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48F7D5E3-F4ED-4F53-96A5-EC763F01DFEB}" xr6:coauthVersionLast="47" xr6:coauthVersionMax="47" xr10:uidLastSave="{00000000-0000-0000-0000-000000000000}"/>
  <bookViews>
    <workbookView xWindow="-110" yWindow="-110" windowWidth="19420" windowHeight="10420"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8" l="1"/>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B388" i="1" l="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K97" i="19"/>
  <c r="Q1223" i="1" s="1"/>
  <c r="K96" i="19"/>
  <c r="K95" i="19"/>
  <c r="Q1213" i="1" s="1"/>
  <c r="K94" i="19"/>
  <c r="K93" i="19"/>
  <c r="Q1203" i="1" s="1"/>
  <c r="K92" i="19"/>
  <c r="Q1198" i="1" s="1"/>
  <c r="K91" i="19"/>
  <c r="K90" i="19"/>
  <c r="Q1188" i="1" s="1"/>
  <c r="J97" i="19"/>
  <c r="J96" i="19"/>
  <c r="P1218" i="1" s="1"/>
  <c r="J95" i="19"/>
  <c r="P1213" i="1" s="1"/>
  <c r="J94" i="19"/>
  <c r="P1208" i="1" s="1"/>
  <c r="J93" i="19"/>
  <c r="P1203" i="1" s="1"/>
  <c r="J92" i="19"/>
  <c r="P1198" i="1" s="1"/>
  <c r="J91" i="19"/>
  <c r="P1193" i="1" s="1"/>
  <c r="J90" i="19"/>
  <c r="P1188" i="1" s="1"/>
  <c r="L87" i="19"/>
  <c r="R1175" i="1" s="1"/>
  <c r="K87" i="19"/>
  <c r="Q1175" i="1" s="1"/>
  <c r="J87" i="19"/>
  <c r="P1175" i="1" s="1"/>
  <c r="I87" i="19"/>
  <c r="H87" i="19"/>
  <c r="N1175" i="1" s="1"/>
  <c r="G87" i="19"/>
  <c r="M1175" i="1" s="1"/>
  <c r="F87" i="19"/>
  <c r="L1175" i="1" s="1"/>
  <c r="D87" i="19"/>
  <c r="J1175" i="1" s="1"/>
  <c r="L86" i="19"/>
  <c r="R1150" i="1" s="1"/>
  <c r="K86" i="19"/>
  <c r="Q1150" i="1" s="1"/>
  <c r="J86" i="19"/>
  <c r="P1150" i="1" s="1"/>
  <c r="I86" i="19"/>
  <c r="O1150" i="1" s="1"/>
  <c r="H86" i="19"/>
  <c r="N1150" i="1" s="1"/>
  <c r="G86" i="19"/>
  <c r="M1150" i="1" s="1"/>
  <c r="F86" i="19"/>
  <c r="L1150" i="1" s="1"/>
  <c r="D86" i="19"/>
  <c r="J1150" i="1" s="1"/>
  <c r="L85" i="19"/>
  <c r="R1139" i="1" s="1"/>
  <c r="K85" i="19"/>
  <c r="Q1139" i="1" s="1"/>
  <c r="J85" i="19"/>
  <c r="P1139" i="1" s="1"/>
  <c r="I85" i="19"/>
  <c r="O1139" i="1" s="1"/>
  <c r="H85" i="19"/>
  <c r="N1139" i="1" s="1"/>
  <c r="G85" i="19"/>
  <c r="M1139" i="1" s="1"/>
  <c r="F85" i="19"/>
  <c r="L1139" i="1" s="1"/>
  <c r="D85" i="19"/>
  <c r="J1139" i="1" s="1"/>
  <c r="L84" i="19"/>
  <c r="R1138" i="1" s="1"/>
  <c r="K84" i="19"/>
  <c r="Q1138" i="1" s="1"/>
  <c r="J84" i="19"/>
  <c r="P1138" i="1" s="1"/>
  <c r="I84" i="19"/>
  <c r="O1138" i="1" s="1"/>
  <c r="H84" i="19"/>
  <c r="N1138" i="1" s="1"/>
  <c r="G84" i="19"/>
  <c r="M1138" i="1" s="1"/>
  <c r="F84" i="19"/>
  <c r="L1138" i="1" s="1"/>
  <c r="D84" i="19"/>
  <c r="J1138" i="1" s="1"/>
  <c r="B84" i="19"/>
  <c r="B1138" i="1" s="1"/>
  <c r="B85" i="19"/>
  <c r="B1139" i="1" s="1"/>
  <c r="B86" i="19"/>
  <c r="B1150" i="1" s="1"/>
  <c r="B87" i="19"/>
  <c r="B1175" i="1" s="1"/>
  <c r="A85" i="19"/>
  <c r="A1139" i="1" s="1"/>
  <c r="A86" i="19"/>
  <c r="A1150" i="1" s="1"/>
  <c r="A87" i="19"/>
  <c r="A1175" i="1" s="1"/>
  <c r="A84" i="19"/>
  <c r="A1138" i="1" s="1"/>
  <c r="L81" i="19"/>
  <c r="R1124" i="1" s="1"/>
  <c r="K81" i="19"/>
  <c r="Q1124" i="1" s="1"/>
  <c r="J81" i="19"/>
  <c r="P1124" i="1" s="1"/>
  <c r="I81" i="19"/>
  <c r="O1124" i="1" s="1"/>
  <c r="H81" i="19"/>
  <c r="N1124" i="1" s="1"/>
  <c r="G81" i="19"/>
  <c r="M1124" i="1" s="1"/>
  <c r="F81" i="19"/>
  <c r="L1124" i="1" s="1"/>
  <c r="D81" i="19"/>
  <c r="J1124" i="1" s="1"/>
  <c r="L80" i="19"/>
  <c r="R1099" i="1" s="1"/>
  <c r="K80" i="19"/>
  <c r="Q1099" i="1" s="1"/>
  <c r="J80" i="19"/>
  <c r="P1099" i="1" s="1"/>
  <c r="I80" i="19"/>
  <c r="O1099" i="1" s="1"/>
  <c r="H80" i="19"/>
  <c r="N1099" i="1" s="1"/>
  <c r="G80" i="19"/>
  <c r="M1099" i="1" s="1"/>
  <c r="F80" i="19"/>
  <c r="L1099" i="1" s="1"/>
  <c r="D80" i="19"/>
  <c r="J1099" i="1" s="1"/>
  <c r="L79" i="19"/>
  <c r="R1088" i="1" s="1"/>
  <c r="K79" i="19"/>
  <c r="Q1088" i="1" s="1"/>
  <c r="J79" i="19"/>
  <c r="P1088" i="1" s="1"/>
  <c r="I79" i="19"/>
  <c r="O1088" i="1" s="1"/>
  <c r="H79" i="19"/>
  <c r="N1088" i="1" s="1"/>
  <c r="G79" i="19"/>
  <c r="M1088" i="1" s="1"/>
  <c r="F79" i="19"/>
  <c r="L1088" i="1" s="1"/>
  <c r="D79" i="19"/>
  <c r="J1088" i="1" s="1"/>
  <c r="L78" i="19"/>
  <c r="R1087" i="1" s="1"/>
  <c r="K78" i="19"/>
  <c r="Q1087" i="1" s="1"/>
  <c r="J78" i="19"/>
  <c r="P1087" i="1" s="1"/>
  <c r="I78" i="19"/>
  <c r="O1087" i="1" s="1"/>
  <c r="H78" i="19"/>
  <c r="N1087" i="1" s="1"/>
  <c r="G78" i="19"/>
  <c r="M1087" i="1" s="1"/>
  <c r="F78" i="19"/>
  <c r="L1087" i="1" s="1"/>
  <c r="D78" i="19"/>
  <c r="J1087" i="1" s="1"/>
  <c r="B81" i="19"/>
  <c r="B1124" i="1" s="1"/>
  <c r="A81" i="19"/>
  <c r="A1124" i="1" s="1"/>
  <c r="B80" i="19"/>
  <c r="B1099" i="1" s="1"/>
  <c r="A80" i="19"/>
  <c r="A1099" i="1" s="1"/>
  <c r="B79" i="19"/>
  <c r="B1088" i="1" s="1"/>
  <c r="A79" i="19"/>
  <c r="A1088" i="1" s="1"/>
  <c r="B78" i="19"/>
  <c r="B1087" i="1" s="1"/>
  <c r="A78" i="19"/>
  <c r="A1087" i="1" s="1"/>
  <c r="I70" i="19"/>
  <c r="O1005" i="1" s="1"/>
  <c r="I40" i="19"/>
  <c r="G31" i="19"/>
  <c r="M241" i="1" s="1"/>
  <c r="G17" i="19"/>
  <c r="M160" i="1" s="1"/>
  <c r="G13" i="19"/>
  <c r="M114" i="1" s="1"/>
  <c r="G10" i="19"/>
  <c r="M89" i="1" s="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tc={19777683-0E7F-4DAF-955F-A7EBAC7AAEEA}</author>
    <author>tc={A2328F4B-C3F9-4761-BF76-1D4F4D6A14B6}</author>
    <author>tc={3224698C-8114-49BB-A425-26AE0DED31AE}</author>
    <author>tc={E2106FC3-386C-4714-B306-9BA0FD425274}</author>
    <author>tc={E8911680-E731-4D67-9690-17976D3FED66}</author>
    <author>tc={C12E46EA-3F96-434D-AD07-C9DAE30A70F4}</author>
    <author>tc={A29A373E-8B2B-4B45-BF1E-AC6A2B5F3C17}</author>
    <author>tc={C6EC601F-FF77-423D-9BE3-C8F28EB3F9D6}</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3224698C-8114-49BB-A425-26AE0DED31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<sst xmlns="http://schemas.openxmlformats.org/spreadsheetml/2006/main" count="14910" uniqueCount="3532">
  <si>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</si>
  <si>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</si>
  <si>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</si>
  <si>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</si>
  <si>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</si>
  <si>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</si>
  <si>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</si>
  <si>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</si>
  <si>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</si>
  <si>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</si>
  <si>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</si>
  <si>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</si>
  <si>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</si>
  <si>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</si>
  <si>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</si>
  <si>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</si>
  <si>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</si>
  <si>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</si>
  <si>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</si>
  <si>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</si>
  <si>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</si>
  <si>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</si>
  <si>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</si>
  <si>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</si>
  <si>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</si>
  <si>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</si>
  <si>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</si>
  <si>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</si>
  <si>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</si>
  <si>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</si>
  <si>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</si>
  <si>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</si>
  <si>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</si>
  <si>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</si>
  <si>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</si>
  <si>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</si>
  <si>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</si>
  <si>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</si>
  <si>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</si>
  <si>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</si>
  <si>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</si>
  <si>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</si>
  <si>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</si>
  <si>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</si>
  <si>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</si>
  <si>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</si>
  <si>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</si>
  <si>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</si>
  <si>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</si>
  <si>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</si>
  <si>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</si>
  <si>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</si>
  <si>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</si>
  <si>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</si>
  <si>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</si>
  <si>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</si>
  <si>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</si>
  <si>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</si>
  <si>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</si>
  <si>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</si>
  <si>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</si>
  <si>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</si>
  <si>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</si>
  <si>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</si>
  <si>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</si>
  <si>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</si>
  <si>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</si>
  <si>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</si>
  <si>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</si>
  <si>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</si>
  <si>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</si>
  <si>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</si>
  <si>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</si>
  <si>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</si>
  <si>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</si>
  <si>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</si>
  <si>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</si>
  <si>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</si>
  <si>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</si>
  <si>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</si>
  <si>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</si>
  <si>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</si>
  <si>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</si>
  <si>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</si>
  <si>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</si>
  <si>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</si>
  <si>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</si>
  <si>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</si>
  <si>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</si>
  <si>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</si>
  <si>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</si>
  <si>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</si>
  <si>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</si>
  <si>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</si>
  <si>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</si>
  <si>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</si>
  <si>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</si>
  <si>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</si>
  <si>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</si>
  <si>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</si>
  <si>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</si>
  <si>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</si>
  <si>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</si>
  <si>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</si>
  <si>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</si>
  <si>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</si>
  <si>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</si>
  <si>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</si>
  <si>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</si>
  <si>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</si>
  <si>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</si>
  <si>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</si>
  <si>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</si>
  <si>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</si>
  <si>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</si>
  <si>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</si>
  <si>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</si>
  <si>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</si>
  <si>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</si>
  <si>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</si>
  <si>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</si>
  <si>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</si>
  <si>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</si>
  <si>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</si>
  <si>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</si>
  <si>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</si>
  <si>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</si>
  <si>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</si>
  <si>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</si>
  <si>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</si>
  <si>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</si>
  <si>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</si>
  <si>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</si>
  <si>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</si>
  <si>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</si>
  <si>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</si>
  <si>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</si>
  <si>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</si>
  <si>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</si>
  <si>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</si>
  <si>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</si>
  <si>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</si>
  <si>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</si>
  <si>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</si>
  <si>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</si>
  <si>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</si>
  <si>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</si>
  <si>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</si>
  <si>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</si>
  <si>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</si>
  <si>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</si>
  <si>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</si>
  <si>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</si>
  <si>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</si>
  <si>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</si>
  <si>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</si>
  <si>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</si>
  <si>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</si>
  <si>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</si>
  <si>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U.S. Energy Information Administration, 2014, "Almost all U.S. nuclear plants require life extension past 60 years to operate beyond 2050", http://www.eia.gov/todayinenergy/detail.cfm?id=19091.</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</si>
  <si>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</si>
  <si>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</si>
  <si>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</si>
  <si>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</si>
  <si>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</si>
  <si>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</si>
  <si>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</si>
  <si>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</si>
  <si>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</si>
  <si>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</si>
  <si>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</si>
  <si>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</si>
  <si>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</si>
  <si>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</si>
  <si>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</si>
  <si>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</si>
  <si>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</si>
  <si>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</si>
  <si>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</si>
  <si>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</si>
  <si>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</si>
  <si>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</si>
  <si>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</si>
  <si>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</si>
  <si>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</si>
  <si>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</si>
  <si>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</si>
  <si>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</si>
  <si>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</si>
  <si>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</si>
  <si>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</si>
  <si>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</si>
  <si>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</si>
  <si>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</si>
  <si>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</si>
  <si>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</si>
  <si>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</si>
  <si>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</si>
  <si>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</si>
  <si>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</si>
  <si>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</si>
  <si>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</si>
  <si>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</si>
  <si>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</si>
  <si>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</si>
  <si>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</si>
  <si>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</si>
  <si>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</si>
  <si>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</si>
  <si>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</si>
  <si>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</si>
  <si>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</si>
  <si>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</si>
  <si>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</si>
  <si>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</si>
  <si>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</si>
  <si>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</si>
  <si>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</si>
  <si>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</si>
  <si>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</si>
  <si>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</si>
  <si>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</si>
  <si>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</si>
  <si>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</si>
  <si>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</si>
  <si>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</si>
  <si>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</si>
  <si>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</si>
  <si>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</si>
  <si>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</si>
  <si>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</si>
  <si>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</si>
  <si>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</si>
  <si>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</si>
  <si>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</si>
  <si>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</si>
  <si>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</si>
  <si>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</si>
  <si>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</si>
  <si>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</si>
  <si>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</si>
  <si>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</si>
  <si>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</si>
  <si>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</si>
  <si>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</si>
  <si>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</si>
  <si>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</si>
  <si>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</si>
  <si>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</si>
  <si>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</si>
  <si>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</si>
  <si>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</si>
  <si>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</si>
  <si>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</si>
  <si>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</si>
  <si>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</si>
  <si>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</si>
  <si>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</si>
  <si>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</si>
  <si>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</si>
  <si>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</si>
  <si>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</si>
  <si>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</si>
  <si>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</si>
  <si>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</si>
  <si>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</si>
  <si>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</si>
  <si>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</si>
  <si>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</si>
  <si>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</si>
  <si>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</si>
  <si>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</si>
  <si>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</si>
  <si>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</si>
  <si>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</si>
  <si>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</si>
  <si>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</si>
  <si>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</si>
  <si>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</si>
  <si>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</si>
  <si>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</si>
  <si>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</si>
  <si>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</si>
  <si>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</si>
  <si>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</si>
  <si>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</si>
  <si>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</si>
  <si>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</si>
  <si>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</si>
  <si>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</si>
  <si>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</si>
  <si>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</si>
  <si>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</si>
  <si>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</si>
  <si>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</si>
  <si>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</si>
  <si>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</si>
  <si>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</si>
  <si>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</si>
  <si>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</si>
  <si>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</si>
  <si>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</si>
  <si>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</si>
  <si>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</si>
  <si>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</si>
  <si>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</si>
  <si>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</si>
  <si>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</si>
  <si>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</si>
  <si>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</si>
  <si>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</si>
  <si>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</si>
  <si>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</si>
  <si>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</si>
  <si>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</si>
  <si>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</si>
  <si>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</si>
  <si>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</si>
  <si>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</si>
  <si>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</si>
  <si>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</si>
  <si>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</si>
  <si>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</si>
  <si>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</si>
  <si>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</si>
  <si>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</si>
  <si>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</si>
  <si>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</si>
  <si>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</si>
  <si>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</si>
  <si>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</si>
  <si>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</si>
  <si>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</si>
  <si>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</si>
  <si>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</si>
  <si>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</si>
  <si>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</si>
  <si>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</si>
  <si>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</si>
  <si>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</si>
  <si>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</si>
  <si>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</si>
  <si>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</si>
  <si>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</si>
  <si>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</si>
  <si>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</si>
  <si>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</si>
  <si>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</si>
  <si>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</si>
  <si>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</si>
  <si>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</si>
  <si>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</si>
  <si>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</si>
  <si>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</si>
  <si>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</si>
  <si>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</si>
  <si>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</si>
  <si>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</si>
  <si>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</si>
  <si>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</si>
  <si>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</si>
  <si>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</si>
  <si>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</si>
  <si>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</si>
  <si>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</si>
  <si>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</si>
  <si>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</si>
  <si>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</si>
  <si>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</si>
  <si>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</si>
  <si>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</si>
  <si>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</si>
  <si>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</si>
  <si>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</si>
  <si>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</si>
  <si>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</si>
  <si>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</si>
  <si>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</si>
  <si>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</si>
  <si>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</si>
  <si>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</si>
  <si>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</si>
  <si>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</si>
  <si>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</si>
  <si>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</si>
  <si>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</si>
  <si>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</si>
  <si>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</si>
  <si>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</si>
  <si>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</si>
  <si>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</si>
  <si>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</si>
  <si>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</si>
  <si>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</si>
  <si>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</si>
  <si>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</si>
  <si>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</si>
  <si>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</si>
  <si>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</si>
  <si>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</si>
  <si>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</si>
  <si>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</si>
  <si>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</si>
  <si>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</si>
  <si>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</si>
  <si>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</si>
  <si>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</si>
  <si>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</si>
  <si>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</si>
  <si>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</si>
  <si>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</si>
  <si>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</si>
  <si>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</si>
  <si>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</si>
  <si>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</si>
  <si>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</si>
  <si>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</si>
  <si>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</si>
  <si>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</si>
  <si>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</si>
  <si>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</si>
  <si>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</si>
  <si>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</si>
  <si>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</si>
  <si>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</si>
  <si>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</si>
  <si>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</si>
  <si>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</si>
  <si>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</si>
  <si>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</si>
  <si>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</si>
  <si>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</si>
  <si>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</si>
  <si>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</si>
  <si>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</si>
  <si>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</si>
  <si>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</si>
  <si>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</si>
  <si>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</si>
  <si>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</si>
  <si>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</si>
  <si>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</si>
  <si>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</si>
  <si>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</si>
  <si>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</si>
  <si>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</si>
  <si>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</si>
  <si>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</si>
  <si>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</si>
  <si>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</si>
  <si>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</si>
  <si>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</si>
  <si>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</si>
  <si>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</si>
  <si>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</si>
  <si>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</si>
  <si>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</si>
  <si>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</si>
  <si>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</si>
  <si>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</si>
  <si>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</si>
  <si>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</si>
  <si>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</si>
  <si>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</si>
  <si>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</si>
  <si>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</si>
  <si>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</si>
  <si>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</si>
  <si>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</si>
  <si>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</si>
  <si>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</si>
  <si>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</si>
  <si>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</si>
  <si>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</si>
  <si>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</si>
  <si>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</si>
  <si>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</si>
  <si>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</si>
  <si>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</si>
  <si>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</si>
  <si>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</si>
  <si>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</si>
  <si>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</si>
  <si>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</si>
  <si>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</si>
  <si>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</si>
  <si>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</si>
  <si>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</si>
  <si>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</si>
  <si>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</si>
  <si>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</si>
  <si>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</si>
  <si>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</si>
  <si>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</si>
  <si>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</si>
  <si>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</si>
  <si>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</si>
  <si>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</si>
  <si>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</si>
  <si>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</si>
  <si>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</si>
  <si>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</si>
  <si>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</si>
  <si>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</si>
  <si>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</si>
  <si>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</si>
  <si>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</si>
  <si>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</si>
  <si>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</si>
  <si>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</si>
  <si>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</si>
  <si>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</si>
  <si>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</si>
  <si>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</si>
  <si>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</si>
  <si>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</si>
  <si>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</si>
  <si>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</si>
  <si>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</si>
  <si>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</si>
  <si>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</si>
  <si>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</si>
  <si>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</si>
  <si>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</si>
  <si>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</si>
  <si>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</si>
  <si>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</si>
  <si>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</si>
  <si>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</si>
  <si>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</si>
  <si>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</si>
  <si>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</si>
  <si>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</si>
  <si>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</si>
  <si>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</si>
  <si>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</si>
  <si>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</si>
  <si>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</si>
  <si>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</si>
  <si>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</si>
  <si>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</si>
  <si>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</si>
  <si>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</si>
  <si>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</si>
  <si>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</si>
  <si>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</si>
  <si>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</si>
  <si>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</si>
  <si>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</si>
  <si>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</si>
  <si>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</si>
  <si>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</si>
  <si>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</si>
  <si>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</si>
  <si>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</si>
  <si>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</si>
  <si>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</si>
  <si>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</si>
  <si>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</si>
  <si>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</si>
  <si>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</si>
  <si>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</si>
  <si>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</si>
  <si>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</si>
  <si>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</si>
  <si>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</si>
  <si>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</si>
  <si>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</si>
  <si>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</si>
  <si>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</si>
  <si>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</si>
  <si>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</si>
  <si>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</si>
  <si>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</si>
  <si>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</si>
  <si>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</si>
  <si>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</si>
  <si>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</si>
  <si>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</si>
  <si>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</si>
  <si>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</si>
  <si>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</si>
  <si>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</si>
  <si>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</si>
  <si>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</si>
  <si>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</si>
  <si>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</si>
  <si>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</si>
  <si>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</si>
  <si>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</si>
  <si>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</si>
  <si>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</si>
  <si>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</si>
  <si>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</si>
  <si>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</si>
  <si>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</si>
  <si>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</si>
  <si>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</si>
  <si>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</si>
  <si>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</si>
  <si>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</si>
  <si>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</si>
  <si>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</si>
  <si>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</si>
  <si>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</si>
  <si>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</si>
  <si>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</si>
  <si>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</si>
  <si>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</si>
  <si>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</si>
  <si>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</si>
  <si>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</si>
  <si>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</si>
  <si>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</si>
  <si>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</si>
  <si>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</si>
  <si>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</si>
  <si>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</si>
  <si>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</si>
  <si>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</si>
  <si>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</si>
  <si>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</si>
  <si>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</si>
  <si>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</si>
  <si>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</si>
  <si>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</si>
  <si>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</si>
  <si>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</si>
  <si>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</si>
  <si>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</si>
  <si>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</si>
  <si>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</si>
  <si>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</si>
  <si>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</si>
  <si>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</si>
  <si>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</si>
  <si>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</si>
  <si>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</si>
  <si>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</si>
  <si>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</si>
  <si>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</si>
  <si>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</si>
  <si>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</si>
  <si>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</si>
  <si>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</si>
  <si>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</si>
  <si>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</si>
  <si>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</si>
  <si>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</si>
  <si>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</si>
  <si>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</si>
  <si>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</si>
  <si>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</si>
  <si>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</si>
  <si>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</si>
  <si>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</si>
  <si>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</si>
  <si>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</si>
  <si>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</si>
  <si>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</si>
  <si>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</si>
  <si>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</si>
  <si>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</si>
  <si>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</si>
  <si>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</si>
  <si>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</si>
  <si>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</si>
  <si>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</si>
  <si>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</si>
  <si>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</si>
  <si>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</si>
  <si>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</si>
  <si>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</si>
  <si>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</si>
  <si>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</si>
  <si>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</si>
  <si>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</si>
  <si>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</si>
  <si>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</si>
  <si>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</si>
  <si>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</si>
  <si>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</si>
  <si>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</si>
  <si>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</si>
  <si>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</si>
  <si>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</si>
  <si>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</si>
  <si>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</si>
  <si>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</si>
  <si>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</si>
  <si>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</si>
  <si>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</si>
  <si>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</si>
  <si>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</si>
  <si>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</si>
  <si>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</si>
  <si>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</si>
  <si>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</si>
  <si>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</si>
  <si>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</si>
  <si>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</si>
  <si>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</si>
  <si>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</si>
  <si>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</si>
  <si>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</si>
  <si>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</si>
  <si>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</si>
  <si>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</si>
  <si>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</si>
  <si>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</si>
  <si>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</si>
  <si>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</si>
  <si>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</si>
  <si>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</si>
  <si>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</si>
  <si>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</si>
  <si>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</si>
  <si>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</si>
  <si>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</si>
  <si>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</si>
  <si>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</si>
  <si>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</si>
  <si>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</si>
  <si>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</si>
  <si>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</si>
  <si>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</si>
  <si>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</si>
  <si>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</si>
  <si>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</si>
  <si>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</si>
  <si>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</si>
  <si>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</si>
  <si>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</si>
  <si>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</si>
  <si>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</si>
  <si>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</si>
  <si>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</si>
  <si>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</si>
  <si>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</si>
  <si>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</si>
  <si>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</si>
  <si>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</si>
  <si>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</si>
  <si>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</si>
  <si>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</si>
  <si>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</si>
  <si>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</si>
  <si>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</si>
  <si>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</si>
  <si>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</si>
  <si>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</si>
  <si>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</si>
  <si>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</si>
  <si>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</si>
  <si>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</si>
  <si>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</si>
  <si>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</si>
  <si>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</si>
  <si>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</si>
  <si>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</si>
  <si>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</si>
  <si>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</si>
  <si>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</si>
  <si>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</si>
  <si>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</si>
  <si>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</si>
  <si>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</si>
  <si>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</si>
  <si>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</si>
  <si>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</si>
  <si>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</si>
  <si>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</si>
  <si>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</si>
  <si>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</si>
  <si>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</si>
  <si>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</si>
  <si>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</si>
  <si>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</si>
  <si>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</si>
  <si>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</si>
  <si>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</si>
  <si>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</si>
  <si>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</si>
  <si>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</si>
  <si>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</si>
  <si>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</si>
  <si>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</si>
  <si>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</si>
  <si>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</si>
  <si>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</si>
  <si>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</si>
  <si>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</si>
  <si>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</si>
  <si>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</si>
  <si>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</si>
  <si>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</si>
  <si>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</si>
  <si>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</si>
  <si>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</si>
  <si>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</si>
  <si>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</si>
  <si>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</si>
  <si>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</si>
  <si>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</si>
  <si>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</si>
  <si>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</si>
  <si>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</si>
  <si>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</si>
  <si>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</si>
  <si>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</si>
  <si>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</si>
  <si>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</si>
  <si>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</si>
  <si>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</si>
  <si>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</si>
  <si>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</si>
  <si>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</si>
  <si>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</si>
  <si>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</si>
  <si>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</si>
  <si>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</si>
  <si>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</si>
  <si>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</si>
  <si>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</si>
  <si>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</si>
  <si>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</si>
  <si>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</si>
  <si>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</si>
  <si>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</si>
  <si>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</si>
  <si>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</si>
  <si>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</si>
  <si>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</si>
  <si>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</si>
  <si>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</si>
  <si>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</si>
  <si>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</si>
  <si>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</si>
  <si>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</si>
  <si>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</si>
  <si>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</si>
  <si>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</si>
  <si>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</si>
  <si>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</si>
  <si>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</si>
  <si>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</si>
  <si>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</si>
  <si>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</si>
  <si>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</si>
  <si>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</si>
  <si>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</si>
  <si>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</si>
  <si>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</si>
  <si>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</si>
  <si>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</si>
  <si>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</si>
  <si>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</si>
  <si>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</si>
  <si>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</si>
  <si>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</si>
  <si>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</si>
  <si>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</si>
  <si>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</si>
  <si>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</si>
  <si>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</si>
  <si>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</si>
  <si>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</si>
  <si>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</si>
  <si>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</si>
  <si>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</si>
  <si>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</si>
  <si>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</si>
  <si>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</si>
  <si>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</si>
  <si>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</si>
  <si>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</si>
  <si>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</si>
  <si>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</si>
  <si>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</si>
  <si>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</si>
  <si>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</si>
  <si>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</si>
  <si>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</si>
  <si>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</si>
  <si>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</si>
  <si>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</si>
  <si>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</si>
  <si>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</si>
  <si>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</si>
  <si>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</si>
  <si>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</si>
  <si>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</si>
  <si>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</si>
  <si>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</si>
  <si>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</si>
  <si>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</si>
  <si>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</si>
  <si>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</si>
  <si>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</si>
  <si>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</si>
  <si>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</si>
  <si>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</si>
  <si>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</si>
  <si>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</si>
  <si>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</si>
  <si>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</si>
  <si>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</si>
  <si>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</si>
  <si>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</si>
  <si>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</si>
  <si>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</si>
  <si>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</si>
  <si>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</si>
  <si>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</si>
  <si>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</si>
  <si>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</si>
  <si>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</si>
  <si>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</si>
  <si>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</si>
  <si>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</si>
  <si>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</si>
  <si>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</si>
  <si>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</si>
  <si>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</si>
  <si>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</si>
  <si>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</si>
  <si>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</si>
  <si>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</si>
  <si>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</si>
  <si>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</si>
  <si>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</si>
  <si>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</si>
  <si>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</si>
  <si>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</si>
  <si>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</si>
  <si>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</si>
  <si>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</si>
  <si>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</si>
  <si>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</si>
  <si>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</si>
  <si>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</si>
  <si>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</si>
  <si>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</si>
  <si>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</si>
  <si>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</si>
  <si>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</si>
  <si>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</si>
  <si>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</si>
  <si>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</si>
  <si>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</si>
  <si>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</si>
  <si>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</si>
  <si>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</si>
  <si>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</si>
  <si>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</si>
  <si>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</si>
  <si>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</si>
  <si>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</si>
  <si>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</si>
  <si>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</si>
  <si>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</si>
  <si>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</si>
  <si>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</si>
  <si>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</si>
  <si>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</si>
  <si>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</si>
  <si>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</si>
  <si>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</si>
  <si>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</si>
  <si>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</si>
  <si>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</si>
  <si>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</si>
  <si>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</si>
  <si>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</si>
  <si>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</si>
  <si>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</si>
  <si>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</si>
  <si>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</si>
  <si>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</si>
  <si>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</si>
  <si>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</si>
  <si>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</si>
  <si>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</si>
  <si>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</si>
  <si>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</si>
  <si>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</si>
  <si>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</si>
  <si>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</si>
  <si>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</si>
  <si>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</si>
  <si>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</si>
  <si>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</si>
  <si>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</si>
  <si>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</si>
  <si>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</si>
  <si>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</si>
  <si>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</si>
  <si>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</si>
  <si>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</si>
  <si>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</si>
  <si>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</si>
  <si>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</si>
  <si>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</si>
  <si>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</si>
  <si>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</si>
  <si>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</si>
  <si>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</si>
  <si>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</si>
  <si>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</si>
  <si>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</si>
  <si>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</si>
  <si>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</si>
  <si>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</si>
  <si>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</si>
  <si>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</si>
  <si>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</si>
  <si>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</si>
  <si>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</si>
  <si>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</si>
  <si>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</si>
  <si>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</si>
  <si>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</si>
  <si>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</si>
  <si>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</si>
  <si>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</si>
  <si>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</si>
  <si>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</si>
  <si>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</si>
  <si>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</si>
  <si>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</si>
  <si>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</si>
  <si>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</si>
  <si>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</si>
  <si>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</si>
  <si>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</si>
  <si>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</si>
  <si>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</si>
  <si>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</si>
  <si>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</si>
  <si>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</si>
  <si>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</si>
  <si>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</si>
  <si>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</si>
  <si>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</si>
  <si>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</si>
  <si>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</si>
  <si>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</si>
  <si>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</si>
  <si>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</si>
  <si>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</si>
  <si>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</si>
  <si>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</si>
  <si>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</si>
  <si>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</si>
  <si>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</si>
  <si>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</si>
  <si>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</si>
  <si>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</si>
  <si>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</si>
  <si>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</si>
  <si>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</si>
  <si>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</si>
  <si>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</si>
  <si>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</si>
  <si>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</si>
  <si>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</si>
  <si>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</si>
  <si>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</si>
  <si>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</si>
  <si>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</si>
  <si>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</si>
  <si>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</si>
  <si>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</si>
  <si>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</si>
  <si>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</si>
  <si>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</si>
  <si>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</si>
  <si>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</si>
  <si>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</si>
  <si>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</si>
  <si>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</si>
  <si>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</si>
  <si>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</si>
  <si>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</si>
  <si>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</si>
  <si>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</si>
  <si>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</si>
  <si>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</si>
  <si>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</si>
  <si>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</si>
  <si>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</si>
  <si>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</si>
  <si>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</si>
  <si>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</si>
  <si>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</si>
  <si>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</si>
  <si>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</si>
  <si>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</si>
  <si>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</si>
  <si>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</si>
  <si>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</si>
  <si>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</si>
  <si>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</si>
  <si>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</si>
  <si>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</si>
  <si>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</si>
  <si>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</si>
  <si>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</si>
  <si>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</si>
  <si>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</si>
  <si>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</si>
  <si>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</si>
  <si>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</si>
  <si>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</si>
  <si>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</si>
  <si>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</si>
  <si>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</si>
  <si>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</si>
  <si>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</si>
  <si>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</si>
  <si>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</si>
  <si>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</si>
  <si>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</si>
  <si>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</si>
  <si>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</si>
  <si>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</si>
  <si>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</si>
  <si>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</si>
  <si>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</si>
  <si>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</si>
  <si>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</si>
  <si>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</si>
  <si>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</si>
  <si>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</si>
  <si>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</si>
  <si>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</si>
  <si>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</si>
  <si>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</si>
  <si>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</si>
  <si>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</si>
  <si>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</si>
  <si>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</si>
  <si>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</si>
  <si>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</si>
  <si>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</si>
  <si>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</si>
  <si>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</si>
  <si>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</si>
  <si>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</si>
  <si>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</si>
  <si>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</si>
  <si>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</si>
  <si>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</si>
  <si>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</si>
  <si>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</si>
  <si>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</si>
  <si>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</si>
  <si>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</si>
  <si>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</si>
  <si>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</si>
  <si>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</si>
  <si>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</si>
  <si>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</si>
  <si>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</si>
  <si>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</si>
  <si>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</si>
  <si>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</si>
  <si>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</si>
  <si>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</si>
  <si>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</si>
  <si>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</si>
  <si>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</si>
  <si>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</si>
  <si>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</si>
  <si>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</si>
  <si>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</si>
  <si>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</si>
  <si>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</si>
  <si>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</si>
  <si>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</si>
  <si>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</si>
  <si>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</si>
  <si>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</si>
  <si>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</si>
  <si>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</si>
  <si>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</si>
  <si>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</si>
  <si>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</si>
  <si>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</si>
  <si>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</si>
  <si>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</si>
  <si>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</si>
  <si>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</si>
  <si>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</si>
  <si>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</si>
  <si>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</si>
  <si>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</si>
  <si>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</si>
  <si>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</si>
  <si>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</si>
  <si>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</si>
  <si>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</si>
  <si>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</si>
  <si>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</si>
  <si>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</si>
  <si>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</si>
  <si>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</si>
  <si>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</si>
  <si>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</si>
  <si>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</si>
  <si>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</si>
  <si>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</si>
  <si>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</si>
  <si>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</si>
  <si>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</si>
  <si>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</si>
  <si>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</si>
  <si>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</si>
  <si>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</si>
  <si>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</si>
  <si>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</si>
  <si>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</si>
  <si>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</si>
  <si>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</si>
  <si>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</si>
  <si>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</si>
  <si>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</si>
  <si>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</si>
  <si>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</si>
  <si>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</si>
  <si>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</si>
  <si>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</si>
  <si>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</si>
  <si>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</si>
  <si>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</si>
  <si>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</si>
  <si>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</si>
  <si>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</si>
  <si>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</si>
  <si>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</si>
  <si>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</si>
  <si>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</si>
  <si>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</si>
  <si>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</si>
  <si>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</si>
  <si>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</si>
  <si>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</si>
  <si>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</si>
  <si>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</si>
  <si>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</si>
  <si>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</si>
  <si>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</si>
  <si>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</si>
  <si>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</si>
  <si>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</si>
  <si>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</si>
  <si>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</si>
  <si>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</si>
  <si>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</si>
  <si>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</si>
  <si>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</si>
  <si>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</si>
  <si>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</si>
  <si>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</si>
  <si>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</si>
  <si>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</si>
  <si>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</si>
  <si>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</si>
  <si>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</si>
  <si>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</si>
  <si>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</si>
  <si>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</si>
  <si>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</si>
  <si>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</si>
  <si>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</si>
  <si>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</si>
  <si>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</si>
  <si>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</si>
  <si>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</si>
  <si>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</si>
  <si>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</si>
  <si>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</si>
  <si>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</si>
  <si>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</si>
  <si>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</si>
  <si>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</si>
  <si>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</si>
  <si>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</si>
  <si>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</si>
  <si>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</si>
  <si>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</si>
  <si>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</si>
  <si>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</si>
  <si>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</si>
  <si>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</si>
  <si>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</si>
  <si>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</si>
  <si>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</si>
  <si>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</si>
  <si>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</si>
  <si>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</si>
  <si>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</si>
  <si>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</si>
  <si>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</si>
  <si>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</si>
  <si>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</si>
  <si>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</si>
  <si>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</si>
  <si>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</si>
  <si>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</si>
  <si>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</si>
  <si>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</si>
  <si>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</si>
  <si>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</si>
  <si>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</si>
  <si>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</si>
  <si>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</si>
  <si>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</si>
  <si>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</si>
  <si>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</si>
  <si>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</si>
  <si>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</si>
  <si>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</si>
  <si>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</si>
  <si>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</si>
  <si>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</si>
  <si>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</si>
  <si>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</si>
  <si>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</si>
  <si>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</si>
  <si>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</si>
  <si>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</si>
  <si>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</si>
  <si>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</si>
  <si>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</si>
  <si>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</si>
  <si>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</si>
  <si>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</si>
  <si>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</si>
  <si>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</si>
  <si>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</si>
  <si>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</si>
  <si>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</si>
  <si>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</si>
  <si>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</si>
  <si>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</si>
  <si>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</si>
  <si>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</si>
  <si>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</si>
  <si>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</si>
  <si>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</si>
  <si>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</si>
  <si>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</si>
  <si>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</si>
  <si>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</si>
  <si>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</si>
  <si>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</si>
  <si>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</si>
  <si>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</si>
  <si>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</si>
  <si>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</si>
  <si>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</si>
  <si>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</si>
  <si>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</si>
  <si>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</si>
  <si>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</si>
  <si>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</si>
  <si>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</si>
  <si>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</si>
  <si>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</si>
  <si>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</si>
  <si>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</si>
  <si>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</si>
  <si>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</si>
  <si>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</si>
  <si>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</si>
  <si>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</si>
  <si>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</si>
  <si>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</si>
  <si>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</si>
  <si>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</si>
  <si>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</si>
  <si>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</si>
  <si>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</si>
  <si>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</si>
  <si>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</si>
  <si>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</si>
  <si>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</si>
  <si>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</si>
  <si>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</si>
  <si>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</si>
  <si>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</si>
  <si>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</si>
  <si>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</si>
  <si>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</si>
  <si>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</si>
  <si>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</si>
  <si>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</si>
  <si>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</si>
  <si>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</si>
  <si>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</si>
  <si>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</si>
  <si>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</si>
  <si>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</si>
  <si>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</si>
  <si>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</si>
  <si>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</si>
  <si>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</si>
  <si>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</si>
  <si>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</si>
  <si>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</si>
  <si>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</si>
  <si>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</si>
  <si>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</si>
  <si>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</si>
  <si>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</si>
  <si>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</si>
  <si>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</si>
  <si>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</si>
  <si>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</si>
  <si>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</si>
  <si>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</si>
  <si>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</si>
  <si>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</si>
  <si>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</si>
  <si>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</si>
  <si>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</si>
  <si>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</si>
  <si>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</si>
  <si>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</si>
  <si>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</si>
  <si>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</si>
  <si>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</si>
  <si>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</si>
  <si>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</si>
  <si>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</si>
  <si>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</si>
  <si>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</si>
  <si>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</si>
  <si>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</si>
  <si>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</si>
  <si>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</si>
  <si>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</si>
  <si>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</si>
  <si>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</si>
  <si>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</si>
  <si>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</si>
  <si>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</si>
  <si>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</si>
  <si>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</si>
  <si>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</si>
  <si>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</si>
  <si>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</si>
  <si>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</si>
  <si>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</si>
  <si>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</si>
  <si>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</si>
  <si>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</si>
  <si>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</si>
  <si>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</si>
  <si>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</si>
  <si>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</si>
  <si>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</si>
  <si>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</si>
  <si>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</si>
  <si>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</si>
  <si>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</si>
  <si>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</si>
  <si>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</si>
  <si>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</si>
  <si>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</si>
  <si>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</si>
  <si>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</si>
  <si>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</si>
  <si>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</si>
  <si>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</si>
  <si>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</si>
  <si>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</si>
  <si>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</si>
  <si>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</si>
  <si>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</si>
  <si>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</si>
  <si>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</si>
  <si>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</si>
  <si>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</si>
  <si>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</si>
  <si>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</si>
  <si>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</si>
  <si>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</si>
  <si>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</si>
  <si>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</si>
  <si>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</si>
  <si>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</si>
  <si>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</si>
  <si>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</si>
  <si>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</si>
  <si>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</si>
  <si>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</si>
  <si>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</si>
  <si>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</si>
  <si>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</si>
  <si>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</si>
  <si>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</si>
  <si>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</si>
  <si>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</si>
  <si>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</si>
  <si>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</si>
  <si>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</si>
  <si>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</si>
  <si>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</si>
  <si>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</si>
  <si>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</si>
  <si>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</si>
  <si>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</si>
  <si>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</si>
  <si>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</si>
  <si>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</si>
  <si>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</si>
  <si>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</si>
  <si>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</si>
  <si>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</si>
  <si>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</si>
  <si>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</si>
  <si>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</si>
  <si>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</si>
  <si>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</si>
  <si>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</si>
  <si>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</si>
  <si>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</si>
  <si>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</si>
  <si>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</si>
  <si>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</si>
  <si>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</si>
  <si>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</si>
  <si>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</si>
  <si>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</si>
  <si>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</si>
  <si>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</si>
  <si>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</si>
  <si>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</si>
  <si>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</si>
  <si>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</si>
  <si>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</si>
  <si>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</si>
  <si>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</si>
  <si>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</si>
  <si>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</si>
  <si>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</si>
  <si>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</si>
  <si>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</si>
  <si>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</si>
  <si>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</si>
  <si>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</si>
  <si>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</si>
  <si>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</si>
  <si>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</si>
  <si>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</si>
  <si>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</si>
  <si>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</si>
  <si>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</si>
  <si>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</si>
  <si>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</si>
  <si>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</si>
  <si>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</si>
  <si>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</si>
  <si>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</si>
  <si>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</si>
  <si>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</si>
  <si>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</si>
  <si>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</si>
  <si>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</si>
  <si>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</si>
  <si>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</si>
  <si>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</si>
  <si>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</si>
  <si>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</si>
  <si>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</si>
  <si>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</si>
  <si>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</si>
  <si>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</si>
  <si>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</si>
  <si>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</si>
  <si>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</si>
  <si>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</si>
  <si>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</si>
  <si>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</si>
  <si>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</si>
  <si>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</si>
  <si>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</si>
  <si>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</si>
  <si>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</si>
  <si>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</si>
  <si>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</si>
  <si>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</si>
  <si>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</si>
  <si>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</si>
  <si>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</si>
  <si>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</si>
  <si>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</si>
  <si>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</si>
  <si>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</si>
  <si>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</si>
  <si>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</si>
  <si>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</si>
  <si>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</si>
  <si>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</si>
  <si>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</si>
  <si>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</si>
  <si>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</si>
  <si>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</si>
  <si>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</si>
  <si>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</si>
  <si>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</si>
  <si>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</si>
  <si>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</si>
  <si>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</si>
  <si>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</si>
  <si>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</si>
  <si>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</si>
  <si>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</si>
  <si>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</si>
  <si>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</si>
  <si>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</si>
  <si>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</si>
  <si>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</si>
  <si>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</si>
  <si>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</si>
  <si>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</si>
  <si>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</si>
  <si>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</si>
  <si>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</si>
  <si>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</si>
  <si>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</si>
  <si>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</si>
  <si>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</si>
  <si>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</si>
  <si>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</si>
  <si>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</si>
  <si>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</si>
  <si>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</si>
  <si>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</si>
  <si>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</si>
  <si>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</si>
  <si>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</si>
  <si>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</si>
  <si>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</si>
  <si>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</si>
  <si>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</si>
  <si>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</si>
  <si>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</si>
  <si>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</si>
  <si>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</si>
  <si>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</si>
  <si>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</si>
  <si>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</si>
  <si>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</si>
  <si>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</si>
  <si>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</si>
  <si>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</si>
  <si>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</si>
  <si>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</si>
  <si>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</si>
  <si>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</si>
  <si>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</si>
  <si>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</si>
  <si>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</si>
  <si>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</si>
  <si>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</si>
  <si>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</si>
  <si>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</si>
  <si>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</si>
  <si>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</si>
  <si>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</si>
  <si>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</si>
  <si>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</si>
  <si>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</si>
  <si>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</si>
  <si>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</si>
  <si>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</si>
  <si>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</si>
  <si>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</si>
  <si>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</si>
  <si>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</si>
  <si>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</si>
  <si>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</si>
  <si>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</si>
  <si>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</si>
  <si>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</si>
  <si>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</si>
  <si>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</si>
  <si>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</si>
  <si>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</si>
  <si>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</si>
  <si>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</si>
  <si>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</si>
  <si>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</si>
  <si>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</si>
  <si>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</si>
  <si>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</si>
  <si>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</si>
  <si>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</si>
  <si>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</si>
  <si>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</si>
  <si>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</si>
  <si>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</si>
  <si>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</si>
  <si>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</si>
  <si>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</si>
  <si>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</si>
  <si>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</si>
  <si>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</si>
  <si>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</si>
  <si>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</si>
  <si>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</si>
  <si>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</si>
  <si>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</si>
  <si>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</si>
  <si>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</si>
  <si>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</si>
  <si>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</si>
  <si>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</si>
  <si>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</si>
  <si>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</si>
  <si>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</si>
  <si>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</si>
  <si>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</si>
  <si>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</si>
  <si>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</si>
  <si>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</si>
  <si>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</si>
  <si>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</si>
  <si>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</si>
  <si>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</si>
  <si>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</si>
  <si>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</si>
  <si>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</si>
  <si>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</si>
  <si>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</si>
  <si>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</si>
  <si>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</si>
  <si>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</si>
  <si>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</si>
  <si>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</si>
  <si>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</si>
  <si>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</si>
  <si>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</si>
  <si>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</si>
  <si>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</si>
  <si>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</si>
  <si>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</si>
  <si>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</si>
  <si>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</si>
  <si>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</si>
  <si>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</si>
  <si>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</si>
  <si>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</si>
  <si>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</si>
  <si>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</si>
  <si>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</si>
  <si>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</si>
  <si>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</si>
  <si>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</si>
  <si>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</si>
  <si>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</si>
  <si>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</si>
  <si>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</si>
  <si>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</si>
  <si>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</si>
  <si>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</si>
  <si>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</si>
  <si>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</si>
  <si>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</si>
  <si>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</si>
  <si>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</si>
  <si>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</si>
  <si>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</si>
  <si>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</si>
  <si>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</si>
  <si>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</si>
  <si>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</si>
  <si>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</si>
  <si>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</si>
  <si>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</si>
  <si>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</si>
  <si>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</si>
  <si>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</si>
  <si>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</si>
  <si>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</si>
  <si>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</si>
  <si>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</si>
  <si>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</si>
  <si>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</si>
  <si>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</si>
  <si>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</si>
  <si>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</si>
  <si>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</si>
  <si>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</si>
  <si>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</si>
  <si>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</si>
  <si>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</si>
  <si>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</si>
  <si>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</si>
  <si>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</si>
  <si>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</si>
  <si>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</si>
  <si>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</si>
  <si>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</si>
  <si>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</si>
  <si>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</si>
  <si>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</si>
  <si>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</si>
  <si>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</si>
  <si>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</si>
  <si>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</si>
  <si>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</si>
  <si>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</si>
  <si>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</si>
  <si>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</si>
  <si>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</si>
  <si>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</si>
  <si>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</si>
  <si>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</si>
  <si>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</si>
  <si>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</si>
  <si>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</si>
  <si>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</si>
  <si>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</si>
  <si>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</si>
  <si>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</si>
  <si>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</si>
  <si>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</si>
  <si>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</si>
  <si>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</si>
  <si>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</si>
  <si>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</si>
  <si>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</si>
  <si>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</si>
  <si>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</si>
  <si>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</si>
  <si>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</si>
  <si>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</si>
  <si>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</si>
  <si>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</si>
  <si>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</si>
  <si>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</si>
  <si>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</si>
  <si>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</si>
  <si>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</si>
  <si>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</si>
  <si>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</si>
  <si>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</si>
  <si>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</si>
  <si>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</si>
  <si>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</si>
  <si>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</si>
  <si>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</si>
  <si>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</si>
  <si>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</si>
  <si>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</si>
  <si>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</si>
  <si>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</si>
  <si>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</si>
  <si>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</si>
  <si>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</si>
  <si>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</si>
  <si>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</si>
  <si>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</si>
  <si>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</si>
  <si>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</si>
  <si>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</si>
  <si>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</si>
  <si>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</si>
  <si>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</si>
  <si>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</si>
  <si>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</si>
  <si>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</si>
  <si>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</si>
  <si>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</si>
  <si>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</si>
  <si>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</si>
  <si>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</si>
  <si>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</si>
  <si>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</si>
  <si>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</si>
  <si>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</si>
  <si>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</si>
  <si>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</si>
  <si>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</si>
  <si>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</si>
  <si>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</si>
  <si>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</si>
  <si>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</si>
  <si>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</si>
  <si>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</si>
  <si>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</si>
  <si>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</si>
  <si>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</si>
  <si>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</si>
  <si>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</si>
  <si>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</si>
  <si>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</si>
  <si>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</si>
  <si>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</si>
  <si>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</si>
  <si>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</si>
  <si>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</si>
  <si>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</si>
  <si>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</si>
  <si>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</si>
  <si>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</si>
  <si>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</si>
  <si>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</si>
  <si>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</si>
  <si>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</si>
  <si>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</si>
  <si>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</si>
  <si>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</si>
  <si>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</si>
  <si>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</si>
  <si>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</si>
  <si>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</si>
  <si>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</si>
  <si>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</si>
  <si>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</si>
  <si>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</si>
  <si>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</si>
  <si>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</si>
  <si>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</si>
  <si>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</si>
  <si>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</si>
  <si>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</si>
  <si>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</si>
  <si>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</si>
  <si>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</si>
  <si>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</si>
  <si>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</si>
  <si>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</si>
  <si>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</si>
  <si>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</si>
  <si>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</si>
  <si>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</si>
  <si>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</si>
  <si>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</si>
  <si>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</si>
  <si>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</si>
  <si>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</si>
  <si>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</si>
  <si>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</si>
  <si>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</si>
  <si>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</si>
  <si>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</si>
  <si>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</si>
  <si>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</si>
  <si>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</si>
  <si>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</si>
  <si>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</si>
  <si>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</si>
  <si>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</si>
  <si>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</si>
  <si>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</si>
  <si>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</si>
  <si>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</si>
  <si>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</si>
  <si>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</si>
  <si>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</si>
  <si>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</si>
  <si>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</si>
  <si>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</si>
  <si>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</si>
  <si>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</si>
  <si>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</si>
  <si>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</si>
  <si>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</si>
  <si>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</si>
  <si>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</si>
  <si>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</si>
  <si>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</si>
  <si>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</si>
  <si>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</si>
  <si>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</si>
  <si>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</si>
  <si>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</si>
  <si>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</si>
  <si>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</si>
  <si>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</si>
  <si>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</si>
  <si>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</si>
  <si>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</si>
  <si>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</si>
  <si>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</si>
  <si>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</si>
  <si>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</si>
  <si>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</si>
  <si>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</si>
  <si>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</si>
  <si>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</si>
  <si>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</si>
  <si>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</si>
  <si>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</si>
  <si>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</si>
  <si>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</si>
  <si>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</si>
  <si>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</si>
  <si>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</si>
  <si>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</si>
  <si>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</si>
  <si>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</si>
  <si>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</si>
  <si>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</si>
  <si>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</si>
  <si>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</si>
  <si>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</si>
  <si>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</si>
  <si>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</si>
  <si>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</si>
  <si>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</si>
  <si>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</si>
  <si>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</si>
  <si>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</si>
  <si>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</si>
  <si>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</si>
  <si>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</si>
  <si>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</si>
  <si>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</si>
  <si>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</si>
  <si>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</si>
  <si>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</si>
  <si>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</si>
  <si>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</si>
  <si>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</si>
  <si>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</si>
  <si>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</si>
  <si>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</si>
  <si>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</si>
  <si>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</si>
  <si>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</si>
  <si>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</si>
  <si>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</si>
  <si>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</si>
  <si>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</si>
  <si>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</si>
  <si>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</si>
  <si>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</si>
  <si>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</si>
  <si>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</si>
  <si>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</si>
  <si>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</si>
  <si>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</si>
  <si>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</si>
  <si>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</si>
  <si>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</si>
  <si>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</si>
  <si>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</si>
  <si>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</si>
  <si>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</si>
  <si>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</si>
  <si>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</si>
  <si>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</si>
  <si>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</si>
  <si>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</si>
  <si>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</si>
  <si>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</si>
  <si>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</si>
  <si>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</si>
  <si>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</si>
  <si>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</si>
  <si>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</si>
  <si>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</si>
  <si>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</si>
  <si>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</si>
  <si>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</si>
  <si>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</si>
  <si>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</si>
  <si>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</si>
  <si>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</si>
  <si>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</si>
  <si>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</si>
  <si>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</si>
  <si>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</si>
  <si>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</si>
  <si>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</si>
  <si>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</si>
  <si>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</si>
  <si>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</si>
  <si>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</si>
  <si>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</si>
  <si>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</si>
  <si>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</si>
  <si>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</si>
  <si>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</si>
  <si>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</si>
  <si>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</si>
  <si>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</si>
  <si>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</si>
  <si>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</si>
  <si>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</si>
  <si>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</si>
  <si>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</si>
  <si>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</si>
  <si>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</si>
  <si>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</si>
  <si>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</si>
  <si>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</si>
  <si>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</si>
  <si>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</si>
  <si>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</si>
  <si>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</si>
  <si>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</si>
  <si>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</si>
  <si>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</si>
  <si>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</si>
  <si>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</si>
  <si>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</si>
  <si>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</si>
  <si>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</si>
  <si>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</si>
  <si>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</si>
  <si>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</si>
  <si>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</si>
  <si>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</si>
  <si>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</si>
  <si>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</si>
  <si>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</si>
  <si>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</si>
  <si>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</si>
  <si>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</si>
  <si>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</si>
  <si>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</si>
  <si>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</si>
  <si>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</si>
  <si>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</si>
  <si>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</si>
  <si>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</si>
  <si>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</si>
  <si>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</si>
  <si>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</si>
  <si>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</si>
  <si>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</si>
  <si>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</si>
  <si>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</si>
  <si>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</si>
  <si>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</si>
  <si>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</si>
  <si>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</si>
  <si>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</si>
  <si>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</si>
  <si>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</si>
  <si>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</si>
  <si>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</si>
  <si>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</si>
  <si>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</si>
  <si>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</si>
  <si>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</si>
  <si>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</si>
  <si>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</si>
  <si>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</si>
  <si>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</si>
  <si>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</si>
  <si>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</si>
  <si>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</si>
  <si>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</si>
  <si>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</si>
  <si>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</si>
  <si>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</si>
  <si>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</si>
  <si>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</si>
  <si>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</si>
  <si>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</si>
  <si>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</si>
  <si>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</si>
  <si>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</si>
  <si>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</si>
  <si>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</si>
  <si>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</si>
  <si>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</si>
  <si>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</si>
  <si>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</si>
  <si>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</si>
  <si>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</si>
  <si>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</si>
  <si>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</si>
  <si>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</si>
  <si>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</si>
  <si>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</si>
  <si>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</si>
  <si>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</si>
  <si>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</si>
  <si>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</si>
  <si>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</si>
  <si>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</si>
  <si>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</si>
  <si>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</si>
  <si>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</si>
  <si>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</si>
  <si>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</si>
  <si>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</si>
  <si>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</si>
  <si>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</si>
  <si>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</si>
  <si>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</si>
  <si>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</si>
  <si>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</si>
  <si>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</si>
  <si>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</si>
  <si>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</si>
  <si>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</si>
  <si>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</si>
  <si>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</si>
  <si>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</si>
  <si>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</si>
  <si>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</si>
  <si>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</si>
  <si>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</si>
  <si>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</si>
  <si>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</si>
  <si>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</si>
  <si>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</si>
  <si>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</si>
  <si>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</si>
  <si>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</si>
  <si>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</si>
  <si>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</si>
  <si>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</si>
  <si>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</si>
  <si>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</si>
  <si>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</si>
  <si>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</si>
  <si>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</si>
  <si>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</si>
  <si>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</si>
  <si>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</si>
  <si>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</si>
  <si>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</si>
  <si>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</si>
  <si>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</si>
  <si>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</si>
  <si>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</si>
  <si>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</si>
  <si>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</si>
  <si>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</si>
  <si>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</si>
  <si>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</si>
  <si>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</si>
  <si>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</si>
  <si>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</si>
  <si>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</si>
  <si>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</si>
  <si>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</si>
  <si>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</si>
  <si>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</si>
  <si>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</si>
  <si>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</si>
  <si>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</si>
  <si>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</si>
  <si>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</si>
  <si>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</si>
  <si>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</si>
  <si>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</si>
  <si>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</si>
  <si>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</si>
  <si>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</si>
  <si>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</si>
  <si>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</si>
  <si>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</si>
  <si>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</si>
  <si>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</si>
  <si>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</si>
  <si>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</si>
  <si>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</si>
  <si>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</si>
  <si>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</si>
  <si>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</si>
  <si>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</si>
  <si>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</si>
  <si>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</si>
  <si>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</si>
  <si>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</si>
  <si>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</si>
  <si>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</si>
  <si>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</si>
  <si>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</si>
  <si>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</si>
  <si>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</si>
  <si>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</si>
  <si>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</si>
  <si>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</si>
  <si>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</si>
  <si>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</si>
  <si>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</si>
  <si>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</si>
  <si>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</si>
  <si>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</si>
  <si>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</si>
  <si>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</si>
  <si>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</si>
  <si>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</si>
  <si>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</si>
  <si>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</si>
  <si>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</si>
  <si>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</si>
  <si>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</si>
  <si>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</si>
  <si>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</si>
  <si>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</si>
  <si>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</si>
  <si>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</si>
  <si>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</si>
  <si>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</si>
  <si>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</si>
  <si>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</si>
  <si>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</si>
  <si>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</si>
  <si>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</si>
  <si>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</si>
  <si>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</si>
  <si>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</si>
  <si>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</si>
  <si>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</si>
  <si>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</si>
  <si>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</si>
  <si>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</si>
  <si>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</si>
  <si>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</si>
  <si>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transmission growth</t>
  </si>
  <si>
    <t>elec storage growth</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</si>
  <si>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</si>
  <si>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</si>
  <si>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</si>
  <si>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</si>
  <si>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</si>
  <si>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</si>
  <si>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</si>
  <si>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</si>
  <si>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</si>
  <si>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</si>
  <si>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</si>
  <si>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</si>
  <si>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</si>
  <si>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</si>
  <si>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</si>
  <si>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</si>
  <si>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</si>
  <si>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</si>
  <si>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</si>
  <si>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</si>
  <si>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</si>
  <si>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</si>
  <si>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</si>
  <si>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</si>
  <si>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</si>
  <si>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</si>
  <si>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</si>
  <si>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</si>
  <si>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</si>
  <si>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</si>
  <si>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</si>
  <si>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</si>
  <si>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</si>
  <si>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</si>
  <si>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</si>
  <si>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</si>
  <si>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</si>
  <si>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</si>
  <si>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</si>
  <si>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</si>
  <si>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</si>
  <si>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</si>
  <si>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</si>
  <si>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</si>
  <si>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</si>
  <si>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</si>
  <si>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</si>
  <si>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</si>
  <si>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</si>
  <si>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</si>
  <si>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</si>
  <si>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</si>
  <si>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</si>
  <si>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</si>
  <si>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</si>
  <si>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</si>
  <si>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</si>
  <si>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</si>
  <si>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</si>
  <si>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</si>
  <si>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</si>
  <si>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</si>
  <si>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</si>
  <si>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</si>
  <si>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</si>
  <si>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</si>
  <si>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</si>
  <si>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</si>
  <si>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</si>
  <si>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</si>
  <si>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</si>
  <si>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</si>
  <si>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</si>
  <si>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</si>
  <si>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</si>
  <si>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</si>
  <si>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</si>
  <si>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</si>
  <si>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</si>
  <si>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</si>
  <si>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</si>
  <si>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</si>
  <si>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</si>
  <si>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</si>
  <si>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</si>
  <si>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</si>
  <si>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</si>
  <si>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</si>
  <si>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</si>
  <si>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</si>
  <si>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</si>
  <si>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</si>
  <si>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</si>
  <si>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</si>
  <si>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</si>
  <si>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</si>
  <si>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</si>
  <si>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</si>
  <si>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</si>
  <si>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</si>
  <si>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</si>
  <si>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</si>
  <si>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</si>
  <si>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</si>
  <si>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</si>
  <si>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</si>
  <si>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</si>
  <si>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</si>
  <si>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</si>
  <si>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</si>
  <si>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</si>
  <si>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</si>
  <si>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</si>
  <si>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</si>
  <si>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</si>
  <si>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</si>
  <si>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</si>
  <si>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</si>
  <si>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</si>
  <si>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</si>
  <si>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</si>
  <si>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</si>
  <si>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</si>
  <si>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</si>
  <si>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</si>
  <si>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</si>
  <si>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</si>
  <si>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</si>
  <si>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</si>
  <si>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</si>
  <si>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</si>
  <si>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</si>
  <si>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</si>
  <si>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</si>
  <si>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</si>
  <si>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</si>
  <si>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</si>
  <si>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</si>
  <si>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</si>
  <si>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</si>
  <si>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</si>
  <si>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</si>
  <si>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</si>
  <si>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</si>
  <si>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</si>
  <si>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</si>
  <si>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</si>
  <si>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</si>
  <si>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</si>
  <si>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</si>
  <si>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</si>
  <si>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</si>
  <si>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</si>
  <si>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</si>
  <si>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</si>
  <si>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</si>
  <si>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</si>
  <si>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</si>
  <si>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</si>
  <si>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</si>
  <si>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</si>
  <si>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</si>
  <si>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</si>
  <si>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</si>
  <si>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</si>
  <si>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</si>
  <si>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</si>
  <si>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</si>
  <si>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</si>
  <si>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</si>
  <si>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</si>
  <si>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</si>
  <si>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</si>
  <si>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</si>
  <si>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</si>
  <si>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</si>
  <si>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</si>
  <si>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</si>
  <si>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</si>
  <si>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</si>
  <si>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</si>
  <si>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</si>
  <si>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</si>
  <si>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</si>
  <si>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</si>
  <si>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</si>
  <si>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</si>
  <si>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</si>
  <si>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</si>
  <si>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</si>
  <si>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</si>
  <si>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</si>
  <si>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</si>
  <si>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</si>
  <si>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</si>
  <si>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</si>
  <si>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</si>
  <si>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</si>
  <si>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</si>
  <si>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</si>
  <si>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</si>
  <si>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</si>
  <si>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</si>
  <si>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</si>
  <si>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</si>
  <si>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</si>
  <si>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</si>
  <si>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</si>
  <si>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</si>
  <si>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</si>
  <si>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</si>
  <si>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</si>
  <si>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</si>
  <si>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</si>
  <si>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</si>
  <si>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</si>
  <si>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</si>
  <si>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</si>
  <si>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</si>
  <si>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</si>
  <si>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</si>
  <si>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</si>
  <si>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</si>
  <si>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</si>
  <si>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</si>
  <si>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</si>
  <si>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</si>
  <si>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</si>
  <si>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</si>
  <si>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</si>
  <si>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</si>
  <si>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</si>
  <si>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</si>
  <si>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</si>
  <si>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</si>
  <si>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</si>
  <si>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</si>
  <si>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</si>
  <si>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</si>
  <si>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</si>
  <si>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</si>
  <si>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</si>
  <si>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</si>
  <si>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</si>
  <si>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</si>
  <si>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</si>
  <si>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</si>
  <si>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</si>
  <si>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</si>
  <si>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</si>
  <si>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</si>
  <si>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</si>
  <si>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</si>
  <si>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</si>
  <si>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</si>
  <si>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</si>
  <si>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</si>
  <si>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</si>
  <si>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</si>
  <si>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</si>
  <si>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</si>
  <si>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</si>
  <si>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</si>
  <si>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</si>
  <si>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</si>
  <si>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</si>
  <si>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</si>
  <si>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</si>
  <si>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</si>
  <si>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</si>
  <si>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</si>
  <si>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</si>
  <si>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</si>
  <si>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</si>
  <si>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</si>
  <si>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</si>
  <si>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</si>
  <si>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</si>
  <si>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</si>
  <si>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</si>
  <si>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</si>
  <si>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</si>
  <si>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</si>
  <si>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</si>
  <si>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</si>
  <si>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</si>
  <si>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</si>
  <si>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</si>
  <si>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</si>
  <si>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</si>
  <si>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</si>
  <si>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</si>
  <si>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</si>
  <si>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</si>
  <si>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</si>
  <si>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</si>
  <si>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</si>
  <si>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</si>
  <si>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</si>
  <si>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</si>
  <si>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</si>
  <si>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</si>
  <si>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</si>
  <si>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</si>
  <si>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</si>
  <si>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</si>
  <si>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</si>
  <si>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</si>
  <si>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</si>
  <si>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</si>
  <si>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</si>
  <si>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</si>
  <si>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</si>
  <si>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</si>
  <si>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</si>
  <si>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</si>
  <si>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</si>
  <si>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</si>
  <si>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</si>
  <si>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</si>
  <si>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</si>
  <si>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</si>
  <si>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</si>
  <si>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</si>
  <si>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</si>
  <si>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</si>
  <si>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</si>
  <si>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</si>
  <si>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</si>
  <si>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</si>
  <si>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</si>
  <si>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</si>
  <si>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</si>
  <si>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</si>
  <si>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</si>
  <si>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</si>
  <si>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</si>
  <si>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</si>
  <si>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</si>
  <si>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</si>
  <si>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</si>
  <si>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</si>
  <si>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</si>
  <si>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</si>
  <si>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</si>
  <si>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</si>
  <si>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</si>
  <si>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</si>
  <si>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</si>
  <si>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</si>
  <si>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</si>
  <si>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</si>
  <si>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</si>
  <si>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</si>
  <si>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</si>
  <si>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</si>
  <si>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</si>
  <si>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</si>
  <si>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</si>
  <si>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</si>
  <si>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</si>
  <si>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</si>
  <si>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</si>
  <si>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</si>
  <si>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</si>
  <si>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</si>
  <si>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</si>
  <si>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</si>
  <si>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</si>
  <si>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</si>
  <si>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</si>
  <si>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</si>
  <si>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</si>
  <si>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</si>
  <si>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</si>
  <si>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</si>
  <si>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</si>
  <si>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</si>
  <si>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</si>
  <si>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</si>
  <si>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</si>
  <si>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</si>
  <si>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</si>
  <si>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</si>
  <si>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</si>
  <si>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</si>
  <si>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</si>
  <si>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</si>
  <si>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</si>
  <si>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</si>
  <si>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</si>
  <si>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</si>
  <si>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</si>
  <si>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</si>
  <si>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</si>
  <si>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</si>
  <si>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</si>
  <si>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</si>
  <si>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</si>
  <si>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</si>
  <si>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</si>
  <si>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</si>
  <si>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</si>
  <si>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</si>
  <si>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</si>
  <si>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</si>
  <si>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</si>
  <si>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</si>
  <si>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</si>
  <si>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</si>
  <si>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</si>
  <si>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</si>
  <si>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</si>
  <si>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</si>
  <si>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</si>
  <si>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</si>
  <si>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</si>
  <si>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</si>
  <si>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</si>
  <si>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</si>
  <si>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</si>
  <si>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</si>
  <si>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</si>
  <si>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</si>
  <si>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</si>
  <si>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</si>
  <si>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</si>
  <si>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</si>
  <si>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</si>
  <si>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</si>
  <si>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</si>
  <si>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</si>
  <si>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</si>
  <si>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</si>
  <si>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</si>
  <si>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</si>
  <si>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</si>
  <si>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</si>
  <si>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</si>
  <si>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</si>
  <si>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</si>
  <si>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</si>
  <si>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</si>
  <si>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</si>
  <si>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</si>
  <si>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</si>
  <si>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</si>
  <si>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</si>
  <si>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</si>
  <si>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</si>
  <si>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</si>
  <si>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</si>
  <si>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</si>
  <si>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</si>
  <si>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</si>
  <si>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</si>
  <si>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</si>
  <si>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</si>
  <si>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</si>
  <si>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</si>
  <si>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</si>
  <si>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</si>
  <si>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</si>
  <si>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</si>
  <si>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</si>
  <si>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</si>
  <si>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</si>
  <si>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</si>
  <si>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</si>
  <si>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</si>
  <si>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</si>
  <si>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</si>
  <si>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</si>
  <si>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</si>
  <si>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</si>
  <si>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</si>
  <si>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</si>
  <si>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</si>
  <si>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</si>
  <si>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</si>
  <si>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</si>
  <si>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</si>
  <si>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</si>
  <si>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</si>
  <si>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</si>
  <si>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</si>
  <si>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</si>
  <si>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</si>
  <si>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</si>
  <si>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</si>
  <si>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</si>
  <si>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</si>
  <si>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</si>
  <si>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</si>
  <si>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</si>
  <si>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</si>
  <si>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</si>
  <si>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</si>
  <si>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</si>
  <si>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</si>
  <si>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</si>
  <si>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</si>
  <si>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</si>
  <si>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</si>
  <si>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</si>
  <si>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</si>
  <si>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</si>
  <si>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</si>
  <si>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</si>
  <si>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</si>
  <si>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</si>
  <si>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</si>
  <si>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</si>
  <si>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</si>
  <si>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</si>
  <si>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</si>
  <si>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</si>
  <si>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</si>
  <si>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</si>
  <si>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</si>
  <si>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</si>
  <si>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</si>
  <si>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</si>
  <si>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</si>
  <si>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</si>
  <si>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</si>
  <si>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</si>
  <si>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</si>
  <si>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</si>
  <si>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</si>
  <si>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</si>
  <si>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</si>
  <si>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</si>
  <si>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</si>
  <si>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</si>
  <si>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</si>
  <si>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</si>
  <si>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</si>
  <si>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</si>
  <si>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</si>
  <si>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</si>
  <si>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</si>
  <si>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</si>
  <si>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</si>
  <si>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</si>
  <si>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</si>
  <si>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</si>
  <si>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</si>
  <si>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</si>
  <si>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</si>
  <si>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</si>
  <si>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</si>
  <si>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</si>
  <si>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</si>
  <si>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</si>
  <si>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</si>
  <si>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</si>
  <si>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</si>
  <si>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</si>
  <si>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</si>
  <si>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</si>
  <si>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</si>
  <si>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</si>
  <si>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</si>
  <si>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</si>
  <si>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</si>
  <si>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</si>
  <si>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</si>
  <si>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</si>
  <si>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</si>
  <si>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</si>
  <si>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</si>
  <si>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</si>
  <si>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</si>
  <si>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</si>
  <si>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</si>
  <si>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</si>
  <si>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</si>
  <si>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</si>
  <si>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</si>
  <si>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</si>
  <si>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</si>
  <si>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</si>
  <si>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</si>
  <si>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</si>
  <si>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</si>
  <si>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</si>
  <si>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</si>
  <si>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</si>
  <si>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</si>
  <si>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</si>
  <si>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</si>
  <si>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</si>
  <si>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</si>
  <si>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**Description:** This policy extends the lifetime of all nuclear plants by the specified number of years.</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</si>
  <si>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</si>
  <si>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</si>
  <si>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</si>
  <si>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</si>
  <si>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</si>
  <si>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</si>
  <si>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</si>
  <si>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</si>
  <si>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</si>
  <si>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</si>
  <si>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</si>
  <si>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</si>
  <si>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</si>
  <si>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</si>
  <si>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</si>
  <si>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</si>
  <si>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</si>
  <si>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</si>
  <si>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</si>
  <si>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</si>
  <si>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</si>
  <si>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</si>
  <si>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</si>
  <si>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</si>
  <si>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</si>
  <si>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</si>
  <si>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</si>
  <si>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</si>
  <si>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</si>
  <si>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</si>
  <si>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</si>
  <si>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</si>
  <si>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</si>
  <si>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</si>
  <si>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</si>
  <si>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</si>
  <si>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</si>
  <si>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</si>
  <si>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</si>
  <si>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</si>
  <si>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</si>
  <si>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</si>
  <si>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</si>
  <si>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</si>
  <si>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</si>
  <si>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</si>
  <si>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</si>
  <si>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</si>
  <si>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</si>
  <si>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</si>
  <si>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</si>
  <si>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</si>
  <si>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</si>
  <si>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</si>
  <si>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</si>
  <si>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</si>
  <si>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</si>
  <si>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</si>
  <si>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</si>
  <si>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</si>
  <si>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</si>
  <si>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</si>
  <si>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</si>
  <si>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</si>
  <si>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</si>
  <si>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</si>
  <si>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</si>
  <si>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</si>
  <si>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</si>
  <si>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</si>
  <si>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</si>
  <si>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</si>
  <si>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</si>
  <si>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</si>
  <si>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</si>
  <si>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</si>
  <si>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</si>
  <si>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</si>
  <si>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</si>
  <si>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</si>
  <si>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</si>
  <si>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</si>
  <si>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</si>
  <si>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</si>
  <si>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</si>
  <si>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</si>
  <si>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</si>
  <si>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</si>
  <si>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</si>
  <si>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</si>
  <si>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</si>
  <si>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</si>
  <si>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</si>
  <si>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</si>
  <si>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</si>
  <si>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</si>
  <si>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</si>
  <si>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</si>
  <si>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</si>
  <si>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</si>
  <si>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</si>
  <si>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</si>
  <si>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</si>
  <si>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</si>
  <si>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</si>
  <si>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</si>
  <si>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</si>
  <si>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</si>
  <si>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</si>
  <si>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</si>
  <si>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</si>
  <si>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</si>
  <si>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</si>
  <si>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</si>
  <si>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</si>
  <si>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</si>
  <si>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</si>
  <si>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</si>
  <si>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</si>
  <si>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</si>
  <si>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</si>
  <si>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</si>
  <si>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</si>
  <si>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</si>
  <si>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</si>
  <si>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</si>
  <si>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</si>
  <si>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</si>
  <si>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</si>
  <si>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</si>
  <si>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</si>
  <si>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</si>
  <si>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</si>
  <si>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</si>
  <si>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</si>
  <si>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</si>
  <si>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</si>
  <si>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</si>
  <si>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</si>
  <si>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</si>
  <si>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</si>
  <si>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</si>
  <si>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</si>
  <si>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</si>
  <si>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</si>
  <si>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</si>
  <si>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</si>
  <si>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</si>
  <si>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</si>
  <si>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</si>
  <si>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</si>
  <si>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</si>
  <si>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</si>
  <si>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</si>
  <si>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</si>
  <si>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</si>
  <si>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</si>
  <si>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</si>
  <si>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</si>
  <si>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</si>
  <si>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</si>
  <si>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</si>
  <si>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</si>
  <si>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</si>
  <si>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</si>
  <si>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</si>
  <si>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</si>
  <si>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</si>
  <si>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</si>
  <si>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</si>
  <si>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</si>
  <si>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</si>
  <si>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</si>
  <si>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</si>
  <si>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</si>
  <si>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</si>
  <si>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</si>
  <si>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</si>
  <si>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</si>
  <si>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</si>
  <si>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</si>
  <si>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</si>
  <si>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</si>
  <si>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</si>
  <si>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</si>
  <si>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</si>
  <si>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</si>
  <si>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</si>
  <si>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</si>
  <si>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</si>
  <si>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</si>
  <si>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</si>
  <si>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</si>
  <si>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</si>
  <si>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</si>
  <si>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</si>
  <si>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</si>
  <si>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</si>
  <si>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</si>
  <si>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</si>
  <si>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</si>
  <si>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</si>
  <si>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</si>
  <si>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</si>
  <si>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</si>
  <si>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</si>
  <si>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</si>
  <si>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</si>
  <si>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</si>
  <si>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</si>
  <si>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</si>
  <si>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</si>
  <si>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</si>
  <si>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</si>
  <si>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</si>
  <si>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</si>
  <si>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</si>
  <si>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</si>
  <si>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</si>
  <si>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</si>
  <si>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</si>
  <si>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</si>
  <si>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</si>
  <si>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</si>
  <si>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</si>
  <si>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</si>
  <si>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</si>
  <si>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</si>
  <si>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</si>
  <si>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</si>
  <si>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</si>
  <si>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</si>
  <si>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</si>
  <si>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</si>
  <si>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</si>
  <si>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</si>
  <si>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</si>
  <si>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</si>
  <si>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</si>
  <si>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</si>
  <si>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</si>
  <si>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</si>
  <si>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</si>
  <si>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</si>
  <si>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</si>
  <si>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</si>
  <si>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</si>
  <si>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</si>
  <si>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</si>
  <si>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</si>
  <si>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</si>
  <si>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</si>
  <si>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Non BAU Capacity Retirement Schedule</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</si>
  <si>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</si>
  <si>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</si>
  <si>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</si>
  <si>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</si>
  <si>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</si>
  <si>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</si>
  <si>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</si>
  <si>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</si>
  <si>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</si>
  <si>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</si>
  <si>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</si>
  <si>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</si>
  <si>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</si>
  <si>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</si>
  <si>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</si>
  <si>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</si>
  <si>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</si>
  <si>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</si>
  <si>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</si>
  <si>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</si>
  <si>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</si>
  <si>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</si>
  <si>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</si>
  <si>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</si>
  <si>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</si>
  <si>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</si>
  <si>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</si>
  <si>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</si>
  <si>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</si>
  <si>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</si>
  <si>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</si>
  <si>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</si>
  <si>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</si>
  <si>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</si>
  <si>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</si>
  <si>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</si>
  <si>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</si>
  <si>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</si>
  <si>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</si>
  <si>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</si>
  <si>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</si>
  <si>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</si>
  <si>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</si>
  <si>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</si>
  <si>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</si>
  <si>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</si>
  <si>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</si>
  <si>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</si>
  <si>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</si>
  <si>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</si>
  <si>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</si>
  <si>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</si>
  <si>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</si>
  <si>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</si>
  <si>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</si>
  <si>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</si>
  <si>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</si>
  <si>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</si>
  <si>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</si>
  <si>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</si>
  <si>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</si>
  <si>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</si>
  <si>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</si>
  <si>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</si>
  <si>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</si>
  <si>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</si>
  <si>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</si>
  <si>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</si>
  <si>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</si>
  <si>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</si>
  <si>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</si>
  <si>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</si>
  <si>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</si>
  <si>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</si>
  <si>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</si>
  <si>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</si>
  <si>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</si>
  <si>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</si>
  <si>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</si>
  <si>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</si>
  <si>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</si>
  <si>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</si>
  <si>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</si>
  <si>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</si>
  <si>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</si>
  <si>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</si>
  <si>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</si>
  <si>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</si>
  <si>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</si>
  <si>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</si>
  <si>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</si>
  <si>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</si>
  <si>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</si>
  <si>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</si>
  <si>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</si>
  <si>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</si>
  <si>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</si>
  <si>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</si>
  <si>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</si>
  <si>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</si>
  <si>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</si>
  <si>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</si>
  <si>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</si>
  <si>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</si>
  <si>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</si>
  <si>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</si>
  <si>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</si>
  <si>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</si>
  <si>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</si>
  <si>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</si>
  <si>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</si>
  <si>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</si>
  <si>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</si>
  <si>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</si>
  <si>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</si>
  <si>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</si>
  <si>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</si>
  <si>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</si>
  <si>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</si>
  <si>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</si>
  <si>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</si>
  <si>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</si>
  <si>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</si>
  <si>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</si>
  <si>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</si>
  <si>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</si>
  <si>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</si>
  <si>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</si>
  <si>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</si>
  <si>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</si>
  <si>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</si>
  <si>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</si>
  <si>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</si>
  <si>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</si>
  <si>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</si>
  <si>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</si>
  <si>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</si>
  <si>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</si>
  <si>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</si>
  <si>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</si>
  <si>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</si>
  <si>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</si>
  <si>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</si>
  <si>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</si>
  <si>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</si>
  <si>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</si>
  <si>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</si>
  <si>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</si>
  <si>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</si>
  <si>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</si>
  <si>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</si>
  <si>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</si>
  <si>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</si>
  <si>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</si>
  <si>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</si>
  <si>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</si>
  <si>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</si>
  <si>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</si>
  <si>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</si>
  <si>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</si>
  <si>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</si>
  <si>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</si>
  <si>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</si>
  <si>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</si>
  <si>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</si>
  <si>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</si>
  <si>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</si>
  <si>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</si>
  <si>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</si>
  <si>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</si>
  <si>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</si>
  <si>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</si>
  <si>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</si>
  <si>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</si>
  <si>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</si>
  <si>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</si>
  <si>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</si>
  <si>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</si>
  <si>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</si>
  <si>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</si>
  <si>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</si>
  <si>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</si>
  <si>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</si>
  <si>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</si>
  <si>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</si>
  <si>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</si>
  <si>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</si>
  <si>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</si>
  <si>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</si>
  <si>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</si>
  <si>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</si>
  <si>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</si>
  <si>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</si>
  <si>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</si>
  <si>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</si>
  <si>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</si>
  <si>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</si>
  <si>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t>
  </si>
  <si>
    <t>EIA AEO</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</si>
  <si>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</si>
  <si>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</si>
  <si>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</si>
  <si>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</si>
  <si>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</si>
  <si>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</si>
  <si>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</si>
  <si>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</si>
  <si>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</si>
  <si>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</si>
  <si>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</si>
  <si>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</si>
  <si>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</si>
  <si>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</si>
  <si>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</si>
  <si>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</si>
  <si>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</si>
  <si>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</si>
  <si>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</si>
  <si>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</si>
  <si>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</si>
  <si>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</si>
  <si>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</si>
  <si>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</si>
  <si>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</si>
  <si>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</si>
  <si>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</si>
  <si>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</si>
  <si>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</si>
  <si>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</si>
  <si>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</si>
  <si>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</si>
  <si>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</si>
  <si>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</si>
  <si>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</si>
  <si>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</si>
  <si>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</si>
  <si>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</si>
  <si>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</si>
  <si>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</si>
  <si>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</si>
  <si>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</si>
  <si>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</si>
  <si>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</si>
  <si>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</si>
  <si>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</si>
  <si>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</si>
  <si>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</si>
  <si>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</si>
  <si>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</si>
  <si>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</si>
  <si>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</si>
  <si>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</si>
  <si>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</si>
  <si>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</si>
  <si>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</si>
  <si>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</si>
  <si>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</si>
  <si>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</si>
  <si>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</si>
  <si>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</si>
  <si>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</si>
  <si>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</si>
  <si>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</si>
  <si>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</si>
  <si>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</si>
  <si>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</si>
  <si>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</si>
  <si>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</si>
  <si>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</si>
  <si>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</si>
  <si>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</si>
  <si>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</si>
  <si>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</si>
  <si>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</si>
  <si>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</si>
  <si>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</si>
  <si>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</si>
  <si>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</si>
  <si>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</si>
  <si>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</si>
  <si>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</si>
  <si>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</si>
  <si>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</si>
  <si>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</si>
  <si>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</si>
  <si>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</si>
  <si>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</si>
  <si>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</si>
  <si>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</si>
  <si>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</si>
  <si>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</si>
  <si>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</si>
  <si>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</si>
  <si>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</si>
  <si>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</si>
  <si>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</si>
  <si>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</si>
  <si>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</si>
  <si>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</si>
  <si>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</si>
  <si>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</si>
  <si>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</si>
  <si>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</si>
  <si>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</si>
  <si>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</si>
  <si>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</si>
  <si>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</si>
  <si>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</si>
  <si>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</si>
  <si>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</si>
  <si>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</si>
  <si>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</si>
  <si>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</si>
  <si>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</si>
  <si>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</si>
  <si>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</si>
  <si>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</si>
  <si>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</si>
  <si>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</si>
  <si>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</si>
  <si>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</si>
  <si>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</si>
  <si>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</si>
  <si>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</si>
  <si>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</si>
  <si>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</si>
  <si>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</si>
  <si>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</si>
  <si>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Mexico's Long Term Strategy aims at emitting 50% of emissions of 2000 by 2050.</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</si>
  <si>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</si>
  <si>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</si>
  <si>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</si>
  <si>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</si>
  <si>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</si>
  <si>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</si>
  <si>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</si>
  <si>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</si>
  <si>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</si>
  <si>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</si>
  <si>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</si>
  <si>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</si>
  <si>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Distributed Non-Solar, Municipal Solid Waste, Petroleum, Natural Gas Peaker, Natural Gas Nonpeaker, Lignite, Heavy Fuel Oil, Imported Electricity</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</si>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</sst>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1" fillId="0" borderId="0"/>
    <xf numFmtId="0" fontId="57" fillId="7" borderId="56" applyNumberFormat="0" applyAlignment="0" applyProtection="0"/>
    <xf numFmtId="0" fontId="1"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1"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1"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1" fillId="60"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1"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1"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1"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1"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1" fillId="0" borderId="0"/>
    <xf numFmtId="0" fontId="99" fillId="0" borderId="0" applyNumberFormat="0" applyFill="0" applyBorder="0" applyAlignment="0" applyProtection="0"/>
    <xf numFmtId="0" fontId="1" fillId="0" borderId="0"/>
    <xf numFmtId="0" fontId="1" fillId="0" borderId="0"/>
    <xf numFmtId="0" fontId="1"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1" fillId="0" borderId="0"/>
    <xf numFmtId="0" fontId="1" fillId="0" borderId="0"/>
    <xf numFmtId="0" fontId="1" fillId="0" borderId="0"/>
    <xf numFmtId="0" fontId="1"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1"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4" fontId="24" fillId="16" borderId="9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1"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1"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1"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1"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1"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1"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1" fillId="50" borderId="0" applyNumberFormat="0" applyBorder="0" applyAlignment="0" applyProtection="0"/>
    <xf numFmtId="0" fontId="1"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1" fillId="62" borderId="0" applyNumberFormat="0" applyBorder="0" applyAlignment="0" applyProtection="0"/>
    <xf numFmtId="0" fontId="1" fillId="48" borderId="0" applyNumberFormat="0" applyBorder="0" applyAlignment="0" applyProtection="0"/>
    <xf numFmtId="4" fontId="20" fillId="14" borderId="92">
      <alignment horizontal="right" vertical="center"/>
    </xf>
    <xf numFmtId="0" fontId="1"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1"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1"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1"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1"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1" fillId="51" borderId="0" applyNumberFormat="0" applyBorder="0" applyAlignment="0" applyProtection="0"/>
    <xf numFmtId="0" fontId="62" fillId="61" borderId="0" applyNumberFormat="0" applyBorder="0" applyAlignment="0" applyProtection="0"/>
    <xf numFmtId="0" fontId="1"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1"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1"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1" fillId="6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1" borderId="0" applyNumberFormat="0" applyBorder="0" applyAlignment="0" applyProtection="0"/>
    <xf numFmtId="0" fontId="1"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1" fillId="57"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62" fillId="58"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1"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1"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1"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1"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1"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1"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1"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1"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1"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1"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1" fillId="59" borderId="0" applyNumberFormat="0" applyBorder="0" applyAlignment="0" applyProtection="0"/>
    <xf numFmtId="0" fontId="1"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1"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1"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1"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1"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1"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1"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1"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1"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1" fillId="62" borderId="0" applyNumberFormat="0" applyBorder="0" applyAlignment="0" applyProtection="0"/>
    <xf numFmtId="0" fontId="20" fillId="9" borderId="90">
      <alignment horizontal="right" vertical="center"/>
    </xf>
    <xf numFmtId="0" fontId="20" fillId="9" borderId="98">
      <alignment horizontal="right" vertical="center"/>
    </xf>
    <xf numFmtId="0" fontId="1"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1"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1" fillId="53" borderId="0" applyNumberFormat="0" applyBorder="0" applyAlignment="0" applyProtection="0"/>
    <xf numFmtId="175" fontId="24" fillId="90" borderId="90" applyNumberFormat="0" applyFont="0" applyBorder="0" applyAlignment="0" applyProtection="0">
      <alignment horizontal="right" vertical="center"/>
    </xf>
    <xf numFmtId="0" fontId="1" fillId="51" borderId="0" applyNumberFormat="0" applyBorder="0" applyAlignment="0" applyProtection="0"/>
    <xf numFmtId="0" fontId="74" fillId="86" borderId="95" applyNumberFormat="0" applyAlignment="0" applyProtection="0"/>
    <xf numFmtId="0" fontId="1"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1"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1" fillId="57" borderId="0" applyNumberFormat="0" applyBorder="0" applyAlignment="0" applyProtection="0"/>
    <xf numFmtId="4" fontId="24" fillId="0" borderId="90" applyFill="0" applyBorder="0" applyProtection="0">
      <alignment horizontal="right" vertical="center"/>
    </xf>
    <xf numFmtId="0" fontId="1"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1"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1" fillId="59" borderId="0" applyNumberFormat="0" applyBorder="0" applyAlignment="0" applyProtection="0"/>
    <xf numFmtId="0" fontId="1" fillId="56" borderId="0" applyNumberFormat="0" applyBorder="0" applyAlignment="0" applyProtection="0"/>
    <xf numFmtId="0" fontId="1" fillId="54" borderId="0" applyNumberFormat="0" applyBorder="0" applyAlignment="0" applyProtection="0"/>
    <xf numFmtId="0" fontId="1"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1"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1"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1" fillId="60" borderId="0" applyNumberFormat="0" applyBorder="0" applyAlignment="0" applyProtection="0"/>
    <xf numFmtId="0" fontId="1" fillId="56" borderId="0" applyNumberFormat="0" applyBorder="0" applyAlignment="0" applyProtection="0"/>
    <xf numFmtId="0" fontId="60" fillId="0" borderId="0" applyNumberFormat="0" applyFill="0" applyBorder="0" applyAlignment="0" applyProtection="0"/>
    <xf numFmtId="0" fontId="1" fillId="57" borderId="0" applyNumberFormat="0" applyBorder="0" applyAlignment="0" applyProtection="0"/>
    <xf numFmtId="0" fontId="1" fillId="62" borderId="0" applyNumberFormat="0" applyBorder="0" applyAlignment="0" applyProtection="0"/>
    <xf numFmtId="0" fontId="1" fillId="54" borderId="0" applyNumberFormat="0" applyBorder="0" applyAlignment="0" applyProtection="0"/>
    <xf numFmtId="0" fontId="59" fillId="46" borderId="56" applyNumberFormat="0" applyAlignment="0" applyProtection="0"/>
    <xf numFmtId="0" fontId="1"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23">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10" fillId="3" borderId="0" xfId="0" applyFont="1" applyFill="1" applyBorder="1" applyAlignment="1">
      <alignment wrapText="1"/>
    </xf>
    <xf numFmtId="0" fontId="0" fillId="0" borderId="0" xfId="0" applyNumberFormat="1" applyFill="1" applyAlignment="1">
      <alignment horizontal="left" wrapText="1"/>
    </xf>
    <xf numFmtId="0" fontId="10" fillId="2" borderId="0" xfId="0" applyFont="1" applyFill="1" applyBorder="1" applyAlignment="1">
      <alignment wrapText="1"/>
    </xf>
    <xf numFmtId="0" fontId="10" fillId="2" borderId="0" xfId="0" applyNumberFormat="1" applyFont="1" applyFill="1" applyBorder="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9" fontId="0" fillId="0" borderId="0" xfId="1" applyNumberFormat="1" applyFont="1" applyFill="1" applyBorder="1" applyAlignment="1">
      <alignment wrapText="1"/>
    </xf>
    <xf numFmtId="9" fontId="0" fillId="0" borderId="0" xfId="0" applyNumberFormat="1" applyFont="1" applyFill="1" applyBorder="1" applyAlignment="1">
      <alignment wrapText="1"/>
    </xf>
    <xf numFmtId="9" fontId="4" fillId="0" borderId="0" xfId="1" applyNumberFormat="1" applyFont="1" applyFill="1" applyBorder="1" applyAlignment="1">
      <alignment wrapText="1"/>
    </xf>
    <xf numFmtId="9" fontId="4" fillId="0" borderId="0" xfId="0" applyNumberFormat="1" applyFont="1" applyFill="1" applyBorder="1" applyAlignment="1">
      <alignment wrapText="1"/>
    </xf>
    <xf numFmtId="0" fontId="0" fillId="0" borderId="0" xfId="0" applyFont="1" applyFill="1" applyBorder="1" applyAlignment="1">
      <alignment wrapText="1"/>
    </xf>
    <xf numFmtId="164" fontId="0" fillId="0" borderId="0" xfId="0" applyNumberFormat="1" applyFont="1" applyFill="1" applyBorder="1" applyAlignment="1">
      <alignment wrapText="1"/>
    </xf>
    <xf numFmtId="0" fontId="4" fillId="0" borderId="0" xfId="0" applyFont="1" applyFill="1" applyBorder="1" applyAlignment="1">
      <alignment wrapText="1"/>
    </xf>
    <xf numFmtId="1" fontId="0" fillId="0" borderId="0" xfId="0" applyNumberFormat="1" applyFont="1" applyFill="1" applyBorder="1" applyAlignment="1">
      <alignment wrapText="1"/>
    </xf>
    <xf numFmtId="164" fontId="4" fillId="0" borderId="0" xfId="0" applyNumberFormat="1" applyFont="1" applyFill="1" applyBorder="1" applyAlignment="1">
      <alignment wrapText="1"/>
    </xf>
    <xf numFmtId="49" fontId="4" fillId="0" borderId="0" xfId="1" applyNumberFormat="1" applyFont="1" applyFill="1" applyBorder="1" applyAlignment="1">
      <alignment wrapText="1"/>
    </xf>
    <xf numFmtId="0" fontId="5" fillId="0" borderId="0" xfId="0"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0" fillId="20" borderId="0" xfId="0" applyNumberFormat="1" applyFont="1" applyFill="1" applyBorder="1" applyAlignment="1">
      <alignment wrapText="1"/>
    </xf>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4" fillId="20" borderId="0" xfId="0" applyNumberFormat="1" applyFont="1" applyFill="1" applyBorder="1" applyAlignment="1">
      <alignmen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49" fontId="0" fillId="0" borderId="52" xfId="0" applyNumberFormat="1" applyFont="1" applyFill="1" applyBorder="1" applyAlignment="1">
      <alignment wrapText="1"/>
    </xf>
    <xf numFmtId="49" fontId="4" fillId="0" borderId="52" xfId="0" applyNumberFormat="1" applyFont="1" applyFill="1" applyBorder="1" applyAlignment="1">
      <alignment wrapText="1"/>
    </xf>
    <xf numFmtId="49" fontId="8" fillId="0" borderId="52" xfId="0" applyNumberFormat="1" applyFont="1" applyFill="1"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49" fontId="0" fillId="0" borderId="53" xfId="0" applyNumberForma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10" fillId="2" borderId="0" xfId="0" applyFont="1" applyFill="1" applyBorder="1" applyAlignment="1">
      <alignment horizontal="right" wrapText="1"/>
    </xf>
    <xf numFmtId="0" fontId="9" fillId="0" borderId="0" xfId="0" applyFont="1"/>
    <xf numFmtId="0" fontId="5" fillId="0" borderId="0" xfId="0" applyFont="1" applyFill="1" applyAlignment="1">
      <alignment wrapText="1"/>
    </xf>
    <xf numFmtId="49" fontId="0" fillId="0" borderId="0" xfId="0" applyNumberFormat="1" applyFont="1" applyAlignment="1">
      <alignment wrapText="1"/>
    </xf>
    <xf numFmtId="0" fontId="0" fillId="0" borderId="52" xfId="0" applyFont="1" applyBorder="1" applyAlignment="1">
      <alignment wrapText="1"/>
    </xf>
    <xf numFmtId="0" fontId="2" fillId="0" borderId="52" xfId="0" applyFont="1" applyBorder="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0" fontId="0" fillId="0" borderId="52" xfId="0" applyFill="1" applyBorder="1" applyAlignment="1">
      <alignment wrapText="1"/>
    </xf>
    <xf numFmtId="0" fontId="0" fillId="0" borderId="52" xfId="0" applyFill="1" applyBorder="1"/>
    <xf numFmtId="0" fontId="0" fillId="0" borderId="0"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5" fillId="0" borderId="0" xfId="0" applyFont="1"/>
    <xf numFmtId="0" fontId="0" fillId="0" borderId="54" xfId="0" applyBorder="1"/>
    <xf numFmtId="0" fontId="5" fillId="0" borderId="54" xfId="0" applyFont="1" applyBorder="1"/>
    <xf numFmtId="0" fontId="4" fillId="0" borderId="54" xfId="0" applyFont="1" applyBorder="1"/>
    <xf numFmtId="0" fontId="5" fillId="0" borderId="54" xfId="0" applyFont="1" applyBorder="1" applyAlignment="1">
      <alignment horizontal="left"/>
    </xf>
    <xf numFmtId="49" fontId="5" fillId="0" borderId="0" xfId="0" applyNumberFormat="1" applyFont="1" applyAlignment="1">
      <alignment wrapText="1"/>
    </xf>
    <xf numFmtId="49" fontId="4" fillId="0" borderId="0" xfId="0" applyNumberFormat="1" applyFont="1"/>
    <xf numFmtId="0" fontId="3" fillId="20" borderId="0" xfId="0" applyFont="1" applyFill="1" applyAlignment="1">
      <alignment horizontal="center"/>
    </xf>
    <xf numFmtId="0" fontId="19" fillId="8" borderId="0" xfId="7" applyFill="1" applyAlignment="1">
      <alignment horizontal="left"/>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22" fillId="9" borderId="27" xfId="13" applyFont="1" applyFill="1" applyBorder="1" applyAlignment="1">
      <alignment horizontal="center" vertical="center"/>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19" fillId="17" borderId="0" xfId="7" applyFill="1" applyAlignment="1">
      <alignment horizontal="left"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19" fillId="8" borderId="0" xfId="7" applyFill="1" applyAlignment="1">
      <alignment horizontal="left" vertical="center"/>
    </xf>
    <xf numFmtId="0" fontId="3" fillId="4" borderId="0" xfId="0" applyFont="1" applyFill="1" applyAlignment="1">
      <alignment horizontal="left"/>
    </xf>
    <xf numFmtId="0" fontId="0" fillId="5" borderId="0" xfId="0" applyFill="1" applyAlignment="1">
      <alignment horizontal="left"/>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8</xdr:row>
      <xdr:rowOff>0</xdr:rowOff>
    </xdr:from>
    <xdr:to>
      <xdr:col>19</xdr:col>
      <xdr:colOff>342900</xdr:colOff>
      <xdr:row>52</xdr:row>
      <xdr:rowOff>7997</xdr:rowOff>
    </xdr:to>
    <xdr:pic>
      <xdr:nvPicPr>
        <xdr:cNvPr id="5" name="Picture 4">
          <a:extLst>
            <a:ext uri="{FF2B5EF4-FFF2-40B4-BE49-F238E27FC236}">
              <a16:creationId xmlns:a16="http://schemas.microsoft.com/office/drawing/2014/main" id="{5759B9B0-0317-4B16-4484-E35D6E5163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0" y="1524000"/>
          <a:ext cx="7772400" cy="83899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19777683-0E7F-4DAF-955F-A7EBAC7AAEEA}">
    <text>Leave this cell blank.</text>
  </threadedComment>
  <threadedComment ref="E33" dT="2020-08-19T00:06:43.00" personId="{811026A2-74EF-4287-974D-D90683F22217}" id="{A2328F4B-C3F9-4761-BF76-1D4F4D6A14B6}">
    <text>Leave this cell blank.</text>
  </threadedComment>
  <threadedComment ref="E35" dT="2020-08-19T00:06:43.00" personId="{811026A2-74EF-4287-974D-D90683F22217}" id="{3224698C-8114-49BB-A425-26AE0DED31AE}">
    <text>Leave this cell blank.</text>
  </threadedComment>
  <threadedComment ref="I40" dT="2021-05-24T22:03:23.71" personId="{811026A2-74EF-4287-974D-D90683F22217}" id="{E2106FC3-386C-4714-B306-9BA0FD425274}">
    <text>Unit varies based on currency in this EPS region</text>
  </threadedComment>
  <threadedComment ref="I70" dT="2021-05-24T22:03:35.61" personId="{811026A2-74EF-4287-974D-D90683F22217}" id="{E8911680-E731-4D67-9690-17976D3FED66}">
    <text>Unit varies based on currency in this EPS region</text>
  </threadedComment>
  <threadedComment ref="B77" dT="2021-05-24T22:05:02.77" personId="{811026A2-74EF-4287-974D-D90683F22217}" id="{C12E46EA-3F96-434D-AD07-C9DAE30A70F4}">
    <text>Several Vensim variables are grouped under the same policy lever in the web app for this policy.</text>
  </threadedComment>
  <threadedComment ref="B83" dT="2021-05-24T22:19:40.61" personId="{811026A2-74EF-4287-974D-D90683F22217}" id="{A29A373E-8B2B-4B45-BF1E-AC6A2B5F3C17}">
    <text>Several Vensim variables are grouped under the same policy lever in the web app for this policy.</text>
  </threadedComment>
  <threadedComment ref="D88" dT="2020-08-19T00:06:43.00" personId="{811026A2-74EF-4287-974D-D90683F22217}" id="{C6EC601F-FF77-423D-9BE3-C8F28EB3F9D6}">
    <text>Leave this cell blank.</text>
  </threadedComment>
  <threadedComment ref="D89" dT="2020-08-19T00:06:43.00" personId="{811026A2-74EF-4287-974D-D90683F22217}" id="{4879F214-E99D-4D42-8C39-70789BBBC99D}">
    <text>Leave this cell blank.</text>
  </threadedComment>
  <threadedComment ref="D90" dT="2020-08-19T00:06:43.00" personId="{811026A2-74EF-4287-974D-D90683F22217}" id="{29C92E86-4989-4367-A9C0-46D156A7CEBB}">
    <text>Leave this cell blank.</text>
  </threadedComment>
  <threadedComment ref="D91" dT="2020-08-19T00:06:43.00" personId="{811026A2-74EF-4287-974D-D90683F22217}" id="{8C94AB36-0C9D-4D5F-A64A-5E1836200BD4}">
    <text>Leave this cell blank.</text>
  </threadedComment>
  <threadedComment ref="D92" dT="2020-08-19T00:06:43.00" personId="{811026A2-74EF-4287-974D-D90683F22217}" id="{0785BC27-69F5-4B43-8886-6AB6B3A1C38C}">
    <text>Leave this cell blank.</text>
  </threadedComment>
  <threadedComment ref="D93" dT="2020-08-19T00:06:43.00" personId="{811026A2-74EF-4287-974D-D90683F22217}" id="{4E6A3C34-D015-4798-8B15-C2C63B01F6C3}">
    <text>Leave this cell blank.</text>
  </threadedComment>
  <threadedComment ref="D94" dT="2020-08-19T00:06:43.00" personId="{811026A2-74EF-4287-974D-D90683F22217}" id="{7355F6F6-D3AD-4011-944E-FCE1A44D743D}">
    <text>Leave this cell blank.</text>
  </threadedComment>
  <threadedComment ref="D95" dT="2020-08-19T00:06:43.00" personId="{811026A2-74EF-4287-974D-D90683F22217}" id="{52DDC055-DFE6-4C4D-97FC-B38B71C63DF3}">
    <text>Leave this cell blank.</text>
  </threadedComment>
  <threadedComment ref="D96" dT="2020-08-19T00:06:43.00" personId="{811026A2-74EF-4287-974D-D90683F22217}" id="{0EFD8687-3DDE-4CBD-AEA3-EE622A1F5ED4}">
    <text>Leave this cell blank.</text>
  </threadedComment>
  <threadedComment ref="D97" dT="2020-08-19T00:06:43.00" personId="{811026A2-74EF-4287-974D-D90683F22217}" id="{4F677542-9574-41F5-9B11-3E8FA1978897}">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I14" sqref="I14"/>
    </sheetView>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106</v>
      </c>
    </row>
    <row r="3" spans="1:2" x14ac:dyDescent="0.35">
      <c r="A3" s="8" t="s">
        <v>107</v>
      </c>
    </row>
    <row r="4" spans="1:2" x14ac:dyDescent="0.35">
      <c r="A4" s="8" t="s">
        <v>145</v>
      </c>
    </row>
    <row r="5" spans="1:2" x14ac:dyDescent="0.35">
      <c r="A5" s="8" t="s">
        <v>111</v>
      </c>
    </row>
    <row r="6" spans="1:2" x14ac:dyDescent="0.35">
      <c r="A6" s="8" t="s">
        <v>108</v>
      </c>
    </row>
    <row r="8" spans="1:2" x14ac:dyDescent="0.35">
      <c r="A8" s="8" t="s">
        <v>109</v>
      </c>
    </row>
    <row r="9" spans="1:2" x14ac:dyDescent="0.35">
      <c r="A9" s="8" t="s">
        <v>110</v>
      </c>
    </row>
    <row r="10" spans="1:2" x14ac:dyDescent="0.35">
      <c r="A10" s="47" t="s">
        <v>2871</v>
      </c>
    </row>
    <row r="11" spans="1:2" x14ac:dyDescent="0.35">
      <c r="A11" s="47"/>
    </row>
    <row r="12" spans="1:2" x14ac:dyDescent="0.35">
      <c r="A12" s="8" t="s">
        <v>112</v>
      </c>
    </row>
    <row r="13" spans="1:2" x14ac:dyDescent="0.35">
      <c r="A13" s="8" t="s">
        <v>113</v>
      </c>
    </row>
    <row r="14" spans="1:2" x14ac:dyDescent="0.35">
      <c r="A14" s="8" t="s">
        <v>114</v>
      </c>
    </row>
    <row r="16" spans="1:2" x14ac:dyDescent="0.35">
      <c r="A16" s="48" t="s">
        <v>2967</v>
      </c>
      <c r="B16" s="260"/>
    </row>
    <row r="17" spans="1:3" x14ac:dyDescent="0.35">
      <c r="A17" s="263" t="s">
        <v>2950</v>
      </c>
      <c r="B17" s="215">
        <f>MAX(PolicyLevers!H:H)</f>
        <v>1601</v>
      </c>
    </row>
    <row r="18" spans="1:3" x14ac:dyDescent="0.35">
      <c r="A18" s="264" t="s">
        <v>2966</v>
      </c>
      <c r="B18" s="215" t="str">
        <f t="array" ref="B18">IF(MIN(IF(COUNTIF(PolicyLevers!$H$2:$H$1227,PolicyLevers!$H$2:$H$1227)&gt;1,PolicyLevers!$H$2:$H$1227, ""))=0,"No duplicate ID numbers",MIN(IF(COUNTIF(PolicyLevers!$H$2:$H$1227,PolicyLevers!$H$2:$H$1227)&gt;1,PolicyLevers!$H$2:$H$1227, "")))</f>
        <v>No duplicate ID numbers</v>
      </c>
    </row>
    <row r="19" spans="1:3" ht="29" x14ac:dyDescent="0.35">
      <c r="A19" s="109" t="s">
        <v>3123</v>
      </c>
      <c r="B19" s="215" t="str">
        <f t="array" ref="B19">IF(MIN(IF((NOT(ISNUMBER(PolicyLevers!$H$2:$H$1227)))*(ISTEXT(PolicyLevers!$I$2:$I$1227)),ROW(PolicyLevers!$H$2:$H$1227)))=0,"No missing ID numbers",MIN(IF((NOT(ISNUMBER(PolicyLevers!$H$2:$H$1227)))*(ISTEXT(PolicyLevers!$I$2:$I$1227)),ROW(PolicyLevers!$H$2:$H$1227))))</f>
        <v>No missing ID numbers</v>
      </c>
    </row>
    <row r="21" spans="1:3" x14ac:dyDescent="0.35">
      <c r="A21" s="48" t="s">
        <v>3406</v>
      </c>
      <c r="B21" s="260"/>
    </row>
    <row r="22" spans="1:3" x14ac:dyDescent="0.35">
      <c r="A22" s="8" t="s">
        <v>3400</v>
      </c>
    </row>
    <row r="23" spans="1:3" x14ac:dyDescent="0.35">
      <c r="A23" s="8" t="s">
        <v>3401</v>
      </c>
    </row>
    <row r="24" spans="1:3" x14ac:dyDescent="0.35">
      <c r="A24" s="8" t="s">
        <v>3402</v>
      </c>
    </row>
    <row r="25" spans="1:3" x14ac:dyDescent="0.35">
      <c r="A25" s="8" t="s">
        <v>3403</v>
      </c>
    </row>
    <row r="27" spans="1:3" x14ac:dyDescent="0.35">
      <c r="A27" s="48" t="s">
        <v>3404</v>
      </c>
      <c r="B27" s="260"/>
      <c r="C27" s="260"/>
    </row>
    <row r="28" spans="1:3" x14ac:dyDescent="0.35">
      <c r="A28" s="8" t="s">
        <v>2960</v>
      </c>
    </row>
    <row r="29" spans="1:3" x14ac:dyDescent="0.35">
      <c r="A29" s="8" t="s">
        <v>2946</v>
      </c>
    </row>
    <row r="30" spans="1:3" x14ac:dyDescent="0.35">
      <c r="A30" s="8" t="s">
        <v>2947</v>
      </c>
    </row>
    <row r="31" spans="1:3" x14ac:dyDescent="0.35">
      <c r="A31" s="8" t="s">
        <v>2948</v>
      </c>
    </row>
    <row r="32" spans="1:3" x14ac:dyDescent="0.35">
      <c r="A32" s="8" t="s">
        <v>2949</v>
      </c>
    </row>
    <row r="34" spans="1:2" x14ac:dyDescent="0.35">
      <c r="A34" s="8" t="s">
        <v>2961</v>
      </c>
    </row>
    <row r="35" spans="1:2" x14ac:dyDescent="0.35">
      <c r="A35" s="8" t="s">
        <v>2944</v>
      </c>
    </row>
    <row r="36" spans="1:2" x14ac:dyDescent="0.35">
      <c r="A36" s="8" t="s">
        <v>2945</v>
      </c>
    </row>
    <row r="38" spans="1:2" x14ac:dyDescent="0.35">
      <c r="A38" s="8" t="s">
        <v>2962</v>
      </c>
    </row>
    <row r="39" spans="1:2" x14ac:dyDescent="0.35">
      <c r="A39" s="8" t="s">
        <v>2951</v>
      </c>
    </row>
    <row r="40" spans="1:2" x14ac:dyDescent="0.35">
      <c r="A40" s="8" t="s">
        <v>2952</v>
      </c>
    </row>
    <row r="42" spans="1:2" x14ac:dyDescent="0.35">
      <c r="A42" s="8" t="s">
        <v>2963</v>
      </c>
    </row>
    <row r="43" spans="1:2" x14ac:dyDescent="0.35">
      <c r="A43" s="8" t="s">
        <v>2953</v>
      </c>
    </row>
    <row r="44" spans="1:2" x14ac:dyDescent="0.35">
      <c r="A44" s="8" t="s">
        <v>2954</v>
      </c>
    </row>
    <row r="46" spans="1:2" x14ac:dyDescent="0.35">
      <c r="A46" s="48" t="s">
        <v>3405</v>
      </c>
      <c r="B46" s="260"/>
    </row>
    <row r="47" spans="1:2" x14ac:dyDescent="0.35">
      <c r="A47" s="8" t="s">
        <v>2955</v>
      </c>
    </row>
    <row r="48" spans="1:2" x14ac:dyDescent="0.35">
      <c r="A48" s="8" t="s">
        <v>2956</v>
      </c>
    </row>
    <row r="50" spans="1:1" x14ac:dyDescent="0.35">
      <c r="A50" s="8" t="s">
        <v>2957</v>
      </c>
    </row>
    <row r="51" spans="1:1" x14ac:dyDescent="0.35">
      <c r="A51" s="8" t="s">
        <v>2964</v>
      </c>
    </row>
    <row r="52" spans="1:1" x14ac:dyDescent="0.35">
      <c r="A52" s="8" t="s">
        <v>2958</v>
      </c>
    </row>
    <row r="53" spans="1:1" x14ac:dyDescent="0.35">
      <c r="A53" s="8" t="s">
        <v>2959</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7"/>
  <sheetViews>
    <sheetView workbookViewId="0">
      <pane ySplit="3" topLeftCell="A4" activePane="bottomLeft" state="frozen"/>
      <selection pane="bottomLeft" activeCell="J24" sqref="J24"/>
    </sheetView>
  </sheetViews>
  <sheetFormatPr defaultColWidth="8.81640625" defaultRowHeight="14.5" x14ac:dyDescent="0.35"/>
  <cols>
    <col min="1" max="5" width="20.1796875" customWidth="1"/>
    <col min="6" max="8" width="10.1796875" customWidth="1"/>
    <col min="9" max="9" width="20.1796875" customWidth="1"/>
    <col min="10" max="10" width="153.36328125" customWidth="1"/>
    <col min="11" max="12" width="20.1796875" customWidth="1"/>
    <col min="13" max="13" width="129.36328125" style="376" customWidth="1"/>
    <col min="14" max="14" width="67.453125" customWidth="1"/>
  </cols>
  <sheetData>
    <row r="1" spans="1:14" x14ac:dyDescent="0.35">
      <c r="A1" s="212" t="s">
        <v>3361</v>
      </c>
      <c r="M1" s="379"/>
    </row>
    <row r="2" spans="1:14" x14ac:dyDescent="0.35">
      <c r="A2" s="353" t="s">
        <v>3362</v>
      </c>
      <c r="M2" s="379"/>
    </row>
    <row r="3" spans="1:14" ht="43.5" x14ac:dyDescent="0.35">
      <c r="A3" s="203" t="s">
        <v>3</v>
      </c>
      <c r="B3" s="203" t="s">
        <v>0</v>
      </c>
      <c r="C3" s="203" t="s">
        <v>1</v>
      </c>
      <c r="D3" s="52" t="s">
        <v>370</v>
      </c>
      <c r="E3" s="51" t="s">
        <v>2299</v>
      </c>
      <c r="F3" s="352" t="s">
        <v>71</v>
      </c>
      <c r="G3" s="352" t="s">
        <v>72</v>
      </c>
      <c r="H3" s="352" t="s">
        <v>83</v>
      </c>
      <c r="I3" s="51" t="s">
        <v>30</v>
      </c>
      <c r="J3" s="295" t="s">
        <v>2</v>
      </c>
      <c r="K3" s="51" t="s">
        <v>470</v>
      </c>
      <c r="L3" s="51" t="s">
        <v>200</v>
      </c>
      <c r="M3" s="276" t="s">
        <v>152</v>
      </c>
      <c r="N3" s="49" t="s">
        <v>153</v>
      </c>
    </row>
    <row r="4" spans="1:14" ht="43.5" x14ac:dyDescent="0.35">
      <c r="A4" s="198" t="s">
        <v>4</v>
      </c>
      <c r="B4" s="198" t="s">
        <v>2450</v>
      </c>
      <c r="C4" s="4" t="s">
        <v>2445</v>
      </c>
      <c r="D4" s="2" t="s">
        <v>2444</v>
      </c>
      <c r="E4" s="2" t="s">
        <v>2446</v>
      </c>
      <c r="F4" s="201">
        <v>0</v>
      </c>
      <c r="G4" s="201">
        <v>1</v>
      </c>
      <c r="H4" s="201">
        <v>0.02</v>
      </c>
      <c r="I4" s="2" t="s">
        <v>2447</v>
      </c>
      <c r="J4" s="285" t="s">
        <v>3363</v>
      </c>
      <c r="K4" s="66" t="s">
        <v>2449</v>
      </c>
      <c r="L4" s="206" t="s">
        <v>2448</v>
      </c>
    </row>
    <row r="5" spans="1:14" ht="72.5" x14ac:dyDescent="0.35">
      <c r="A5" s="197" t="s">
        <v>4</v>
      </c>
      <c r="B5" s="198" t="s">
        <v>2524</v>
      </c>
      <c r="C5" s="4" t="s">
        <v>2525</v>
      </c>
      <c r="D5" s="2" t="s">
        <v>2525</v>
      </c>
      <c r="E5" s="2" t="s">
        <v>2526</v>
      </c>
      <c r="F5" s="208">
        <v>0</v>
      </c>
      <c r="G5" s="208">
        <v>300</v>
      </c>
      <c r="H5" s="208">
        <v>5</v>
      </c>
      <c r="I5" s="2" t="s">
        <v>2527</v>
      </c>
      <c r="J5" s="286" t="s">
        <v>3475</v>
      </c>
      <c r="K5" s="2"/>
      <c r="L5" s="206" t="s">
        <v>2793</v>
      </c>
      <c r="M5" s="356" t="s">
        <v>3397</v>
      </c>
    </row>
    <row r="6" spans="1:14" ht="72.5" x14ac:dyDescent="0.35">
      <c r="A6" s="197" t="s">
        <v>4</v>
      </c>
      <c r="B6" s="197" t="s">
        <v>2520</v>
      </c>
      <c r="C6" s="4" t="s">
        <v>2521</v>
      </c>
      <c r="D6" s="197" t="s">
        <v>2529</v>
      </c>
      <c r="E6" s="196" t="s">
        <v>2522</v>
      </c>
      <c r="F6" s="59">
        <v>0</v>
      </c>
      <c r="G6" s="59">
        <v>1</v>
      </c>
      <c r="H6" s="59">
        <v>0.02</v>
      </c>
      <c r="I6" s="53" t="s">
        <v>2523</v>
      </c>
      <c r="J6" s="285" t="s">
        <v>2530</v>
      </c>
      <c r="K6" s="66"/>
      <c r="L6" s="66" t="s">
        <v>2794</v>
      </c>
      <c r="M6" s="277" t="s">
        <v>2528</v>
      </c>
    </row>
    <row r="7" spans="1:14" ht="348" x14ac:dyDescent="0.35">
      <c r="A7" s="197" t="s">
        <v>4</v>
      </c>
      <c r="B7" s="197" t="s">
        <v>3168</v>
      </c>
      <c r="C7" s="4" t="s">
        <v>494</v>
      </c>
      <c r="D7" s="197" t="s">
        <v>3169</v>
      </c>
      <c r="E7" s="196" t="s">
        <v>2342</v>
      </c>
      <c r="F7" s="59">
        <v>0</v>
      </c>
      <c r="G7" s="59">
        <v>1</v>
      </c>
      <c r="H7" s="59">
        <v>0.01</v>
      </c>
      <c r="I7" s="53" t="s">
        <v>495</v>
      </c>
      <c r="J7" s="285" t="s">
        <v>3365</v>
      </c>
      <c r="K7" s="66" t="s">
        <v>496</v>
      </c>
      <c r="L7" s="66" t="s">
        <v>497</v>
      </c>
      <c r="M7" s="377" t="s">
        <v>3364</v>
      </c>
    </row>
    <row r="8" spans="1:14" ht="43.5" x14ac:dyDescent="0.35">
      <c r="A8" s="197" t="s">
        <v>4</v>
      </c>
      <c r="B8" s="197" t="s">
        <v>493</v>
      </c>
      <c r="C8" s="4" t="s">
        <v>488</v>
      </c>
      <c r="D8" s="197" t="s">
        <v>487</v>
      </c>
      <c r="E8" s="196" t="s">
        <v>2341</v>
      </c>
      <c r="F8" s="59">
        <v>0</v>
      </c>
      <c r="G8" s="59">
        <v>0.5</v>
      </c>
      <c r="H8" s="59">
        <v>0.01</v>
      </c>
      <c r="I8" s="66" t="s">
        <v>489</v>
      </c>
      <c r="J8" s="299" t="s">
        <v>3289</v>
      </c>
      <c r="K8" s="66" t="s">
        <v>490</v>
      </c>
      <c r="L8" s="66" t="s">
        <v>491</v>
      </c>
      <c r="M8" s="277" t="s">
        <v>492</v>
      </c>
    </row>
    <row r="9" spans="1:14" ht="72.5" x14ac:dyDescent="0.35">
      <c r="A9" s="196" t="s">
        <v>4</v>
      </c>
      <c r="B9" s="196" t="s">
        <v>11</v>
      </c>
      <c r="C9" s="4" t="s">
        <v>115</v>
      </c>
      <c r="D9" s="54" t="s">
        <v>11</v>
      </c>
      <c r="E9" s="196" t="s">
        <v>2340</v>
      </c>
      <c r="F9" s="57">
        <v>0</v>
      </c>
      <c r="G9" s="57">
        <v>1</v>
      </c>
      <c r="H9" s="58">
        <v>0.02</v>
      </c>
      <c r="I9" s="53" t="s">
        <v>471</v>
      </c>
      <c r="J9" s="285" t="s">
        <v>2343</v>
      </c>
      <c r="K9" s="53" t="s">
        <v>201</v>
      </c>
      <c r="L9" s="9" t="s">
        <v>202</v>
      </c>
      <c r="M9" s="279" t="s">
        <v>154</v>
      </c>
      <c r="N9" s="53" t="s">
        <v>183</v>
      </c>
    </row>
    <row r="10" spans="1:14" ht="290" x14ac:dyDescent="0.35">
      <c r="A10" s="196" t="s">
        <v>4</v>
      </c>
      <c r="B10" s="196" t="s">
        <v>5</v>
      </c>
      <c r="C10" s="4" t="s">
        <v>320</v>
      </c>
      <c r="D10" s="54" t="s">
        <v>371</v>
      </c>
      <c r="E10" s="196" t="s">
        <v>2339</v>
      </c>
      <c r="F10" s="57">
        <v>0</v>
      </c>
      <c r="G10" s="57">
        <f>ROUND(MaxBoundCalculations!B88,1)</f>
        <v>1</v>
      </c>
      <c r="H10" s="57">
        <v>0.01</v>
      </c>
      <c r="I10" s="53" t="s">
        <v>116</v>
      </c>
      <c r="J10" s="285" t="s">
        <v>3366</v>
      </c>
      <c r="K10" s="53" t="s">
        <v>203</v>
      </c>
      <c r="L10" s="9" t="s">
        <v>204</v>
      </c>
      <c r="M10" s="279" t="s">
        <v>3367</v>
      </c>
      <c r="N10" s="53" t="s">
        <v>3368</v>
      </c>
    </row>
    <row r="11" spans="1:14" ht="174" x14ac:dyDescent="0.35">
      <c r="A11" s="197" t="s">
        <v>4</v>
      </c>
      <c r="B11" s="197" t="s">
        <v>3170</v>
      </c>
      <c r="C11" s="4" t="s">
        <v>2569</v>
      </c>
      <c r="D11" s="197" t="s">
        <v>3171</v>
      </c>
      <c r="E11" s="196" t="s">
        <v>2570</v>
      </c>
      <c r="F11" s="59">
        <v>0</v>
      </c>
      <c r="G11" s="59">
        <v>1</v>
      </c>
      <c r="H11" s="59">
        <v>0.01</v>
      </c>
      <c r="I11" s="53" t="s">
        <v>495</v>
      </c>
      <c r="J11" s="285" t="s">
        <v>3369</v>
      </c>
      <c r="K11" s="66"/>
      <c r="L11" s="66" t="s">
        <v>2795</v>
      </c>
      <c r="M11" s="378" t="s">
        <v>2571</v>
      </c>
    </row>
    <row r="12" spans="1:14" ht="43.5" x14ac:dyDescent="0.35">
      <c r="A12" s="197" t="s">
        <v>4</v>
      </c>
      <c r="B12" s="197" t="s">
        <v>498</v>
      </c>
      <c r="C12" s="4" t="s">
        <v>499</v>
      </c>
      <c r="D12" s="197" t="s">
        <v>498</v>
      </c>
      <c r="E12" s="196" t="s">
        <v>2338</v>
      </c>
      <c r="F12" s="60">
        <v>0</v>
      </c>
      <c r="G12" s="60">
        <v>0.2</v>
      </c>
      <c r="H12" s="60">
        <v>0.01</v>
      </c>
      <c r="I12" s="9" t="s">
        <v>500</v>
      </c>
      <c r="J12" s="285" t="s">
        <v>2344</v>
      </c>
      <c r="K12" s="53" t="s">
        <v>501</v>
      </c>
      <c r="L12" s="9" t="s">
        <v>502</v>
      </c>
      <c r="M12" s="280" t="s">
        <v>503</v>
      </c>
    </row>
    <row r="13" spans="1:14" ht="130.5" x14ac:dyDescent="0.35">
      <c r="A13" s="196" t="s">
        <v>4</v>
      </c>
      <c r="B13" s="196" t="s">
        <v>3135</v>
      </c>
      <c r="C13" s="4" t="s">
        <v>3136</v>
      </c>
      <c r="D13" s="196" t="s">
        <v>3135</v>
      </c>
      <c r="E13" s="196" t="s">
        <v>3137</v>
      </c>
      <c r="F13" s="58">
        <v>0</v>
      </c>
      <c r="G13" s="58">
        <f>-ROUND(MaxBoundCalculations!$B$206,2)</f>
        <v>0.26</v>
      </c>
      <c r="H13" s="58">
        <v>0.01</v>
      </c>
      <c r="I13" s="53" t="s">
        <v>3138</v>
      </c>
      <c r="J13" s="285" t="s">
        <v>3370</v>
      </c>
      <c r="K13" s="53" t="s">
        <v>205</v>
      </c>
      <c r="L13" s="9" t="s">
        <v>206</v>
      </c>
      <c r="M13" s="281" t="s">
        <v>3396</v>
      </c>
    </row>
    <row r="14" spans="1:14" ht="174" x14ac:dyDescent="0.35">
      <c r="A14" s="196" t="s">
        <v>73</v>
      </c>
      <c r="B14" s="196" t="s">
        <v>15</v>
      </c>
      <c r="C14" s="4" t="s">
        <v>2561</v>
      </c>
      <c r="D14" s="196" t="s">
        <v>15</v>
      </c>
      <c r="E14" s="196" t="s">
        <v>2560</v>
      </c>
      <c r="F14" s="57">
        <v>0</v>
      </c>
      <c r="G14" s="57">
        <v>1</v>
      </c>
      <c r="H14" s="57">
        <v>0.01</v>
      </c>
      <c r="I14" s="53" t="s">
        <v>118</v>
      </c>
      <c r="J14" s="285" t="s">
        <v>3372</v>
      </c>
      <c r="K14" s="53" t="s">
        <v>207</v>
      </c>
      <c r="L14" s="9" t="s">
        <v>208</v>
      </c>
      <c r="M14" s="279" t="s">
        <v>3371</v>
      </c>
    </row>
    <row r="15" spans="1:14" ht="72.5" x14ac:dyDescent="0.35">
      <c r="A15" s="196" t="s">
        <v>73</v>
      </c>
      <c r="B15" s="196" t="s">
        <v>104</v>
      </c>
      <c r="C15" s="4" t="s">
        <v>321</v>
      </c>
      <c r="D15" s="196" t="s">
        <v>104</v>
      </c>
      <c r="E15" s="196" t="s">
        <v>2337</v>
      </c>
      <c r="F15" s="57">
        <v>0</v>
      </c>
      <c r="G15" s="57">
        <v>0.75</v>
      </c>
      <c r="H15" s="57">
        <v>0.01</v>
      </c>
      <c r="I15" s="53" t="s">
        <v>32</v>
      </c>
      <c r="J15" s="285" t="s">
        <v>3373</v>
      </c>
      <c r="K15" s="53" t="s">
        <v>209</v>
      </c>
      <c r="L15" s="9" t="s">
        <v>210</v>
      </c>
      <c r="M15" s="279" t="s">
        <v>155</v>
      </c>
      <c r="N15" s="53" t="s">
        <v>457</v>
      </c>
    </row>
    <row r="16" spans="1:14" ht="43.5" x14ac:dyDescent="0.35">
      <c r="A16" s="196" t="s">
        <v>73</v>
      </c>
      <c r="B16" s="196" t="s">
        <v>14</v>
      </c>
      <c r="C16" s="4" t="s">
        <v>7</v>
      </c>
      <c r="D16" s="196" t="s">
        <v>14</v>
      </c>
      <c r="E16" s="196" t="s">
        <v>2336</v>
      </c>
      <c r="F16" s="61">
        <v>0</v>
      </c>
      <c r="G16" s="61">
        <v>1</v>
      </c>
      <c r="H16" s="61">
        <v>1</v>
      </c>
      <c r="I16" s="53" t="s">
        <v>31</v>
      </c>
      <c r="J16" s="285" t="s">
        <v>2356</v>
      </c>
      <c r="K16" s="53" t="s">
        <v>211</v>
      </c>
      <c r="L16" s="9" t="s">
        <v>212</v>
      </c>
    </row>
    <row r="17" spans="1:14" ht="58" x14ac:dyDescent="0.35">
      <c r="A17" s="196" t="s">
        <v>73</v>
      </c>
      <c r="B17" s="196" t="s">
        <v>278</v>
      </c>
      <c r="C17" s="4" t="s">
        <v>322</v>
      </c>
      <c r="D17" s="54" t="s">
        <v>372</v>
      </c>
      <c r="E17" s="196" t="s">
        <v>2335</v>
      </c>
      <c r="F17" s="61">
        <v>0</v>
      </c>
      <c r="G17" s="58">
        <f>ROUND(MaxBoundCalculations!B172,2)</f>
        <v>0.24</v>
      </c>
      <c r="H17" s="62">
        <v>5.0000000000000001E-3</v>
      </c>
      <c r="I17" s="53" t="s">
        <v>279</v>
      </c>
      <c r="J17" s="285" t="s">
        <v>2345</v>
      </c>
      <c r="K17" s="53" t="s">
        <v>280</v>
      </c>
      <c r="L17" s="9" t="s">
        <v>281</v>
      </c>
      <c r="M17" s="280" t="s">
        <v>327</v>
      </c>
      <c r="N17" s="9" t="s">
        <v>422</v>
      </c>
    </row>
    <row r="18" spans="1:14" ht="43.5" x14ac:dyDescent="0.35">
      <c r="A18" s="196" t="s">
        <v>73</v>
      </c>
      <c r="B18" s="196" t="s">
        <v>282</v>
      </c>
      <c r="C18" s="4" t="s">
        <v>285</v>
      </c>
      <c r="D18" s="54" t="s">
        <v>372</v>
      </c>
      <c r="E18" s="196" t="s">
        <v>2334</v>
      </c>
      <c r="F18" s="61">
        <v>0</v>
      </c>
      <c r="G18" s="57">
        <v>0.5</v>
      </c>
      <c r="H18" s="58">
        <v>0.01</v>
      </c>
      <c r="I18" s="53" t="s">
        <v>286</v>
      </c>
      <c r="J18" s="285" t="s">
        <v>2357</v>
      </c>
      <c r="K18" s="53" t="s">
        <v>283</v>
      </c>
      <c r="L18" s="9" t="s">
        <v>284</v>
      </c>
      <c r="M18" s="280" t="s">
        <v>328</v>
      </c>
      <c r="N18" s="55"/>
    </row>
    <row r="19" spans="1:14" ht="43.5" x14ac:dyDescent="0.35">
      <c r="A19" s="196" t="s">
        <v>73</v>
      </c>
      <c r="B19" s="196" t="s">
        <v>13</v>
      </c>
      <c r="C19" s="4" t="s">
        <v>131</v>
      </c>
      <c r="D19" s="196" t="s">
        <v>13</v>
      </c>
      <c r="E19" s="196" t="s">
        <v>2333</v>
      </c>
      <c r="F19" s="61">
        <v>0</v>
      </c>
      <c r="G19" s="61">
        <v>1</v>
      </c>
      <c r="H19" s="61">
        <v>1</v>
      </c>
      <c r="I19" s="53" t="s">
        <v>31</v>
      </c>
      <c r="J19" s="285" t="s">
        <v>3074</v>
      </c>
      <c r="K19" s="53" t="s">
        <v>213</v>
      </c>
      <c r="L19" s="9" t="s">
        <v>214</v>
      </c>
      <c r="M19" s="280" t="s">
        <v>76</v>
      </c>
      <c r="N19" s="55"/>
    </row>
    <row r="20" spans="1:14" ht="43.5" x14ac:dyDescent="0.35">
      <c r="A20" s="196" t="s">
        <v>73</v>
      </c>
      <c r="B20" s="196" t="s">
        <v>2535</v>
      </c>
      <c r="C20" s="4" t="s">
        <v>2534</v>
      </c>
      <c r="D20" s="196" t="s">
        <v>16</v>
      </c>
      <c r="E20" s="196" t="s">
        <v>2332</v>
      </c>
      <c r="F20" s="57">
        <v>0</v>
      </c>
      <c r="G20" s="57">
        <v>0.5</v>
      </c>
      <c r="H20" s="57">
        <v>0.01</v>
      </c>
      <c r="I20" s="53" t="s">
        <v>2536</v>
      </c>
      <c r="J20" s="285" t="s">
        <v>3374</v>
      </c>
      <c r="K20" s="53" t="s">
        <v>215</v>
      </c>
      <c r="L20" s="9" t="s">
        <v>216</v>
      </c>
      <c r="M20" s="279" t="s">
        <v>162</v>
      </c>
    </row>
    <row r="21" spans="1:14" ht="43.5" x14ac:dyDescent="0.35">
      <c r="A21" s="196" t="s">
        <v>73</v>
      </c>
      <c r="B21" s="196" t="s">
        <v>12</v>
      </c>
      <c r="C21" s="4" t="s">
        <v>6</v>
      </c>
      <c r="D21" s="196" t="s">
        <v>12</v>
      </c>
      <c r="E21" s="196" t="s">
        <v>2331</v>
      </c>
      <c r="F21" s="61">
        <v>0</v>
      </c>
      <c r="G21" s="61">
        <v>1</v>
      </c>
      <c r="H21" s="61">
        <v>1</v>
      </c>
      <c r="I21" s="53" t="s">
        <v>31</v>
      </c>
      <c r="J21" s="285" t="s">
        <v>3375</v>
      </c>
      <c r="K21" s="53" t="s">
        <v>217</v>
      </c>
      <c r="L21" s="9" t="s">
        <v>218</v>
      </c>
    </row>
    <row r="22" spans="1:14" ht="29" x14ac:dyDescent="0.35">
      <c r="A22" s="197" t="s">
        <v>8</v>
      </c>
      <c r="B22" s="197" t="s">
        <v>355</v>
      </c>
      <c r="C22" s="4" t="s">
        <v>356</v>
      </c>
      <c r="D22" s="197" t="s">
        <v>355</v>
      </c>
      <c r="E22" s="196" t="s">
        <v>2330</v>
      </c>
      <c r="F22" s="63">
        <v>0</v>
      </c>
      <c r="G22" s="63">
        <v>1</v>
      </c>
      <c r="H22" s="63">
        <v>1</v>
      </c>
      <c r="I22" s="9" t="s">
        <v>31</v>
      </c>
      <c r="J22" s="285" t="s">
        <v>3376</v>
      </c>
      <c r="K22" s="53" t="s">
        <v>357</v>
      </c>
      <c r="L22" s="9" t="s">
        <v>358</v>
      </c>
    </row>
    <row r="23" spans="1:14" ht="58" x14ac:dyDescent="0.35">
      <c r="A23" s="197" t="s">
        <v>8</v>
      </c>
      <c r="B23" s="197" t="s">
        <v>28</v>
      </c>
      <c r="C23" s="4" t="s">
        <v>3174</v>
      </c>
      <c r="D23" s="53" t="s">
        <v>3296</v>
      </c>
      <c r="E23" s="197" t="s">
        <v>3175</v>
      </c>
      <c r="F23" s="59">
        <v>0</v>
      </c>
      <c r="G23" s="59">
        <v>1</v>
      </c>
      <c r="H23" s="59">
        <v>0.01</v>
      </c>
      <c r="I23" s="9" t="s">
        <v>2925</v>
      </c>
      <c r="J23" s="285" t="s">
        <v>3176</v>
      </c>
      <c r="K23" s="53" t="s">
        <v>255</v>
      </c>
      <c r="L23" s="9" t="s">
        <v>256</v>
      </c>
    </row>
    <row r="24" spans="1:14" ht="130.5" x14ac:dyDescent="0.35">
      <c r="A24" s="196" t="s">
        <v>8</v>
      </c>
      <c r="B24" s="53" t="s">
        <v>3297</v>
      </c>
      <c r="C24" s="4" t="s">
        <v>2840</v>
      </c>
      <c r="D24" s="53" t="s">
        <v>3297</v>
      </c>
      <c r="E24" s="196" t="s">
        <v>2319</v>
      </c>
      <c r="F24" s="57">
        <v>0</v>
      </c>
      <c r="G24" s="58">
        <v>1</v>
      </c>
      <c r="H24" s="58">
        <v>0.01</v>
      </c>
      <c r="I24" s="53" t="s">
        <v>36</v>
      </c>
      <c r="J24" s="285" t="s">
        <v>3120</v>
      </c>
      <c r="K24" s="53" t="s">
        <v>2517</v>
      </c>
      <c r="L24" s="9" t="s">
        <v>2518</v>
      </c>
      <c r="M24" s="280" t="s">
        <v>160</v>
      </c>
    </row>
    <row r="25" spans="1:14" ht="43.5" x14ac:dyDescent="0.35">
      <c r="A25" s="197" t="s">
        <v>8</v>
      </c>
      <c r="B25" s="197" t="s">
        <v>287</v>
      </c>
      <c r="C25" s="4" t="s">
        <v>290</v>
      </c>
      <c r="D25" s="197" t="s">
        <v>373</v>
      </c>
      <c r="E25" s="196" t="s">
        <v>2329</v>
      </c>
      <c r="F25" s="60">
        <v>-0.5</v>
      </c>
      <c r="G25" s="60">
        <v>1</v>
      </c>
      <c r="H25" s="60">
        <v>0.02</v>
      </c>
      <c r="I25" s="9" t="s">
        <v>291</v>
      </c>
      <c r="J25" s="285" t="s">
        <v>2358</v>
      </c>
      <c r="K25" s="53" t="s">
        <v>293</v>
      </c>
      <c r="L25" s="9" t="s">
        <v>295</v>
      </c>
      <c r="M25" s="280" t="s">
        <v>329</v>
      </c>
    </row>
    <row r="26" spans="1:14" ht="43.5" x14ac:dyDescent="0.35">
      <c r="A26" s="197" t="s">
        <v>8</v>
      </c>
      <c r="B26" s="197" t="s">
        <v>288</v>
      </c>
      <c r="C26" s="4" t="s">
        <v>289</v>
      </c>
      <c r="D26" s="197" t="s">
        <v>373</v>
      </c>
      <c r="E26" s="196" t="s">
        <v>2328</v>
      </c>
      <c r="F26" s="60">
        <v>-0.5</v>
      </c>
      <c r="G26" s="60">
        <v>1</v>
      </c>
      <c r="H26" s="60">
        <v>0.02</v>
      </c>
      <c r="I26" s="9" t="s">
        <v>292</v>
      </c>
      <c r="J26" s="285" t="s">
        <v>2359</v>
      </c>
      <c r="K26" s="53" t="s">
        <v>294</v>
      </c>
      <c r="L26" s="9" t="s">
        <v>295</v>
      </c>
      <c r="M26" s="280" t="s">
        <v>329</v>
      </c>
    </row>
    <row r="27" spans="1:14" ht="43.5" x14ac:dyDescent="0.35">
      <c r="A27" s="196" t="s">
        <v>8</v>
      </c>
      <c r="B27" s="196" t="s">
        <v>324</v>
      </c>
      <c r="C27" s="4" t="s">
        <v>323</v>
      </c>
      <c r="D27" s="196" t="s">
        <v>324</v>
      </c>
      <c r="E27" s="196" t="s">
        <v>2327</v>
      </c>
      <c r="F27" s="61">
        <v>0</v>
      </c>
      <c r="G27" s="61">
        <v>1</v>
      </c>
      <c r="H27" s="61">
        <v>1</v>
      </c>
      <c r="I27" s="53" t="s">
        <v>31</v>
      </c>
    </row>
    <row r="28" spans="1:14" ht="43.5" x14ac:dyDescent="0.35">
      <c r="A28" s="196" t="s">
        <v>8</v>
      </c>
      <c r="B28" s="196" t="s">
        <v>17</v>
      </c>
      <c r="C28" s="4" t="s">
        <v>29</v>
      </c>
      <c r="D28" s="196" t="s">
        <v>17</v>
      </c>
      <c r="E28" s="196" t="s">
        <v>2326</v>
      </c>
      <c r="F28" s="57">
        <v>0</v>
      </c>
      <c r="G28" s="58">
        <v>1</v>
      </c>
      <c r="H28" s="58">
        <v>0.01</v>
      </c>
      <c r="I28" s="53" t="s">
        <v>35</v>
      </c>
      <c r="J28" s="285" t="s">
        <v>2346</v>
      </c>
      <c r="K28" s="53" t="s">
        <v>219</v>
      </c>
      <c r="L28" s="9" t="s">
        <v>220</v>
      </c>
      <c r="M28" s="279" t="s">
        <v>162</v>
      </c>
    </row>
    <row r="29" spans="1:14" ht="87" x14ac:dyDescent="0.35">
      <c r="A29" s="196" t="s">
        <v>8</v>
      </c>
      <c r="B29" s="196" t="s">
        <v>133</v>
      </c>
      <c r="C29" s="4" t="s">
        <v>132</v>
      </c>
      <c r="D29" s="196" t="s">
        <v>133</v>
      </c>
      <c r="E29" s="196" t="s">
        <v>2325</v>
      </c>
      <c r="F29" s="64">
        <v>0</v>
      </c>
      <c r="G29" s="64">
        <v>25000</v>
      </c>
      <c r="H29" s="64">
        <v>500</v>
      </c>
      <c r="I29" s="53" t="s">
        <v>197</v>
      </c>
      <c r="J29" s="285" t="s">
        <v>3377</v>
      </c>
      <c r="K29" s="53" t="s">
        <v>221</v>
      </c>
      <c r="L29" s="9" t="s">
        <v>222</v>
      </c>
      <c r="M29" s="279" t="s">
        <v>156</v>
      </c>
      <c r="N29" s="53" t="s">
        <v>198</v>
      </c>
    </row>
    <row r="30" spans="1:14" ht="58" x14ac:dyDescent="0.35">
      <c r="A30" s="196" t="s">
        <v>8</v>
      </c>
      <c r="B30" s="196" t="s">
        <v>19</v>
      </c>
      <c r="C30" s="4" t="s">
        <v>3116</v>
      </c>
      <c r="D30" s="196" t="s">
        <v>19</v>
      </c>
      <c r="E30" s="196" t="s">
        <v>2324</v>
      </c>
      <c r="F30" s="57">
        <v>0</v>
      </c>
      <c r="G30" s="57">
        <v>1</v>
      </c>
      <c r="H30" s="57">
        <v>0.01</v>
      </c>
      <c r="I30" s="53" t="s">
        <v>35</v>
      </c>
      <c r="J30" s="285" t="s">
        <v>3117</v>
      </c>
      <c r="K30" s="53" t="s">
        <v>223</v>
      </c>
      <c r="L30" s="9" t="s">
        <v>224</v>
      </c>
      <c r="M30" s="279" t="s">
        <v>157</v>
      </c>
      <c r="N30" s="53"/>
    </row>
    <row r="31" spans="1:14" ht="58" x14ac:dyDescent="0.35">
      <c r="A31" s="196" t="s">
        <v>8</v>
      </c>
      <c r="B31" s="196" t="s">
        <v>137</v>
      </c>
      <c r="C31" s="4" t="s">
        <v>301</v>
      </c>
      <c r="D31" s="196" t="s">
        <v>137</v>
      </c>
      <c r="E31" s="196" t="s">
        <v>2323</v>
      </c>
      <c r="F31" s="57">
        <v>0</v>
      </c>
      <c r="G31" s="57">
        <f>ROUND(MaxBoundCalculations!B181,2)</f>
        <v>1.1299999999999999</v>
      </c>
      <c r="H31" s="57">
        <v>0.01</v>
      </c>
      <c r="I31" s="53" t="s">
        <v>138</v>
      </c>
      <c r="J31" s="285" t="s">
        <v>2347</v>
      </c>
      <c r="K31" s="53" t="s">
        <v>225</v>
      </c>
      <c r="L31" s="9" t="s">
        <v>226</v>
      </c>
      <c r="M31" s="279" t="s">
        <v>158</v>
      </c>
      <c r="N31" s="53" t="s">
        <v>427</v>
      </c>
    </row>
    <row r="32" spans="1:14" ht="43.5" x14ac:dyDescent="0.35">
      <c r="A32" s="196" t="s">
        <v>8</v>
      </c>
      <c r="B32" s="196" t="s">
        <v>3172</v>
      </c>
      <c r="C32" s="4" t="s">
        <v>3173</v>
      </c>
      <c r="D32" s="196" t="s">
        <v>3172</v>
      </c>
      <c r="E32" s="190"/>
      <c r="F32" s="61">
        <v>0</v>
      </c>
      <c r="G32" s="61">
        <v>1</v>
      </c>
      <c r="H32" s="61">
        <v>1</v>
      </c>
      <c r="I32" s="53" t="s">
        <v>31</v>
      </c>
      <c r="J32" s="299" t="s">
        <v>3378</v>
      </c>
    </row>
    <row r="33" spans="1:14" ht="43.5" x14ac:dyDescent="0.35">
      <c r="A33" s="196" t="s">
        <v>8</v>
      </c>
      <c r="B33" s="196" t="s">
        <v>61</v>
      </c>
      <c r="C33" s="4" t="s">
        <v>134</v>
      </c>
      <c r="D33" s="196" t="s">
        <v>61</v>
      </c>
      <c r="E33" s="190"/>
      <c r="F33" s="61">
        <v>0</v>
      </c>
      <c r="G33" s="61">
        <v>1</v>
      </c>
      <c r="H33" s="61">
        <v>1</v>
      </c>
      <c r="I33" s="53" t="s">
        <v>31</v>
      </c>
      <c r="J33" s="296" t="s">
        <v>3379</v>
      </c>
    </row>
    <row r="34" spans="1:14" ht="43.5" x14ac:dyDescent="0.35">
      <c r="A34" s="196" t="s">
        <v>8</v>
      </c>
      <c r="B34" s="196" t="s">
        <v>384</v>
      </c>
      <c r="C34" s="4" t="s">
        <v>385</v>
      </c>
      <c r="D34" s="196" t="s">
        <v>384</v>
      </c>
      <c r="E34" s="196" t="s">
        <v>2322</v>
      </c>
      <c r="F34" s="61">
        <v>0</v>
      </c>
      <c r="G34" s="61">
        <v>1</v>
      </c>
      <c r="H34" s="61">
        <v>1</v>
      </c>
      <c r="I34" s="53" t="s">
        <v>31</v>
      </c>
      <c r="J34" s="285"/>
    </row>
    <row r="35" spans="1:14" ht="43.5" x14ac:dyDescent="0.35">
      <c r="A35" s="196" t="s">
        <v>8</v>
      </c>
      <c r="B35" s="196" t="s">
        <v>2296</v>
      </c>
      <c r="C35" s="4" t="s">
        <v>2295</v>
      </c>
      <c r="D35" s="196" t="s">
        <v>2297</v>
      </c>
      <c r="E35" s="190"/>
      <c r="F35" s="298">
        <v>0</v>
      </c>
      <c r="G35" s="61">
        <v>20</v>
      </c>
      <c r="H35" s="61">
        <v>1</v>
      </c>
      <c r="I35" s="9" t="s">
        <v>135</v>
      </c>
      <c r="J35" s="285" t="s">
        <v>2919</v>
      </c>
      <c r="K35" s="53" t="s">
        <v>227</v>
      </c>
      <c r="L35" s="9" t="s">
        <v>2298</v>
      </c>
      <c r="M35" s="280" t="s">
        <v>159</v>
      </c>
      <c r="N35" s="9" t="s">
        <v>159</v>
      </c>
    </row>
    <row r="36" spans="1:14" ht="145" x14ac:dyDescent="0.35">
      <c r="A36" s="197" t="s">
        <v>8</v>
      </c>
      <c r="B36" s="197" t="s">
        <v>270</v>
      </c>
      <c r="C36" s="4" t="s">
        <v>271</v>
      </c>
      <c r="D36" s="197" t="s">
        <v>270</v>
      </c>
      <c r="E36" s="196" t="s">
        <v>2321</v>
      </c>
      <c r="F36" s="60">
        <v>0</v>
      </c>
      <c r="G36" s="60">
        <v>0.6</v>
      </c>
      <c r="H36" s="60">
        <v>0.01</v>
      </c>
      <c r="I36" s="9" t="s">
        <v>275</v>
      </c>
      <c r="J36" s="285" t="s">
        <v>3380</v>
      </c>
      <c r="K36" s="9" t="s">
        <v>2277</v>
      </c>
      <c r="L36" s="9" t="s">
        <v>276</v>
      </c>
      <c r="M36" s="279" t="s">
        <v>3395</v>
      </c>
    </row>
    <row r="37" spans="1:14" ht="43.5" x14ac:dyDescent="0.35">
      <c r="A37" s="197" t="s">
        <v>8</v>
      </c>
      <c r="B37" s="56" t="s">
        <v>2384</v>
      </c>
      <c r="C37" s="4" t="s">
        <v>2385</v>
      </c>
      <c r="D37" s="56" t="s">
        <v>2384</v>
      </c>
      <c r="E37" s="197" t="s">
        <v>2386</v>
      </c>
      <c r="F37" s="60">
        <v>0</v>
      </c>
      <c r="G37" s="60">
        <v>0.9</v>
      </c>
      <c r="H37" s="60">
        <v>0.01</v>
      </c>
      <c r="I37" s="9" t="s">
        <v>2387</v>
      </c>
      <c r="J37" s="355" t="s">
        <v>3381</v>
      </c>
      <c r="K37" s="9" t="s">
        <v>2443</v>
      </c>
      <c r="L37" s="9" t="s">
        <v>2442</v>
      </c>
    </row>
    <row r="38" spans="1:14" ht="43.5" x14ac:dyDescent="0.35">
      <c r="A38" s="197" t="s">
        <v>8</v>
      </c>
      <c r="B38" s="197" t="s">
        <v>267</v>
      </c>
      <c r="C38" s="4" t="s">
        <v>302</v>
      </c>
      <c r="D38" s="197" t="s">
        <v>374</v>
      </c>
      <c r="E38" s="196" t="s">
        <v>2320</v>
      </c>
      <c r="F38" s="60">
        <v>0</v>
      </c>
      <c r="G38" s="60">
        <v>0.4</v>
      </c>
      <c r="H38" s="60">
        <v>0.01</v>
      </c>
      <c r="I38" s="9" t="s">
        <v>268</v>
      </c>
      <c r="J38" s="285" t="s">
        <v>2348</v>
      </c>
      <c r="K38" s="9" t="s">
        <v>2278</v>
      </c>
      <c r="L38" s="9" t="s">
        <v>269</v>
      </c>
      <c r="M38" s="280" t="s">
        <v>330</v>
      </c>
    </row>
    <row r="39" spans="1:14" ht="159.5" x14ac:dyDescent="0.35">
      <c r="A39" s="197" t="s">
        <v>8</v>
      </c>
      <c r="B39" s="196" t="s">
        <v>2894</v>
      </c>
      <c r="C39" s="4" t="s">
        <v>2896</v>
      </c>
      <c r="D39" s="196" t="s">
        <v>2894</v>
      </c>
      <c r="E39" s="196" t="s">
        <v>2897</v>
      </c>
      <c r="F39" s="60">
        <v>0</v>
      </c>
      <c r="G39" s="60">
        <v>0.95</v>
      </c>
      <c r="H39" s="60">
        <v>0.01</v>
      </c>
      <c r="I39" s="9" t="s">
        <v>2898</v>
      </c>
      <c r="J39" s="285" t="s">
        <v>3382</v>
      </c>
      <c r="K39" s="53" t="s">
        <v>228</v>
      </c>
      <c r="L39" s="9"/>
      <c r="M39" s="279" t="s">
        <v>3394</v>
      </c>
    </row>
    <row r="40" spans="1:14" ht="159.5" x14ac:dyDescent="0.35">
      <c r="A40" s="196" t="s">
        <v>8</v>
      </c>
      <c r="B40" s="196" t="s">
        <v>18</v>
      </c>
      <c r="C40" s="4" t="s">
        <v>136</v>
      </c>
      <c r="D40" s="196" t="s">
        <v>18</v>
      </c>
      <c r="E40" s="196" t="s">
        <v>2895</v>
      </c>
      <c r="F40" s="63">
        <v>0</v>
      </c>
      <c r="G40" s="63">
        <v>60</v>
      </c>
      <c r="H40" s="63">
        <v>1</v>
      </c>
      <c r="I40" s="256" t="str">
        <f>UnitControlCenter!$B$45</f>
        <v>$/MWh</v>
      </c>
      <c r="J40" s="285" t="s">
        <v>3383</v>
      </c>
      <c r="K40" s="53" t="s">
        <v>228</v>
      </c>
      <c r="L40" s="9" t="s">
        <v>229</v>
      </c>
      <c r="M40" s="279" t="s">
        <v>161</v>
      </c>
    </row>
    <row r="41" spans="1:14" ht="101.5" x14ac:dyDescent="0.35">
      <c r="A41" s="196" t="s">
        <v>9</v>
      </c>
      <c r="B41" s="196" t="s">
        <v>3415</v>
      </c>
      <c r="C41" s="4" t="s">
        <v>3359</v>
      </c>
      <c r="D41" s="196" t="s">
        <v>3415</v>
      </c>
      <c r="E41" s="196" t="s">
        <v>3360</v>
      </c>
      <c r="F41" s="60">
        <v>0</v>
      </c>
      <c r="G41" s="60">
        <v>0.5</v>
      </c>
      <c r="H41" s="60">
        <v>0.01</v>
      </c>
      <c r="I41" s="9" t="s">
        <v>3358</v>
      </c>
      <c r="J41" s="285" t="s">
        <v>3416</v>
      </c>
    </row>
    <row r="42" spans="1:14" ht="58" x14ac:dyDescent="0.35">
      <c r="A42" s="196" t="s">
        <v>9</v>
      </c>
      <c r="B42" s="196" t="s">
        <v>28</v>
      </c>
      <c r="C42" s="4" t="s">
        <v>3178</v>
      </c>
      <c r="D42" s="196" t="s">
        <v>3179</v>
      </c>
      <c r="E42" s="196" t="s">
        <v>3177</v>
      </c>
      <c r="F42" s="57">
        <v>0</v>
      </c>
      <c r="G42" s="58">
        <v>1</v>
      </c>
      <c r="H42" s="58">
        <v>0.01</v>
      </c>
      <c r="I42" s="53" t="s">
        <v>2925</v>
      </c>
      <c r="J42" s="285" t="s">
        <v>3180</v>
      </c>
      <c r="K42" s="53" t="s">
        <v>255</v>
      </c>
      <c r="L42" s="9" t="s">
        <v>256</v>
      </c>
    </row>
    <row r="43" spans="1:14" ht="29" x14ac:dyDescent="0.35">
      <c r="A43" s="196" t="s">
        <v>9</v>
      </c>
      <c r="B43" s="196" t="s">
        <v>21</v>
      </c>
      <c r="C43" s="4" t="s">
        <v>2876</v>
      </c>
      <c r="D43" s="196" t="s">
        <v>21</v>
      </c>
      <c r="E43" s="196" t="s">
        <v>2877</v>
      </c>
      <c r="F43" s="57">
        <v>0</v>
      </c>
      <c r="G43" s="58">
        <v>1</v>
      </c>
      <c r="H43" s="58">
        <v>0.01</v>
      </c>
      <c r="I43" s="53" t="s">
        <v>35</v>
      </c>
      <c r="J43" s="285" t="s">
        <v>2453</v>
      </c>
      <c r="K43" s="53" t="s">
        <v>230</v>
      </c>
      <c r="L43" s="9" t="s">
        <v>231</v>
      </c>
      <c r="M43" s="279" t="s">
        <v>2454</v>
      </c>
    </row>
    <row r="44" spans="1:14" ht="58" x14ac:dyDescent="0.35">
      <c r="A44" s="196" t="s">
        <v>9</v>
      </c>
      <c r="B44" s="196" t="s">
        <v>25</v>
      </c>
      <c r="C44" s="4" t="s">
        <v>303</v>
      </c>
      <c r="D44" s="196" t="s">
        <v>25</v>
      </c>
      <c r="E44" s="196" t="s">
        <v>2318</v>
      </c>
      <c r="F44" s="57">
        <v>0</v>
      </c>
      <c r="G44" s="58">
        <v>1</v>
      </c>
      <c r="H44" s="58">
        <v>0.01</v>
      </c>
      <c r="I44" s="53" t="s">
        <v>35</v>
      </c>
      <c r="J44" s="285" t="s">
        <v>2349</v>
      </c>
      <c r="K44" s="53" t="s">
        <v>232</v>
      </c>
      <c r="L44" s="9" t="s">
        <v>233</v>
      </c>
      <c r="M44" s="279" t="s">
        <v>162</v>
      </c>
    </row>
    <row r="45" spans="1:14" ht="58" x14ac:dyDescent="0.35">
      <c r="A45" s="196" t="s">
        <v>9</v>
      </c>
      <c r="B45" s="196" t="s">
        <v>23</v>
      </c>
      <c r="C45" s="4" t="s">
        <v>60</v>
      </c>
      <c r="D45" s="196" t="s">
        <v>23</v>
      </c>
      <c r="E45" s="196" t="s">
        <v>2317</v>
      </c>
      <c r="F45" s="57">
        <v>0</v>
      </c>
      <c r="G45" s="58">
        <v>1</v>
      </c>
      <c r="H45" s="58">
        <v>0.01</v>
      </c>
      <c r="I45" s="53" t="s">
        <v>35</v>
      </c>
      <c r="J45" s="285" t="s">
        <v>2350</v>
      </c>
      <c r="K45" s="53" t="s">
        <v>234</v>
      </c>
      <c r="L45" s="9" t="s">
        <v>235</v>
      </c>
      <c r="M45" s="279" t="s">
        <v>162</v>
      </c>
    </row>
    <row r="46" spans="1:14" ht="58" x14ac:dyDescent="0.35">
      <c r="A46" s="196" t="s">
        <v>9</v>
      </c>
      <c r="B46" s="196" t="s">
        <v>105</v>
      </c>
      <c r="C46" s="4" t="s">
        <v>304</v>
      </c>
      <c r="D46" s="196" t="s">
        <v>105</v>
      </c>
      <c r="E46" s="196" t="s">
        <v>2316</v>
      </c>
      <c r="F46" s="58">
        <v>0</v>
      </c>
      <c r="G46" s="58">
        <v>0.25</v>
      </c>
      <c r="H46" s="58">
        <v>0.01</v>
      </c>
      <c r="I46" s="53" t="s">
        <v>32</v>
      </c>
      <c r="J46" s="285" t="s">
        <v>3184</v>
      </c>
      <c r="K46" s="53" t="s">
        <v>236</v>
      </c>
      <c r="L46" s="9" t="s">
        <v>237</v>
      </c>
      <c r="M46" s="280" t="s">
        <v>2290</v>
      </c>
      <c r="N46" s="9" t="s">
        <v>2290</v>
      </c>
    </row>
    <row r="47" spans="1:14" ht="43.5" x14ac:dyDescent="0.35">
      <c r="A47" s="196" t="s">
        <v>9</v>
      </c>
      <c r="B47" s="196" t="s">
        <v>24</v>
      </c>
      <c r="C47" s="4" t="s">
        <v>305</v>
      </c>
      <c r="D47" s="196" t="s">
        <v>24</v>
      </c>
      <c r="E47" s="196" t="s">
        <v>2315</v>
      </c>
      <c r="F47" s="57">
        <v>0</v>
      </c>
      <c r="G47" s="58">
        <v>1</v>
      </c>
      <c r="H47" s="58">
        <v>0.01</v>
      </c>
      <c r="I47" s="53" t="s">
        <v>35</v>
      </c>
      <c r="J47" s="285" t="s">
        <v>2351</v>
      </c>
      <c r="K47" s="53" t="s">
        <v>238</v>
      </c>
      <c r="L47" s="9" t="s">
        <v>239</v>
      </c>
      <c r="M47" s="279" t="s">
        <v>162</v>
      </c>
    </row>
    <row r="48" spans="1:14" ht="87" x14ac:dyDescent="0.35">
      <c r="A48" s="196" t="s">
        <v>9</v>
      </c>
      <c r="B48" s="196" t="s">
        <v>2786</v>
      </c>
      <c r="C48" s="4" t="s">
        <v>2462</v>
      </c>
      <c r="D48" s="196" t="s">
        <v>2786</v>
      </c>
      <c r="E48" s="196" t="s">
        <v>2476</v>
      </c>
      <c r="F48" s="57">
        <v>0</v>
      </c>
      <c r="G48" s="57">
        <v>1</v>
      </c>
      <c r="H48" s="58">
        <v>0.01</v>
      </c>
      <c r="I48" s="53" t="s">
        <v>2475</v>
      </c>
      <c r="J48" s="285" t="s">
        <v>3256</v>
      </c>
      <c r="K48" s="53" t="s">
        <v>240</v>
      </c>
      <c r="L48" s="9" t="s">
        <v>2801</v>
      </c>
      <c r="M48" s="279"/>
    </row>
    <row r="49" spans="1:14" ht="43.5" x14ac:dyDescent="0.35">
      <c r="A49" s="197" t="s">
        <v>9</v>
      </c>
      <c r="B49" s="197" t="s">
        <v>2881</v>
      </c>
      <c r="C49" s="4" t="s">
        <v>2884</v>
      </c>
      <c r="D49" s="197" t="s">
        <v>2888</v>
      </c>
      <c r="E49" s="197" t="s">
        <v>2889</v>
      </c>
      <c r="F49" s="59">
        <v>0</v>
      </c>
      <c r="G49" s="60">
        <v>1</v>
      </c>
      <c r="H49" s="60">
        <v>0.01</v>
      </c>
      <c r="I49" s="9" t="s">
        <v>35</v>
      </c>
      <c r="J49" s="286" t="s">
        <v>3472</v>
      </c>
      <c r="K49" s="9" t="s">
        <v>2293</v>
      </c>
      <c r="L49" s="9" t="s">
        <v>2294</v>
      </c>
      <c r="M49" s="280" t="s">
        <v>162</v>
      </c>
    </row>
    <row r="50" spans="1:14" ht="43.5" x14ac:dyDescent="0.35">
      <c r="A50" s="197" t="s">
        <v>9</v>
      </c>
      <c r="B50" s="197" t="s">
        <v>2882</v>
      </c>
      <c r="C50" s="4" t="s">
        <v>2885</v>
      </c>
      <c r="D50" s="197" t="s">
        <v>2888</v>
      </c>
      <c r="E50" s="197" t="s">
        <v>2890</v>
      </c>
      <c r="F50" s="59">
        <v>0</v>
      </c>
      <c r="G50" s="60">
        <v>1</v>
      </c>
      <c r="H50" s="60">
        <v>0.01</v>
      </c>
      <c r="I50" s="9" t="s">
        <v>35</v>
      </c>
      <c r="J50" s="286" t="s">
        <v>3476</v>
      </c>
      <c r="K50" s="9" t="s">
        <v>2293</v>
      </c>
      <c r="L50" s="9" t="s">
        <v>2294</v>
      </c>
      <c r="M50" s="280"/>
    </row>
    <row r="51" spans="1:14" ht="43.5" x14ac:dyDescent="0.35">
      <c r="A51" s="197" t="s">
        <v>9</v>
      </c>
      <c r="B51" s="197" t="s">
        <v>2883</v>
      </c>
      <c r="C51" s="4" t="s">
        <v>2886</v>
      </c>
      <c r="D51" s="197" t="s">
        <v>2888</v>
      </c>
      <c r="E51" s="197" t="s">
        <v>2891</v>
      </c>
      <c r="F51" s="59">
        <v>0</v>
      </c>
      <c r="G51" s="60">
        <v>1</v>
      </c>
      <c r="H51" s="60">
        <v>0.01</v>
      </c>
      <c r="I51" s="9" t="s">
        <v>35</v>
      </c>
      <c r="J51" s="286" t="s">
        <v>3473</v>
      </c>
      <c r="K51" s="9" t="s">
        <v>2293</v>
      </c>
      <c r="L51" s="9" t="s">
        <v>2294</v>
      </c>
      <c r="M51" s="280"/>
    </row>
    <row r="52" spans="1:14" ht="43.5" x14ac:dyDescent="0.35">
      <c r="A52" s="197" t="s">
        <v>9</v>
      </c>
      <c r="B52" s="197" t="s">
        <v>2893</v>
      </c>
      <c r="C52" s="4" t="s">
        <v>2887</v>
      </c>
      <c r="D52" s="197" t="s">
        <v>2888</v>
      </c>
      <c r="E52" s="197" t="s">
        <v>2892</v>
      </c>
      <c r="F52" s="59">
        <v>0</v>
      </c>
      <c r="G52" s="60">
        <v>1</v>
      </c>
      <c r="H52" s="60">
        <v>0.01</v>
      </c>
      <c r="I52" s="9" t="s">
        <v>35</v>
      </c>
      <c r="J52" s="286" t="s">
        <v>3474</v>
      </c>
      <c r="K52" s="9" t="s">
        <v>2293</v>
      </c>
      <c r="L52" s="9" t="s">
        <v>2294</v>
      </c>
      <c r="M52" s="280"/>
    </row>
    <row r="53" spans="1:14" ht="174" x14ac:dyDescent="0.35">
      <c r="A53" s="196" t="s">
        <v>9</v>
      </c>
      <c r="B53" s="196" t="s">
        <v>2502</v>
      </c>
      <c r="C53" s="4" t="s">
        <v>2501</v>
      </c>
      <c r="D53" s="196" t="s">
        <v>2502</v>
      </c>
      <c r="E53" s="196" t="s">
        <v>2504</v>
      </c>
      <c r="F53" s="57">
        <v>0</v>
      </c>
      <c r="G53" s="58">
        <v>1</v>
      </c>
      <c r="H53" s="58">
        <v>0.01</v>
      </c>
      <c r="I53" s="53" t="s">
        <v>2505</v>
      </c>
      <c r="J53" s="285" t="s">
        <v>3384</v>
      </c>
      <c r="K53" s="53"/>
      <c r="L53" s="9" t="s">
        <v>2796</v>
      </c>
      <c r="M53" s="279" t="s">
        <v>3393</v>
      </c>
    </row>
    <row r="54" spans="1:14" ht="43.5" x14ac:dyDescent="0.35">
      <c r="A54" s="196" t="s">
        <v>9</v>
      </c>
      <c r="B54" s="196" t="s">
        <v>22</v>
      </c>
      <c r="C54" s="4" t="s">
        <v>306</v>
      </c>
      <c r="D54" s="54" t="s">
        <v>375</v>
      </c>
      <c r="E54" s="196" t="s">
        <v>2314</v>
      </c>
      <c r="F54" s="57">
        <v>0</v>
      </c>
      <c r="G54" s="58">
        <v>1</v>
      </c>
      <c r="H54" s="58">
        <v>0.01</v>
      </c>
      <c r="I54" s="53" t="s">
        <v>35</v>
      </c>
      <c r="J54" s="285" t="s">
        <v>3385</v>
      </c>
      <c r="K54" s="53" t="s">
        <v>241</v>
      </c>
      <c r="L54" s="9" t="s">
        <v>242</v>
      </c>
      <c r="M54" s="279"/>
    </row>
    <row r="55" spans="1:14" ht="58" x14ac:dyDescent="0.35">
      <c r="A55" s="196" t="s">
        <v>9</v>
      </c>
      <c r="B55" s="196" t="s">
        <v>20</v>
      </c>
      <c r="C55" s="4" t="s">
        <v>307</v>
      </c>
      <c r="D55" s="54" t="s">
        <v>375</v>
      </c>
      <c r="E55" s="196" t="s">
        <v>2313</v>
      </c>
      <c r="F55" s="57">
        <v>0</v>
      </c>
      <c r="G55" s="58">
        <v>1</v>
      </c>
      <c r="H55" s="58">
        <v>0.01</v>
      </c>
      <c r="I55" s="53" t="s">
        <v>35</v>
      </c>
      <c r="J55" s="285" t="s">
        <v>3386</v>
      </c>
      <c r="K55" s="53" t="s">
        <v>243</v>
      </c>
      <c r="L55" s="9" t="s">
        <v>244</v>
      </c>
      <c r="M55" s="279"/>
    </row>
    <row r="56" spans="1:14" s="195" customFormat="1" ht="29" x14ac:dyDescent="0.35">
      <c r="A56" s="196" t="s">
        <v>9</v>
      </c>
      <c r="B56" s="196" t="s">
        <v>3423</v>
      </c>
      <c r="C56" s="4" t="s">
        <v>3424</v>
      </c>
      <c r="D56" s="196" t="s">
        <v>3423</v>
      </c>
      <c r="E56" s="196" t="s">
        <v>3425</v>
      </c>
      <c r="F56" s="57">
        <v>0</v>
      </c>
      <c r="G56" s="58">
        <v>1</v>
      </c>
      <c r="H56" s="58">
        <v>0.01</v>
      </c>
      <c r="I56" s="53" t="s">
        <v>35</v>
      </c>
      <c r="J56" s="285" t="s">
        <v>3426</v>
      </c>
      <c r="K56" s="53"/>
      <c r="L56" s="9"/>
      <c r="M56" s="279"/>
    </row>
    <row r="57" spans="1:14" ht="58" x14ac:dyDescent="0.35">
      <c r="A57" s="196" t="s">
        <v>9</v>
      </c>
      <c r="B57" s="196" t="s">
        <v>2565</v>
      </c>
      <c r="C57" s="4" t="s">
        <v>2566</v>
      </c>
      <c r="D57" s="196" t="s">
        <v>2566</v>
      </c>
      <c r="E57" s="196" t="s">
        <v>2567</v>
      </c>
      <c r="F57" s="57">
        <v>0</v>
      </c>
      <c r="G57" s="58">
        <v>1</v>
      </c>
      <c r="H57" s="58">
        <v>0.01</v>
      </c>
      <c r="I57" s="53" t="s">
        <v>2568</v>
      </c>
      <c r="J57" s="285" t="s">
        <v>3387</v>
      </c>
      <c r="K57" s="53"/>
      <c r="L57" s="9" t="s">
        <v>2797</v>
      </c>
      <c r="M57" s="279" t="s">
        <v>162</v>
      </c>
    </row>
    <row r="58" spans="1:14" ht="58" x14ac:dyDescent="0.35">
      <c r="A58" s="196" t="s">
        <v>140</v>
      </c>
      <c r="B58" s="196" t="s">
        <v>142</v>
      </c>
      <c r="C58" s="4" t="s">
        <v>458</v>
      </c>
      <c r="D58" s="196" t="s">
        <v>142</v>
      </c>
      <c r="E58" s="196" t="s">
        <v>2312</v>
      </c>
      <c r="F58" s="57">
        <v>0</v>
      </c>
      <c r="G58" s="58">
        <v>1</v>
      </c>
      <c r="H58" s="58">
        <v>0.01</v>
      </c>
      <c r="I58" s="53" t="s">
        <v>35</v>
      </c>
      <c r="J58" s="285" t="s">
        <v>2352</v>
      </c>
      <c r="K58" s="53" t="s">
        <v>245</v>
      </c>
      <c r="L58" s="9" t="s">
        <v>246</v>
      </c>
      <c r="M58" s="279" t="s">
        <v>162</v>
      </c>
      <c r="N58" s="53" t="s">
        <v>195</v>
      </c>
    </row>
    <row r="59" spans="1:14" ht="43.5" x14ac:dyDescent="0.35">
      <c r="A59" s="196" t="s">
        <v>140</v>
      </c>
      <c r="B59" s="196" t="s">
        <v>277</v>
      </c>
      <c r="C59" s="4" t="s">
        <v>467</v>
      </c>
      <c r="D59" s="196" t="s">
        <v>277</v>
      </c>
      <c r="E59" s="196" t="s">
        <v>2311</v>
      </c>
      <c r="F59" s="57">
        <v>0</v>
      </c>
      <c r="G59" s="58">
        <v>1</v>
      </c>
      <c r="H59" s="58">
        <v>0.01</v>
      </c>
      <c r="I59" s="53" t="s">
        <v>35</v>
      </c>
      <c r="J59" s="285"/>
      <c r="K59" s="53" t="s">
        <v>338</v>
      </c>
      <c r="L59" s="9" t="s">
        <v>339</v>
      </c>
      <c r="M59" s="279"/>
      <c r="N59" s="53"/>
    </row>
    <row r="60" spans="1:14" ht="29" x14ac:dyDescent="0.35">
      <c r="A60" s="196" t="s">
        <v>140</v>
      </c>
      <c r="B60" s="196" t="s">
        <v>463</v>
      </c>
      <c r="C60" s="4" t="s">
        <v>464</v>
      </c>
      <c r="D60" s="196" t="s">
        <v>463</v>
      </c>
      <c r="E60" s="196" t="s">
        <v>2310</v>
      </c>
      <c r="F60" s="57">
        <v>0</v>
      </c>
      <c r="G60" s="58">
        <v>1</v>
      </c>
      <c r="H60" s="58">
        <v>0.01</v>
      </c>
      <c r="I60" s="53" t="s">
        <v>35</v>
      </c>
      <c r="J60" s="285"/>
      <c r="K60" s="53"/>
      <c r="L60" s="9" t="s">
        <v>2802</v>
      </c>
      <c r="M60" s="279"/>
      <c r="N60" s="53"/>
    </row>
    <row r="61" spans="1:14" ht="29" x14ac:dyDescent="0.35">
      <c r="A61" s="196" t="s">
        <v>140</v>
      </c>
      <c r="B61" s="196" t="s">
        <v>196</v>
      </c>
      <c r="C61" s="4" t="s">
        <v>459</v>
      </c>
      <c r="D61" s="196" t="s">
        <v>196</v>
      </c>
      <c r="E61" s="196" t="s">
        <v>2309</v>
      </c>
      <c r="F61" s="57">
        <v>0</v>
      </c>
      <c r="G61" s="58">
        <v>1</v>
      </c>
      <c r="H61" s="58">
        <v>0.01</v>
      </c>
      <c r="I61" s="53" t="s">
        <v>35</v>
      </c>
      <c r="J61" s="285" t="s">
        <v>2353</v>
      </c>
      <c r="K61" s="53" t="s">
        <v>247</v>
      </c>
      <c r="L61" s="9" t="s">
        <v>248</v>
      </c>
      <c r="M61" s="279" t="s">
        <v>162</v>
      </c>
      <c r="N61" s="53"/>
    </row>
    <row r="62" spans="1:14" ht="43.5" x14ac:dyDescent="0.35">
      <c r="A62" s="196" t="s">
        <v>140</v>
      </c>
      <c r="B62" s="196" t="s">
        <v>2878</v>
      </c>
      <c r="C62" s="4" t="s">
        <v>2879</v>
      </c>
      <c r="D62" s="196" t="s">
        <v>2878</v>
      </c>
      <c r="E62" s="196" t="s">
        <v>2880</v>
      </c>
      <c r="F62" s="57">
        <v>0</v>
      </c>
      <c r="G62" s="58">
        <v>1</v>
      </c>
      <c r="H62" s="58">
        <v>0.01</v>
      </c>
      <c r="I62" s="53" t="s">
        <v>35</v>
      </c>
      <c r="J62" s="285" t="s">
        <v>2899</v>
      </c>
      <c r="K62" s="53" t="s">
        <v>249</v>
      </c>
      <c r="L62" s="9" t="s">
        <v>250</v>
      </c>
      <c r="M62" s="279" t="s">
        <v>162</v>
      </c>
      <c r="N62" s="53"/>
    </row>
    <row r="63" spans="1:14" ht="43.5" x14ac:dyDescent="0.35">
      <c r="A63" s="196" t="s">
        <v>140</v>
      </c>
      <c r="B63" s="196" t="s">
        <v>143</v>
      </c>
      <c r="C63" s="4" t="s">
        <v>460</v>
      </c>
      <c r="D63" s="196" t="s">
        <v>143</v>
      </c>
      <c r="E63" s="196" t="s">
        <v>2308</v>
      </c>
      <c r="F63" s="57">
        <v>0</v>
      </c>
      <c r="G63" s="58">
        <v>1</v>
      </c>
      <c r="H63" s="58">
        <v>0.01</v>
      </c>
      <c r="I63" s="53" t="s">
        <v>35</v>
      </c>
      <c r="J63" s="285" t="s">
        <v>2354</v>
      </c>
      <c r="K63" s="53" t="s">
        <v>251</v>
      </c>
      <c r="L63" s="9" t="s">
        <v>252</v>
      </c>
      <c r="M63" s="279" t="s">
        <v>162</v>
      </c>
      <c r="N63" s="53"/>
    </row>
    <row r="64" spans="1:14" ht="29" x14ac:dyDescent="0.35">
      <c r="A64" s="196" t="s">
        <v>140</v>
      </c>
      <c r="B64" s="196" t="s">
        <v>141</v>
      </c>
      <c r="C64" s="4" t="s">
        <v>2913</v>
      </c>
      <c r="D64" s="196" t="s">
        <v>141</v>
      </c>
      <c r="E64" s="196" t="s">
        <v>2307</v>
      </c>
      <c r="F64" s="57">
        <v>0</v>
      </c>
      <c r="G64" s="58">
        <v>1</v>
      </c>
      <c r="H64" s="58">
        <v>0.01</v>
      </c>
      <c r="I64" s="53" t="s">
        <v>35</v>
      </c>
      <c r="J64" s="285" t="s">
        <v>2900</v>
      </c>
      <c r="K64" s="53" t="s">
        <v>253</v>
      </c>
      <c r="L64" s="9" t="s">
        <v>254</v>
      </c>
      <c r="M64" s="279" t="s">
        <v>162</v>
      </c>
      <c r="N64" s="53"/>
    </row>
    <row r="65" spans="1:14" ht="29" x14ac:dyDescent="0.35">
      <c r="A65" s="196" t="s">
        <v>140</v>
      </c>
      <c r="B65" s="196" t="s">
        <v>461</v>
      </c>
      <c r="C65" s="4" t="s">
        <v>462</v>
      </c>
      <c r="D65" s="196" t="s">
        <v>461</v>
      </c>
      <c r="E65" s="196" t="s">
        <v>2306</v>
      </c>
      <c r="F65" s="57">
        <v>0</v>
      </c>
      <c r="G65" s="58">
        <v>1</v>
      </c>
      <c r="H65" s="58">
        <v>0.01</v>
      </c>
      <c r="I65" s="53" t="s">
        <v>35</v>
      </c>
      <c r="J65" s="285"/>
      <c r="K65" s="53"/>
      <c r="L65" s="9" t="s">
        <v>2803</v>
      </c>
      <c r="M65" s="279"/>
      <c r="N65" s="53"/>
    </row>
    <row r="66" spans="1:14" ht="87" x14ac:dyDescent="0.35">
      <c r="A66" s="196" t="s">
        <v>140</v>
      </c>
      <c r="B66" s="196" t="s">
        <v>2506</v>
      </c>
      <c r="C66" s="4" t="s">
        <v>2507</v>
      </c>
      <c r="D66" s="196" t="s">
        <v>2506</v>
      </c>
      <c r="E66" s="196" t="s">
        <v>2508</v>
      </c>
      <c r="F66" s="57">
        <v>0</v>
      </c>
      <c r="G66" s="58">
        <v>1</v>
      </c>
      <c r="H66" s="58">
        <v>0.01</v>
      </c>
      <c r="I66" s="53" t="s">
        <v>2509</v>
      </c>
      <c r="J66" s="285" t="s">
        <v>3427</v>
      </c>
      <c r="K66" s="53"/>
      <c r="L66" s="9" t="s">
        <v>2798</v>
      </c>
      <c r="M66" s="278" t="s">
        <v>2510</v>
      </c>
      <c r="N66" s="53"/>
    </row>
    <row r="67" spans="1:14" ht="43.5" x14ac:dyDescent="0.35">
      <c r="A67" s="197" t="s">
        <v>2551</v>
      </c>
      <c r="B67" s="197" t="s">
        <v>2555</v>
      </c>
      <c r="C67" s="4" t="s">
        <v>308</v>
      </c>
      <c r="D67" s="197" t="s">
        <v>2554</v>
      </c>
      <c r="E67" s="196" t="s">
        <v>2305</v>
      </c>
      <c r="F67" s="60">
        <v>0</v>
      </c>
      <c r="G67" s="60">
        <v>1</v>
      </c>
      <c r="H67" s="60">
        <v>0.01</v>
      </c>
      <c r="I67" s="9" t="s">
        <v>59</v>
      </c>
      <c r="J67" s="286" t="s">
        <v>2355</v>
      </c>
      <c r="K67" s="9" t="s">
        <v>259</v>
      </c>
      <c r="L67" s="9" t="s">
        <v>260</v>
      </c>
      <c r="M67" s="279" t="s">
        <v>162</v>
      </c>
      <c r="N67" s="9"/>
    </row>
    <row r="68" spans="1:14" ht="58" x14ac:dyDescent="0.35">
      <c r="A68" s="197" t="s">
        <v>2551</v>
      </c>
      <c r="B68" s="197" t="s">
        <v>2839</v>
      </c>
      <c r="C68" s="4" t="s">
        <v>2838</v>
      </c>
      <c r="D68" s="197" t="s">
        <v>376</v>
      </c>
      <c r="E68" s="196" t="s">
        <v>2836</v>
      </c>
      <c r="F68" s="60">
        <v>0</v>
      </c>
      <c r="G68" s="60">
        <v>1</v>
      </c>
      <c r="H68" s="60">
        <v>0.01</v>
      </c>
      <c r="I68" s="53" t="s">
        <v>2837</v>
      </c>
      <c r="J68" s="286" t="s">
        <v>3075</v>
      </c>
      <c r="K68" s="9" t="s">
        <v>369</v>
      </c>
      <c r="L68" s="9" t="s">
        <v>2799</v>
      </c>
      <c r="M68" s="279" t="s">
        <v>162</v>
      </c>
      <c r="N68" s="9"/>
    </row>
    <row r="69" spans="1:14" ht="43.5" x14ac:dyDescent="0.35">
      <c r="A69" s="197" t="s">
        <v>2551</v>
      </c>
      <c r="B69" s="197" t="s">
        <v>2552</v>
      </c>
      <c r="C69" s="4" t="s">
        <v>2553</v>
      </c>
      <c r="D69" s="197" t="s">
        <v>2556</v>
      </c>
      <c r="E69" s="196" t="s">
        <v>2557</v>
      </c>
      <c r="F69" s="60">
        <v>0</v>
      </c>
      <c r="G69" s="60">
        <v>1</v>
      </c>
      <c r="H69" s="60">
        <v>0.01</v>
      </c>
      <c r="I69" s="53" t="s">
        <v>2558</v>
      </c>
      <c r="J69" s="286" t="s">
        <v>2559</v>
      </c>
      <c r="K69" s="9"/>
      <c r="L69" s="9" t="s">
        <v>2800</v>
      </c>
      <c r="M69" s="279"/>
      <c r="N69" s="9"/>
    </row>
    <row r="70" spans="1:14" ht="72.5" x14ac:dyDescent="0.35">
      <c r="A70" s="196" t="s">
        <v>10</v>
      </c>
      <c r="B70" s="196" t="s">
        <v>3295</v>
      </c>
      <c r="C70" s="4" t="s">
        <v>2477</v>
      </c>
      <c r="D70" s="196" t="s">
        <v>3295</v>
      </c>
      <c r="E70" s="196" t="s">
        <v>2304</v>
      </c>
      <c r="F70" s="61">
        <v>0</v>
      </c>
      <c r="G70" s="61">
        <v>300</v>
      </c>
      <c r="H70" s="61">
        <v>5</v>
      </c>
      <c r="I70" s="190" t="str">
        <f>UnitControlCenter!$B$44</f>
        <v>$/metric ton CO2e</v>
      </c>
      <c r="J70" s="285" t="s">
        <v>3388</v>
      </c>
      <c r="K70" s="53" t="s">
        <v>257</v>
      </c>
      <c r="L70" s="9" t="s">
        <v>258</v>
      </c>
      <c r="M70" s="280" t="s">
        <v>2451</v>
      </c>
      <c r="N70" s="9" t="s">
        <v>424</v>
      </c>
    </row>
    <row r="71" spans="1:14" ht="43.5" x14ac:dyDescent="0.35">
      <c r="A71" s="196" t="s">
        <v>10</v>
      </c>
      <c r="B71" s="196" t="s">
        <v>27</v>
      </c>
      <c r="C71" s="4" t="s">
        <v>147</v>
      </c>
      <c r="D71" s="196" t="s">
        <v>27</v>
      </c>
      <c r="E71" s="196" t="s">
        <v>2303</v>
      </c>
      <c r="F71" s="60">
        <v>0</v>
      </c>
      <c r="G71" s="60">
        <v>1</v>
      </c>
      <c r="H71" s="60">
        <v>0.01</v>
      </c>
      <c r="I71" s="53" t="s">
        <v>149</v>
      </c>
      <c r="J71" s="355" t="s">
        <v>3389</v>
      </c>
      <c r="K71" s="9" t="s">
        <v>261</v>
      </c>
      <c r="L71" s="9" t="s">
        <v>262</v>
      </c>
      <c r="M71" s="279" t="s">
        <v>162</v>
      </c>
    </row>
    <row r="72" spans="1:14" ht="43.5" x14ac:dyDescent="0.35">
      <c r="A72" s="197" t="s">
        <v>10</v>
      </c>
      <c r="B72" s="197" t="s">
        <v>2511</v>
      </c>
      <c r="C72" s="4" t="s">
        <v>2513</v>
      </c>
      <c r="D72" s="197" t="s">
        <v>2514</v>
      </c>
      <c r="E72" s="197" t="s">
        <v>2516</v>
      </c>
      <c r="F72" s="61">
        <v>0</v>
      </c>
      <c r="G72" s="61">
        <v>1</v>
      </c>
      <c r="H72" s="61">
        <v>1</v>
      </c>
      <c r="I72" s="53" t="s">
        <v>31</v>
      </c>
      <c r="J72" s="355"/>
    </row>
    <row r="73" spans="1:14" ht="43.5" x14ac:dyDescent="0.35">
      <c r="A73" s="197" t="s">
        <v>10</v>
      </c>
      <c r="B73" s="197" t="s">
        <v>3121</v>
      </c>
      <c r="C73" s="4" t="s">
        <v>2512</v>
      </c>
      <c r="D73" s="197" t="s">
        <v>2651</v>
      </c>
      <c r="E73" s="197" t="s">
        <v>2515</v>
      </c>
      <c r="F73" s="61">
        <v>0</v>
      </c>
      <c r="G73" s="61">
        <v>1</v>
      </c>
      <c r="H73" s="61">
        <v>1</v>
      </c>
      <c r="I73" s="53" t="s">
        <v>31</v>
      </c>
      <c r="J73" s="285" t="s">
        <v>3122</v>
      </c>
      <c r="K73" s="53" t="s">
        <v>257</v>
      </c>
      <c r="L73" s="9" t="s">
        <v>258</v>
      </c>
    </row>
    <row r="74" spans="1:14" ht="43.5" x14ac:dyDescent="0.35">
      <c r="A74" s="197" t="s">
        <v>10</v>
      </c>
      <c r="B74" s="197" t="s">
        <v>2813</v>
      </c>
      <c r="C74" s="4" t="s">
        <v>2812</v>
      </c>
      <c r="D74" s="197" t="s">
        <v>2813</v>
      </c>
      <c r="E74" s="196" t="s">
        <v>2814</v>
      </c>
      <c r="F74" s="61">
        <v>0</v>
      </c>
      <c r="G74" s="61">
        <v>1</v>
      </c>
      <c r="H74" s="61">
        <v>1</v>
      </c>
      <c r="I74" s="53" t="s">
        <v>31</v>
      </c>
      <c r="J74" s="286"/>
    </row>
    <row r="75" spans="1:14" ht="29" x14ac:dyDescent="0.35">
      <c r="A75" s="197" t="s">
        <v>10</v>
      </c>
      <c r="B75" s="197" t="s">
        <v>2861</v>
      </c>
      <c r="C75" s="4" t="s">
        <v>2861</v>
      </c>
      <c r="D75" s="197" t="s">
        <v>2861</v>
      </c>
      <c r="E75" s="197" t="s">
        <v>2862</v>
      </c>
      <c r="F75" s="60">
        <v>0</v>
      </c>
      <c r="G75" s="60">
        <v>1</v>
      </c>
      <c r="H75" s="60">
        <v>0.01</v>
      </c>
      <c r="I75" s="53" t="s">
        <v>2863</v>
      </c>
      <c r="J75" s="355" t="s">
        <v>3390</v>
      </c>
      <c r="K75" s="9" t="s">
        <v>3038</v>
      </c>
    </row>
    <row r="76" spans="1:14" ht="43.5" x14ac:dyDescent="0.35">
      <c r="A76" s="196" t="s">
        <v>10</v>
      </c>
      <c r="B76" s="196" t="s">
        <v>26</v>
      </c>
      <c r="C76" s="4" t="s">
        <v>309</v>
      </c>
      <c r="D76" s="196" t="s">
        <v>26</v>
      </c>
      <c r="E76" s="196" t="s">
        <v>2302</v>
      </c>
      <c r="F76" s="57">
        <v>0</v>
      </c>
      <c r="G76" s="57">
        <v>0.2</v>
      </c>
      <c r="H76" s="65">
        <v>5.0000000000000001E-3</v>
      </c>
      <c r="I76" s="53" t="s">
        <v>150</v>
      </c>
      <c r="J76" s="285" t="s">
        <v>3391</v>
      </c>
      <c r="K76" s="9" t="s">
        <v>263</v>
      </c>
      <c r="L76" s="9" t="s">
        <v>264</v>
      </c>
      <c r="M76" s="280" t="s">
        <v>163</v>
      </c>
    </row>
    <row r="77" spans="1:14" ht="72.5" x14ac:dyDescent="0.35">
      <c r="A77" s="196" t="s">
        <v>2756</v>
      </c>
      <c r="B77" s="190" t="s">
        <v>340</v>
      </c>
      <c r="C77" s="1" t="s">
        <v>310</v>
      </c>
      <c r="D77" s="196" t="s">
        <v>377</v>
      </c>
      <c r="E77" s="196" t="s">
        <v>2301</v>
      </c>
      <c r="F77" s="58">
        <v>0</v>
      </c>
      <c r="G77" s="58">
        <v>0.4</v>
      </c>
      <c r="H77" s="57">
        <v>0.01</v>
      </c>
      <c r="I77" s="53" t="s">
        <v>33</v>
      </c>
      <c r="J77" s="285" t="s">
        <v>3392</v>
      </c>
      <c r="K77" s="53" t="s">
        <v>265</v>
      </c>
      <c r="L77" s="9" t="s">
        <v>266</v>
      </c>
      <c r="M77" s="279"/>
    </row>
    <row r="78" spans="1:14" s="195" customFormat="1" ht="72.5" x14ac:dyDescent="0.35">
      <c r="A78" s="67" t="str">
        <f>A$77</f>
        <v>Research and Development</v>
      </c>
      <c r="B78" s="67" t="str">
        <f t="shared" ref="B78:B81" si="0">B$77</f>
        <v>Capital Cost Reduction</v>
      </c>
      <c r="C78" s="196" t="s">
        <v>311</v>
      </c>
      <c r="D78" s="67" t="str">
        <f t="shared" ref="D78:L81" si="1">D$77</f>
        <v>R&amp;D Capital Cost Reductions</v>
      </c>
      <c r="E78" s="4" t="s">
        <v>3407</v>
      </c>
      <c r="F78" s="204">
        <f t="shared" si="1"/>
        <v>0</v>
      </c>
      <c r="G78" s="204">
        <f t="shared" si="1"/>
        <v>0.4</v>
      </c>
      <c r="H78" s="204">
        <f t="shared" si="1"/>
        <v>0.01</v>
      </c>
      <c r="I78" s="67" t="str">
        <f t="shared" si="1"/>
        <v>% reduction in cost</v>
      </c>
      <c r="J78"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67" t="str">
        <f t="shared" si="1"/>
        <v>architectural-design.html#rnd</v>
      </c>
      <c r="L78" s="67" t="str">
        <f t="shared" si="1"/>
        <v>research-and-development.html</v>
      </c>
      <c r="M78" s="279"/>
    </row>
    <row r="79" spans="1:14" s="195" customFormat="1" ht="72.5" x14ac:dyDescent="0.35">
      <c r="A79" s="67" t="str">
        <f t="shared" ref="A79:A81" si="2">A$77</f>
        <v>Research and Development</v>
      </c>
      <c r="B79" s="67" t="str">
        <f t="shared" si="0"/>
        <v>Capital Cost Reduction</v>
      </c>
      <c r="C79" s="196" t="s">
        <v>312</v>
      </c>
      <c r="D79" s="67" t="str">
        <f t="shared" si="1"/>
        <v>R&amp;D Capital Cost Reductions</v>
      </c>
      <c r="E79" s="4" t="s">
        <v>3408</v>
      </c>
      <c r="F79" s="204">
        <f t="shared" si="1"/>
        <v>0</v>
      </c>
      <c r="G79" s="204">
        <f t="shared" si="1"/>
        <v>0.4</v>
      </c>
      <c r="H79" s="204">
        <f t="shared" si="1"/>
        <v>0.01</v>
      </c>
      <c r="I79" s="67" t="str">
        <f t="shared" si="1"/>
        <v>% reduction in cost</v>
      </c>
      <c r="J79"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67" t="str">
        <f t="shared" si="1"/>
        <v>architectural-design.html#rnd</v>
      </c>
      <c r="L79" s="67" t="str">
        <f t="shared" si="1"/>
        <v>research-and-development.html</v>
      </c>
      <c r="M79" s="279"/>
    </row>
    <row r="80" spans="1:14" s="195" customFormat="1" ht="72.5" x14ac:dyDescent="0.35">
      <c r="A80" s="67" t="str">
        <f t="shared" si="2"/>
        <v>Research and Development</v>
      </c>
      <c r="B80" s="67" t="str">
        <f t="shared" si="0"/>
        <v>Capital Cost Reduction</v>
      </c>
      <c r="C80" s="196" t="s">
        <v>313</v>
      </c>
      <c r="D80" s="67" t="str">
        <f t="shared" si="1"/>
        <v>R&amp;D Capital Cost Reductions</v>
      </c>
      <c r="E80" s="4" t="s">
        <v>3409</v>
      </c>
      <c r="F80" s="204">
        <f t="shared" si="1"/>
        <v>0</v>
      </c>
      <c r="G80" s="204">
        <f t="shared" si="1"/>
        <v>0.4</v>
      </c>
      <c r="H80" s="204">
        <f t="shared" si="1"/>
        <v>0.01</v>
      </c>
      <c r="I80" s="67" t="str">
        <f t="shared" si="1"/>
        <v>% reduction in cost</v>
      </c>
      <c r="J80"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67" t="str">
        <f t="shared" si="1"/>
        <v>architectural-design.html#rnd</v>
      </c>
      <c r="L80" s="67" t="str">
        <f t="shared" si="1"/>
        <v>research-and-development.html</v>
      </c>
      <c r="M80" s="279"/>
    </row>
    <row r="81" spans="1:13" s="195" customFormat="1" ht="72.5" x14ac:dyDescent="0.35">
      <c r="A81" s="67" t="str">
        <f t="shared" si="2"/>
        <v>Research and Development</v>
      </c>
      <c r="B81" s="67" t="str">
        <f t="shared" si="0"/>
        <v>Capital Cost Reduction</v>
      </c>
      <c r="C81" s="197" t="s">
        <v>314</v>
      </c>
      <c r="D81" s="67" t="str">
        <f t="shared" si="1"/>
        <v>R&amp;D Capital Cost Reductions</v>
      </c>
      <c r="E81" s="4" t="s">
        <v>3410</v>
      </c>
      <c r="F81" s="204">
        <f t="shared" si="1"/>
        <v>0</v>
      </c>
      <c r="G81" s="204">
        <f t="shared" si="1"/>
        <v>0.4</v>
      </c>
      <c r="H81" s="204">
        <f t="shared" si="1"/>
        <v>0.01</v>
      </c>
      <c r="I81" s="67" t="str">
        <f t="shared" si="1"/>
        <v>% reduction in cost</v>
      </c>
      <c r="J81"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67" t="str">
        <f t="shared" si="1"/>
        <v>architectural-design.html#rnd</v>
      </c>
      <c r="L81" s="67" t="str">
        <f t="shared" si="1"/>
        <v>research-and-development.html</v>
      </c>
      <c r="M81" s="279"/>
    </row>
    <row r="82" spans="1:13" ht="101.5" x14ac:dyDescent="0.35">
      <c r="A82" s="197" t="s">
        <v>2756</v>
      </c>
      <c r="B82" s="197" t="s">
        <v>2911</v>
      </c>
      <c r="C82" s="4" t="s">
        <v>2912</v>
      </c>
      <c r="D82" s="197" t="s">
        <v>2911</v>
      </c>
      <c r="E82" s="59" t="s">
        <v>2914</v>
      </c>
      <c r="F82" s="58">
        <v>0</v>
      </c>
      <c r="G82" s="58">
        <v>1</v>
      </c>
      <c r="H82" s="57">
        <v>0.01</v>
      </c>
      <c r="I82" s="53" t="s">
        <v>35</v>
      </c>
      <c r="J82" s="285" t="s">
        <v>2916</v>
      </c>
      <c r="K82" s="9" t="s">
        <v>2918</v>
      </c>
      <c r="L82" s="9" t="s">
        <v>2917</v>
      </c>
      <c r="M82" s="280" t="s">
        <v>2915</v>
      </c>
    </row>
    <row r="83" spans="1:13" ht="72.5" x14ac:dyDescent="0.35">
      <c r="A83" s="196" t="s">
        <v>2756</v>
      </c>
      <c r="B83" s="190" t="s">
        <v>354</v>
      </c>
      <c r="C83" s="4" t="s">
        <v>315</v>
      </c>
      <c r="D83" s="196" t="s">
        <v>378</v>
      </c>
      <c r="E83" s="196" t="s">
        <v>2300</v>
      </c>
      <c r="F83" s="58">
        <v>0</v>
      </c>
      <c r="G83" s="58">
        <v>0.4</v>
      </c>
      <c r="H83" s="57">
        <v>0.01</v>
      </c>
      <c r="I83" s="53" t="s">
        <v>34</v>
      </c>
      <c r="J83" s="285" t="s">
        <v>3398</v>
      </c>
      <c r="K83" s="53" t="s">
        <v>265</v>
      </c>
      <c r="L83" s="9" t="s">
        <v>266</v>
      </c>
    </row>
    <row r="84" spans="1:13" ht="72.5" x14ac:dyDescent="0.35">
      <c r="A84" s="5" t="str">
        <f>A$83</f>
        <v>Research and Development</v>
      </c>
      <c r="B84" s="5" t="str">
        <f>B$83</f>
        <v>Fuel Use Reduction</v>
      </c>
      <c r="C84" s="4" t="s">
        <v>316</v>
      </c>
      <c r="D84" s="5" t="str">
        <f t="shared" ref="D84:L87" si="3">D$83</f>
        <v>R&amp;D Fuel Use Reductions</v>
      </c>
      <c r="E84" s="4" t="s">
        <v>3411</v>
      </c>
      <c r="F84" s="202">
        <f t="shared" si="3"/>
        <v>0</v>
      </c>
      <c r="G84" s="202">
        <f t="shared" si="3"/>
        <v>0.4</v>
      </c>
      <c r="H84" s="202">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317</v>
      </c>
      <c r="D85" s="5" t="str">
        <f t="shared" si="3"/>
        <v>R&amp;D Fuel Use Reductions</v>
      </c>
      <c r="E85" s="4" t="s">
        <v>3412</v>
      </c>
      <c r="F85" s="202">
        <f t="shared" si="3"/>
        <v>0</v>
      </c>
      <c r="G85" s="202">
        <f t="shared" si="3"/>
        <v>0.4</v>
      </c>
      <c r="H85" s="202">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318</v>
      </c>
      <c r="D86" s="5" t="str">
        <f t="shared" si="3"/>
        <v>R&amp;D Fuel Use Reductions</v>
      </c>
      <c r="E86" s="4" t="s">
        <v>3413</v>
      </c>
      <c r="F86" s="202">
        <f t="shared" si="3"/>
        <v>0</v>
      </c>
      <c r="G86" s="202">
        <f t="shared" si="3"/>
        <v>0.4</v>
      </c>
      <c r="H86" s="202">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319</v>
      </c>
      <c r="D87" s="5" t="str">
        <f t="shared" si="3"/>
        <v>R&amp;D Fuel Use Reductions</v>
      </c>
      <c r="E87" s="4" t="s">
        <v>3414</v>
      </c>
      <c r="F87" s="202">
        <f t="shared" si="3"/>
        <v>0</v>
      </c>
      <c r="G87" s="202">
        <f t="shared" si="3"/>
        <v>0.4</v>
      </c>
      <c r="H87" s="202">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2934</v>
      </c>
      <c r="B88" s="4" t="s">
        <v>2935</v>
      </c>
      <c r="C88" s="4" t="s">
        <v>2939</v>
      </c>
      <c r="D88" s="190"/>
      <c r="E88" s="4" t="s">
        <v>2936</v>
      </c>
      <c r="F88" s="258">
        <v>-0.08</v>
      </c>
      <c r="G88" s="258">
        <v>0.02</v>
      </c>
      <c r="H88" s="261">
        <v>1E-3</v>
      </c>
      <c r="I88" s="4" t="s">
        <v>2943</v>
      </c>
      <c r="J88" s="4" t="s">
        <v>3164</v>
      </c>
      <c r="K88" s="4"/>
      <c r="L88" s="7"/>
      <c r="M88" s="357" t="s">
        <v>2937</v>
      </c>
    </row>
    <row r="89" spans="1:13" ht="130.5" x14ac:dyDescent="0.35">
      <c r="A89" s="4" t="s">
        <v>3077</v>
      </c>
      <c r="B89" s="4" t="s">
        <v>3078</v>
      </c>
      <c r="C89" s="4" t="s">
        <v>3085</v>
      </c>
      <c r="D89" s="190"/>
      <c r="E89" s="196" t="s">
        <v>3126</v>
      </c>
      <c r="F89" s="69">
        <v>0</v>
      </c>
      <c r="G89" s="4">
        <v>10</v>
      </c>
      <c r="H89" s="4">
        <v>1</v>
      </c>
      <c r="I89" s="4" t="s">
        <v>3051</v>
      </c>
      <c r="J89" s="4" t="s">
        <v>3399</v>
      </c>
      <c r="K89" s="4" t="s">
        <v>3052</v>
      </c>
    </row>
    <row r="90" spans="1:13" ht="130.5" x14ac:dyDescent="0.35">
      <c r="A90" s="4" t="s">
        <v>3077</v>
      </c>
      <c r="B90" s="4" t="s">
        <v>3079</v>
      </c>
      <c r="C90" s="4" t="s">
        <v>3086</v>
      </c>
      <c r="D90" s="190"/>
      <c r="E90" s="196" t="s">
        <v>3127</v>
      </c>
      <c r="F90" s="69">
        <v>0</v>
      </c>
      <c r="G90" s="4">
        <v>10</v>
      </c>
      <c r="H90" s="4">
        <v>1</v>
      </c>
      <c r="I90" s="4" t="s">
        <v>3051</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c r="L90" s="293"/>
    </row>
    <row r="91" spans="1:13" ht="130.5" x14ac:dyDescent="0.35">
      <c r="A91" s="4" t="s">
        <v>3077</v>
      </c>
      <c r="B91" s="4" t="s">
        <v>487</v>
      </c>
      <c r="C91" s="4" t="s">
        <v>3087</v>
      </c>
      <c r="D91" s="190"/>
      <c r="E91" s="196" t="s">
        <v>3128</v>
      </c>
      <c r="F91" s="69">
        <v>0</v>
      </c>
      <c r="G91" s="4">
        <v>10</v>
      </c>
      <c r="H91" s="4">
        <v>1</v>
      </c>
      <c r="I91" s="4" t="s">
        <v>3051</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3077</v>
      </c>
      <c r="B92" s="4" t="s">
        <v>3080</v>
      </c>
      <c r="C92" s="4" t="s">
        <v>3088</v>
      </c>
      <c r="D92" s="190"/>
      <c r="E92" s="196" t="s">
        <v>3129</v>
      </c>
      <c r="F92" s="69">
        <v>0</v>
      </c>
      <c r="G92" s="4">
        <v>10</v>
      </c>
      <c r="H92" s="4">
        <v>1</v>
      </c>
      <c r="I92" s="4" t="s">
        <v>3051</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3077</v>
      </c>
      <c r="B93" s="4" t="s">
        <v>3081</v>
      </c>
      <c r="C93" s="4" t="s">
        <v>3089</v>
      </c>
      <c r="D93" s="190"/>
      <c r="E93" s="196" t="s">
        <v>3130</v>
      </c>
      <c r="F93" s="69">
        <v>0</v>
      </c>
      <c r="G93" s="4">
        <v>10</v>
      </c>
      <c r="H93" s="4">
        <v>1</v>
      </c>
      <c r="I93" s="4" t="s">
        <v>3051</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3077</v>
      </c>
      <c r="B94" s="4" t="s">
        <v>282</v>
      </c>
      <c r="C94" s="4" t="s">
        <v>3090</v>
      </c>
      <c r="D94" s="190"/>
      <c r="E94" s="196" t="s">
        <v>3131</v>
      </c>
      <c r="F94" s="69">
        <v>0</v>
      </c>
      <c r="G94" s="4">
        <v>10</v>
      </c>
      <c r="H94" s="4">
        <v>1</v>
      </c>
      <c r="I94" s="4" t="s">
        <v>3051</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3077</v>
      </c>
      <c r="B95" s="4" t="s">
        <v>3082</v>
      </c>
      <c r="C95" s="4" t="s">
        <v>3091</v>
      </c>
      <c r="D95" s="190"/>
      <c r="E95" s="196" t="s">
        <v>3132</v>
      </c>
      <c r="F95" s="69">
        <v>0</v>
      </c>
      <c r="G95" s="4">
        <v>10</v>
      </c>
      <c r="H95" s="4">
        <v>1</v>
      </c>
      <c r="I95" s="4" t="s">
        <v>3051</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3077</v>
      </c>
      <c r="B96" s="4" t="s">
        <v>3083</v>
      </c>
      <c r="C96" s="4" t="s">
        <v>3092</v>
      </c>
      <c r="D96" s="190"/>
      <c r="E96" s="196" t="s">
        <v>3133</v>
      </c>
      <c r="F96" s="69">
        <v>0</v>
      </c>
      <c r="G96" s="4">
        <v>10</v>
      </c>
      <c r="H96" s="4">
        <v>1</v>
      </c>
      <c r="I96" s="4" t="s">
        <v>3051</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3077</v>
      </c>
      <c r="B97" s="4" t="s">
        <v>3084</v>
      </c>
      <c r="C97" s="4" t="s">
        <v>3093</v>
      </c>
      <c r="D97" s="190"/>
      <c r="E97" s="196" t="s">
        <v>3134</v>
      </c>
      <c r="F97" s="69">
        <v>0</v>
      </c>
      <c r="G97" s="4">
        <v>10</v>
      </c>
      <c r="H97" s="4">
        <v>1</v>
      </c>
      <c r="I97" s="4" t="s">
        <v>3051</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sheetData>
  <hyperlinks>
    <hyperlink ref="N58" r:id="rId1" display="https://www.fas.org/sgp/crs/misc/R40562.pdf, p.3, paragraph 1" xr:uid="{7CF34F3F-CA8F-4028-84E1-41FC3F30186E}"/>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topLeftCell="E1" zoomScaleNormal="100" workbookViewId="0">
      <pane ySplit="1" topLeftCell="A391" activePane="bottomLeft" state="frozen"/>
      <selection pane="bottomLeft" activeCell="I236" sqref="I236"/>
    </sheetView>
  </sheetViews>
  <sheetFormatPr defaultColWidth="9.1796875" defaultRowHeight="14.5" x14ac:dyDescent="0.35"/>
  <cols>
    <col min="1" max="1" width="30" style="69" customWidth="1"/>
    <col min="2" max="2" width="41.453125" style="69" customWidth="1"/>
    <col min="3" max="3" width="59.81640625" style="382" customWidth="1"/>
    <col min="4" max="4" width="45.453125" style="4" customWidth="1"/>
    <col min="5" max="5" width="38.453125" style="4" customWidth="1"/>
    <col min="6" max="6" width="47.36328125" style="4" customWidth="1"/>
    <col min="7" max="7" width="38.453125" style="4" customWidth="1"/>
    <col min="8" max="8" width="19.453125" style="50" customWidth="1"/>
    <col min="9" max="9" width="21.36328125" style="4" customWidth="1"/>
    <col min="10" max="10" width="19.453125" style="369" customWidth="1"/>
    <col min="11" max="11" width="29.1796875" style="4" customWidth="1"/>
    <col min="12" max="12" width="19" style="4" customWidth="1"/>
    <col min="13" max="14" width="19.1796875" style="1" customWidth="1"/>
    <col min="15" max="15" width="28.453125" style="4" customWidth="1"/>
    <col min="16" max="16" width="79.54296875" style="4" customWidth="1"/>
    <col min="17" max="17" width="53.6328125" style="4" customWidth="1"/>
    <col min="18" max="18" width="45.453125" style="206" customWidth="1"/>
    <col min="19" max="16384" width="9.1796875" style="4"/>
  </cols>
  <sheetData>
    <row r="1" spans="1:18" x14ac:dyDescent="0.35">
      <c r="A1" s="372" t="s">
        <v>3</v>
      </c>
      <c r="B1" s="372" t="s">
        <v>0</v>
      </c>
      <c r="C1" s="381" t="s">
        <v>1</v>
      </c>
      <c r="D1" s="370" t="s">
        <v>37</v>
      </c>
      <c r="E1" s="370" t="s">
        <v>38</v>
      </c>
      <c r="F1" s="370" t="s">
        <v>84</v>
      </c>
      <c r="G1" s="370" t="s">
        <v>85</v>
      </c>
      <c r="H1" s="371" t="s">
        <v>486</v>
      </c>
      <c r="I1" s="370" t="s">
        <v>70</v>
      </c>
      <c r="J1" s="373" t="s">
        <v>370</v>
      </c>
      <c r="K1" s="374" t="s">
        <v>2299</v>
      </c>
      <c r="L1" s="374" t="s">
        <v>71</v>
      </c>
      <c r="M1" s="374" t="s">
        <v>72</v>
      </c>
      <c r="N1" s="374" t="s">
        <v>83</v>
      </c>
      <c r="O1" s="374" t="s">
        <v>30</v>
      </c>
      <c r="P1" s="375" t="s">
        <v>2</v>
      </c>
      <c r="Q1" s="374" t="s">
        <v>470</v>
      </c>
      <c r="R1" s="374" t="s">
        <v>200</v>
      </c>
    </row>
    <row r="2" spans="1:18" s="2" customFormat="1" x14ac:dyDescent="0.35">
      <c r="A2" s="358" t="str">
        <f>INDEX('Policy Characteristics'!A:A,MATCH($C2,'Policy Characteristics'!$C:$C,0))</f>
        <v>Transportation</v>
      </c>
      <c r="B2" s="358" t="str">
        <f>INDEX('Policy Characteristics'!B:B,MATCH($C2,'Policy Characteristics'!$C:$C,0))</f>
        <v>Conventional Pollutant Standards</v>
      </c>
      <c r="C2" s="359" t="s">
        <v>2445</v>
      </c>
      <c r="D2" s="2" t="s">
        <v>39</v>
      </c>
      <c r="E2" s="2" t="s">
        <v>2255</v>
      </c>
      <c r="F2" s="2" t="s">
        <v>39</v>
      </c>
      <c r="G2" s="2" t="s">
        <v>2492</v>
      </c>
      <c r="H2" s="200">
        <v>300</v>
      </c>
      <c r="I2" s="53" t="s">
        <v>45</v>
      </c>
      <c r="J2" s="360" t="str">
        <f>INDEX('Policy Characteristics'!D:D,MATCH($C2,'Policy Characteristics'!$C:$C,0))</f>
        <v>Conventional Pollutant Standard</v>
      </c>
      <c r="K2" s="358" t="str">
        <f>INDEX('Policy Characteristics'!E:E,MATCH($C2,'Policy Characteristics'!$C:$C,0))</f>
        <v>trans reduce regulated pollutants</v>
      </c>
      <c r="L2" s="380">
        <f>INDEX('Policy Characteristics'!F:F,MATCH($C2,'Policy Characteristics'!$C:$C,0))</f>
        <v>0</v>
      </c>
      <c r="M2" s="380">
        <f>INDEX('Policy Characteristics'!G:G,MATCH($C2,'Policy Characteristics'!$C:$C,0))</f>
        <v>1</v>
      </c>
      <c r="N2" s="380">
        <f>INDEX('Policy Characteristics'!H:H,MATCH($C2,'Policy Characteristics'!$C:$C,0))</f>
        <v>0.02</v>
      </c>
      <c r="O2" s="358" t="str">
        <f>INDEX('Policy Characteristics'!I:I,MATCH($C2,'Policy Characteristics'!$C:$C,0))</f>
        <v>% reduction in emissions</v>
      </c>
      <c r="P2" s="358"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 s="358" t="str">
        <f>INDEX('Policy Characteristics'!K:K,MATCH($C2,'Policy Characteristics'!$C:$C,0))</f>
        <v>transportation-sector-main.html#conv-pol-stds</v>
      </c>
      <c r="R2" s="358" t="str">
        <f>INDEX('Policy Characteristics'!L:L,MATCH($C2,'Policy Characteristics'!$C:$C,0))</f>
        <v>conventional-pollutant-standards.html</v>
      </c>
    </row>
    <row r="3" spans="1:18" s="2" customFormat="1" x14ac:dyDescent="0.35">
      <c r="A3" s="358" t="str">
        <f>INDEX('Policy Characteristics'!A:A,MATCH($C3,'Policy Characteristics'!$C:$C,0))</f>
        <v>Transportation</v>
      </c>
      <c r="B3" s="358" t="str">
        <f>INDEX('Policy Characteristics'!B:B,MATCH($C3,'Policy Characteristics'!$C:$C,0))</f>
        <v>Conventional Pollutant Standards</v>
      </c>
      <c r="C3" s="360" t="str">
        <f t="shared" ref="C3:C22" si="0">C$2</f>
        <v>Percentage Reduction of Separately Regulated Pollutants</v>
      </c>
      <c r="D3" s="2" t="s">
        <v>39</v>
      </c>
      <c r="E3" s="2" t="s">
        <v>518</v>
      </c>
      <c r="F3" s="2" t="s">
        <v>39</v>
      </c>
      <c r="G3" s="2" t="s">
        <v>518</v>
      </c>
      <c r="H3" s="200">
        <v>301</v>
      </c>
      <c r="I3" s="53" t="s">
        <v>45</v>
      </c>
      <c r="J3" s="360" t="str">
        <f>INDEX('Policy Characteristics'!D:D,MATCH($C3,'Policy Characteristics'!$C:$C,0))</f>
        <v>Conventional Pollutant Standard</v>
      </c>
      <c r="K3" s="358" t="str">
        <f>INDEX('Policy Characteristics'!E:E,MATCH($C3,'Policy Characteristics'!$C:$C,0))</f>
        <v>trans reduce regulated pollutants</v>
      </c>
      <c r="L3" s="380">
        <f>INDEX('Policy Characteristics'!F:F,MATCH($C3,'Policy Characteristics'!$C:$C,0))</f>
        <v>0</v>
      </c>
      <c r="M3" s="380">
        <f>INDEX('Policy Characteristics'!G:G,MATCH($C3,'Policy Characteristics'!$C:$C,0))</f>
        <v>1</v>
      </c>
      <c r="N3" s="380">
        <f>INDEX('Policy Characteristics'!H:H,MATCH($C3,'Policy Characteristics'!$C:$C,0))</f>
        <v>0.02</v>
      </c>
      <c r="O3" s="358" t="str">
        <f>INDEX('Policy Characteristics'!I:I,MATCH($C3,'Policy Characteristics'!$C:$C,0))</f>
        <v>% reduction in emissions</v>
      </c>
      <c r="P3" s="358"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 s="358" t="str">
        <f>INDEX('Policy Characteristics'!K:K,MATCH($C3,'Policy Characteristics'!$C:$C,0))</f>
        <v>transportation-sector-main.html#conv-pol-stds</v>
      </c>
      <c r="R3" s="358" t="str">
        <f>INDEX('Policy Characteristics'!L:L,MATCH($C3,'Policy Characteristics'!$C:$C,0))</f>
        <v>conventional-pollutant-standards.html</v>
      </c>
    </row>
    <row r="4" spans="1:18" s="2" customFormat="1" x14ac:dyDescent="0.35">
      <c r="A4" s="358" t="str">
        <f>INDEX('Policy Characteristics'!A:A,MATCH($C4,'Policy Characteristics'!$C:$C,0))</f>
        <v>Transportation</v>
      </c>
      <c r="B4" s="358" t="str">
        <f>INDEX('Policy Characteristics'!B:B,MATCH($C4,'Policy Characteristics'!$C:$C,0))</f>
        <v>Conventional Pollutant Standards</v>
      </c>
      <c r="C4" s="360" t="str">
        <f t="shared" si="0"/>
        <v>Percentage Reduction of Separately Regulated Pollutants</v>
      </c>
      <c r="D4" s="2" t="s">
        <v>39</v>
      </c>
      <c r="E4" s="2" t="s">
        <v>2258</v>
      </c>
      <c r="F4" s="2" t="s">
        <v>39</v>
      </c>
      <c r="G4" s="2" t="s">
        <v>2258</v>
      </c>
      <c r="H4" s="200">
        <v>302</v>
      </c>
      <c r="I4" s="53" t="s">
        <v>45</v>
      </c>
      <c r="J4" s="360" t="str">
        <f>INDEX('Policy Characteristics'!D:D,MATCH($C4,'Policy Characteristics'!$C:$C,0))</f>
        <v>Conventional Pollutant Standard</v>
      </c>
      <c r="K4" s="358" t="str">
        <f>INDEX('Policy Characteristics'!E:E,MATCH($C4,'Policy Characteristics'!$C:$C,0))</f>
        <v>trans reduce regulated pollutants</v>
      </c>
      <c r="L4" s="380">
        <f>INDEX('Policy Characteristics'!F:F,MATCH($C4,'Policy Characteristics'!$C:$C,0))</f>
        <v>0</v>
      </c>
      <c r="M4" s="380">
        <f>INDEX('Policy Characteristics'!G:G,MATCH($C4,'Policy Characteristics'!$C:$C,0))</f>
        <v>1</v>
      </c>
      <c r="N4" s="380">
        <f>INDEX('Policy Characteristics'!H:H,MATCH($C4,'Policy Characteristics'!$C:$C,0))</f>
        <v>0.02</v>
      </c>
      <c r="O4" s="358" t="str">
        <f>INDEX('Policy Characteristics'!I:I,MATCH($C4,'Policy Characteristics'!$C:$C,0))</f>
        <v>% reduction in emissions</v>
      </c>
      <c r="P4" s="358"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 s="358" t="str">
        <f>INDEX('Policy Characteristics'!K:K,MATCH($C4,'Policy Characteristics'!$C:$C,0))</f>
        <v>transportation-sector-main.html#conv-pol-stds</v>
      </c>
      <c r="R4" s="358" t="str">
        <f>INDEX('Policy Characteristics'!L:L,MATCH($C4,'Policy Characteristics'!$C:$C,0))</f>
        <v>conventional-pollutant-standards.html</v>
      </c>
    </row>
    <row r="5" spans="1:18" s="2" customFormat="1" x14ac:dyDescent="0.35">
      <c r="A5" s="358" t="str">
        <f>INDEX('Policy Characteristics'!A:A,MATCH($C5,'Policy Characteristics'!$C:$C,0))</f>
        <v>Transportation</v>
      </c>
      <c r="B5" s="358" t="str">
        <f>INDEX('Policy Characteristics'!B:B,MATCH($C5,'Policy Characteristics'!$C:$C,0))</f>
        <v>Conventional Pollutant Standards</v>
      </c>
      <c r="C5" s="360" t="str">
        <f t="shared" si="0"/>
        <v>Percentage Reduction of Separately Regulated Pollutants</v>
      </c>
      <c r="D5" s="2" t="s">
        <v>39</v>
      </c>
      <c r="E5" s="2" t="s">
        <v>2260</v>
      </c>
      <c r="F5" s="2" t="s">
        <v>39</v>
      </c>
      <c r="G5" s="2" t="s">
        <v>2260</v>
      </c>
      <c r="H5" s="200">
        <v>303</v>
      </c>
      <c r="I5" s="53" t="s">
        <v>45</v>
      </c>
      <c r="J5" s="360" t="str">
        <f>INDEX('Policy Characteristics'!D:D,MATCH($C5,'Policy Characteristics'!$C:$C,0))</f>
        <v>Conventional Pollutant Standard</v>
      </c>
      <c r="K5" s="358" t="str">
        <f>INDEX('Policy Characteristics'!E:E,MATCH($C5,'Policy Characteristics'!$C:$C,0))</f>
        <v>trans reduce regulated pollutants</v>
      </c>
      <c r="L5" s="380">
        <f>INDEX('Policy Characteristics'!F:F,MATCH($C5,'Policy Characteristics'!$C:$C,0))</f>
        <v>0</v>
      </c>
      <c r="M5" s="380">
        <f>INDEX('Policy Characteristics'!G:G,MATCH($C5,'Policy Characteristics'!$C:$C,0))</f>
        <v>1</v>
      </c>
      <c r="N5" s="380">
        <f>INDEX('Policy Characteristics'!H:H,MATCH($C5,'Policy Characteristics'!$C:$C,0))</f>
        <v>0.02</v>
      </c>
      <c r="O5" s="358" t="str">
        <f>INDEX('Policy Characteristics'!I:I,MATCH($C5,'Policy Characteristics'!$C:$C,0))</f>
        <v>% reduction in emissions</v>
      </c>
      <c r="P5" s="358"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 s="358" t="str">
        <f>INDEX('Policy Characteristics'!K:K,MATCH($C5,'Policy Characteristics'!$C:$C,0))</f>
        <v>transportation-sector-main.html#conv-pol-stds</v>
      </c>
      <c r="R5" s="358" t="str">
        <f>INDEX('Policy Characteristics'!L:L,MATCH($C5,'Policy Characteristics'!$C:$C,0))</f>
        <v>conventional-pollutant-standards.html</v>
      </c>
    </row>
    <row r="6" spans="1:18" s="2" customFormat="1" x14ac:dyDescent="0.35">
      <c r="A6" s="358" t="str">
        <f>INDEX('Policy Characteristics'!A:A,MATCH($C6,'Policy Characteristics'!$C:$C,0))</f>
        <v>Transportation</v>
      </c>
      <c r="B6" s="358" t="str">
        <f>INDEX('Policy Characteristics'!B:B,MATCH($C6,'Policy Characteristics'!$C:$C,0))</f>
        <v>Conventional Pollutant Standards</v>
      </c>
      <c r="C6" s="360" t="str">
        <f t="shared" si="0"/>
        <v>Percentage Reduction of Separately Regulated Pollutants</v>
      </c>
      <c r="D6" s="2" t="s">
        <v>39</v>
      </c>
      <c r="E6" s="2" t="s">
        <v>2262</v>
      </c>
      <c r="F6" s="2" t="s">
        <v>39</v>
      </c>
      <c r="G6" s="2" t="s">
        <v>2368</v>
      </c>
      <c r="H6" s="200">
        <v>304</v>
      </c>
      <c r="I6" s="53" t="s">
        <v>45</v>
      </c>
      <c r="J6" s="360" t="str">
        <f>INDEX('Policy Characteristics'!D:D,MATCH($C6,'Policy Characteristics'!$C:$C,0))</f>
        <v>Conventional Pollutant Standard</v>
      </c>
      <c r="K6" s="358" t="str">
        <f>INDEX('Policy Characteristics'!E:E,MATCH($C6,'Policy Characteristics'!$C:$C,0))</f>
        <v>trans reduce regulated pollutants</v>
      </c>
      <c r="L6" s="380">
        <f>INDEX('Policy Characteristics'!F:F,MATCH($C6,'Policy Characteristics'!$C:$C,0))</f>
        <v>0</v>
      </c>
      <c r="M6" s="380">
        <f>INDEX('Policy Characteristics'!G:G,MATCH($C6,'Policy Characteristics'!$C:$C,0))</f>
        <v>1</v>
      </c>
      <c r="N6" s="380">
        <f>INDEX('Policy Characteristics'!H:H,MATCH($C6,'Policy Characteristics'!$C:$C,0))</f>
        <v>0.02</v>
      </c>
      <c r="O6" s="358" t="str">
        <f>INDEX('Policy Characteristics'!I:I,MATCH($C6,'Policy Characteristics'!$C:$C,0))</f>
        <v>% reduction in emissions</v>
      </c>
      <c r="P6" s="358"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 s="358" t="str">
        <f>INDEX('Policy Characteristics'!K:K,MATCH($C6,'Policy Characteristics'!$C:$C,0))</f>
        <v>transportation-sector-main.html#conv-pol-stds</v>
      </c>
      <c r="R6" s="358" t="str">
        <f>INDEX('Policy Characteristics'!L:L,MATCH($C6,'Policy Characteristics'!$C:$C,0))</f>
        <v>conventional-pollutant-standards.html</v>
      </c>
    </row>
    <row r="7" spans="1:18" s="2" customFormat="1" x14ac:dyDescent="0.35">
      <c r="A7" s="358" t="str">
        <f>INDEX('Policy Characteristics'!A:A,MATCH($C7,'Policy Characteristics'!$C:$C,0))</f>
        <v>Transportation</v>
      </c>
      <c r="B7" s="358" t="str">
        <f>INDEX('Policy Characteristics'!B:B,MATCH($C7,'Policy Characteristics'!$C:$C,0))</f>
        <v>Conventional Pollutant Standards</v>
      </c>
      <c r="C7" s="360" t="str">
        <f t="shared" si="0"/>
        <v>Percentage Reduction of Separately Regulated Pollutants</v>
      </c>
      <c r="D7" s="2" t="s">
        <v>39</v>
      </c>
      <c r="E7" s="2" t="s">
        <v>2263</v>
      </c>
      <c r="F7" s="2" t="s">
        <v>39</v>
      </c>
      <c r="G7" s="2" t="s">
        <v>2263</v>
      </c>
      <c r="H7" s="200">
        <v>305</v>
      </c>
      <c r="I7" s="53" t="s">
        <v>45</v>
      </c>
      <c r="J7" s="360" t="str">
        <f>INDEX('Policy Characteristics'!D:D,MATCH($C7,'Policy Characteristics'!$C:$C,0))</f>
        <v>Conventional Pollutant Standard</v>
      </c>
      <c r="K7" s="358" t="str">
        <f>INDEX('Policy Characteristics'!E:E,MATCH($C7,'Policy Characteristics'!$C:$C,0))</f>
        <v>trans reduce regulated pollutants</v>
      </c>
      <c r="L7" s="380">
        <f>INDEX('Policy Characteristics'!F:F,MATCH($C7,'Policy Characteristics'!$C:$C,0))</f>
        <v>0</v>
      </c>
      <c r="M7" s="380">
        <f>INDEX('Policy Characteristics'!G:G,MATCH($C7,'Policy Characteristics'!$C:$C,0))</f>
        <v>1</v>
      </c>
      <c r="N7" s="380">
        <f>INDEX('Policy Characteristics'!H:H,MATCH($C7,'Policy Characteristics'!$C:$C,0))</f>
        <v>0.02</v>
      </c>
      <c r="O7" s="358" t="str">
        <f>INDEX('Policy Characteristics'!I:I,MATCH($C7,'Policy Characteristics'!$C:$C,0))</f>
        <v>% reduction in emissions</v>
      </c>
      <c r="P7" s="358"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7" s="358" t="str">
        <f>INDEX('Policy Characteristics'!K:K,MATCH($C7,'Policy Characteristics'!$C:$C,0))</f>
        <v>transportation-sector-main.html#conv-pol-stds</v>
      </c>
      <c r="R7" s="358" t="str">
        <f>INDEX('Policy Characteristics'!L:L,MATCH($C7,'Policy Characteristics'!$C:$C,0))</f>
        <v>conventional-pollutant-standards.html</v>
      </c>
    </row>
    <row r="8" spans="1:18" s="2" customFormat="1" x14ac:dyDescent="0.35">
      <c r="A8" s="358" t="str">
        <f>IF(ISBLANK(INDEX('Policy Characteristics'!A:A,MATCH($C8,'Policy Characteristics'!$C:$C,0))),"",INDEX('Policy Characteristics'!A:A,MATCH($C8,'Policy Characteristics'!$C:$C,0)))</f>
        <v>Transportation</v>
      </c>
      <c r="B8" s="358" t="str">
        <f>IF(ISBLANK(INDEX('Policy Characteristics'!B:B,MATCH($C8,'Policy Characteristics'!$C:$C,0))),"",INDEX('Policy Characteristics'!B:B,MATCH($C8,'Policy Characteristics'!$C:$C,0)))</f>
        <v>Conventional Pollutant Standards</v>
      </c>
      <c r="C8" s="360" t="str">
        <f t="shared" si="0"/>
        <v>Percentage Reduction of Separately Regulated Pollutants</v>
      </c>
      <c r="D8" s="2" t="s">
        <v>39</v>
      </c>
      <c r="E8" s="2" t="s">
        <v>2265</v>
      </c>
      <c r="F8" s="2" t="s">
        <v>39</v>
      </c>
      <c r="G8" s="2" t="s">
        <v>2265</v>
      </c>
      <c r="H8" s="200">
        <v>306</v>
      </c>
      <c r="I8" s="53" t="s">
        <v>45</v>
      </c>
      <c r="J8" s="360" t="str">
        <f>INDEX('Policy Characteristics'!D:D,MATCH($C8,'Policy Characteristics'!$C:$C,0))</f>
        <v>Conventional Pollutant Standard</v>
      </c>
      <c r="K8" s="358" t="str">
        <f>INDEX('Policy Characteristics'!E:E,MATCH($C8,'Policy Characteristics'!$C:$C,0))</f>
        <v>trans reduce regulated pollutants</v>
      </c>
      <c r="L8" s="380">
        <f>INDEX('Policy Characteristics'!F:F,MATCH($C8,'Policy Characteristics'!$C:$C,0))</f>
        <v>0</v>
      </c>
      <c r="M8" s="380">
        <f>INDEX('Policy Characteristics'!G:G,MATCH($C8,'Policy Characteristics'!$C:$C,0))</f>
        <v>1</v>
      </c>
      <c r="N8" s="380">
        <f>INDEX('Policy Characteristics'!H:H,MATCH($C8,'Policy Characteristics'!$C:$C,0))</f>
        <v>0.02</v>
      </c>
      <c r="O8" s="358" t="str">
        <f>INDEX('Policy Characteristics'!I:I,MATCH($C8,'Policy Characteristics'!$C:$C,0))</f>
        <v>% reduction in emissions</v>
      </c>
      <c r="P8" s="358"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8" s="358" t="str">
        <f>INDEX('Policy Characteristics'!K:K,MATCH($C8,'Policy Characteristics'!$C:$C,0))</f>
        <v>transportation-sector-main.html#conv-pol-stds</v>
      </c>
      <c r="R8" s="358" t="str">
        <f>INDEX('Policy Characteristics'!L:L,MATCH($C8,'Policy Characteristics'!$C:$C,0))</f>
        <v>conventional-pollutant-standards.html</v>
      </c>
    </row>
    <row r="9" spans="1:18" s="2" customFormat="1" x14ac:dyDescent="0.35">
      <c r="A9" s="358" t="str">
        <f>IF(ISBLANK(INDEX('Policy Characteristics'!A:A,MATCH($C9,'Policy Characteristics'!$C:$C,0))),"",INDEX('Policy Characteristics'!A:A,MATCH($C9,'Policy Characteristics'!$C:$C,0)))</f>
        <v>Transportation</v>
      </c>
      <c r="B9" s="358" t="str">
        <f>IF(ISBLANK(INDEX('Policy Characteristics'!B:B,MATCH($C9,'Policy Characteristics'!$C:$C,0))),"",INDEX('Policy Characteristics'!B:B,MATCH($C9,'Policy Characteristics'!$C:$C,0)))</f>
        <v>Conventional Pollutant Standards</v>
      </c>
      <c r="C9" s="360" t="str">
        <f t="shared" si="0"/>
        <v>Percentage Reduction of Separately Regulated Pollutants</v>
      </c>
      <c r="D9" s="2" t="s">
        <v>39</v>
      </c>
      <c r="E9" s="2" t="s">
        <v>2267</v>
      </c>
      <c r="F9" s="2" t="s">
        <v>39</v>
      </c>
      <c r="G9" s="2" t="s">
        <v>2267</v>
      </c>
      <c r="H9" s="200">
        <v>307</v>
      </c>
      <c r="I9" s="53" t="s">
        <v>45</v>
      </c>
      <c r="J9" s="360" t="str">
        <f>INDEX('Policy Characteristics'!D:D,MATCH($C9,'Policy Characteristics'!$C:$C,0))</f>
        <v>Conventional Pollutant Standard</v>
      </c>
      <c r="K9" s="358" t="str">
        <f>INDEX('Policy Characteristics'!E:E,MATCH($C9,'Policy Characteristics'!$C:$C,0))</f>
        <v>trans reduce regulated pollutants</v>
      </c>
      <c r="L9" s="380">
        <f>INDEX('Policy Characteristics'!F:F,MATCH($C9,'Policy Characteristics'!$C:$C,0))</f>
        <v>0</v>
      </c>
      <c r="M9" s="380">
        <f>INDEX('Policy Characteristics'!G:G,MATCH($C9,'Policy Characteristics'!$C:$C,0))</f>
        <v>1</v>
      </c>
      <c r="N9" s="380">
        <f>INDEX('Policy Characteristics'!H:H,MATCH($C9,'Policy Characteristics'!$C:$C,0))</f>
        <v>0.02</v>
      </c>
      <c r="O9" s="358" t="str">
        <f>INDEX('Policy Characteristics'!I:I,MATCH($C9,'Policy Characteristics'!$C:$C,0))</f>
        <v>% reduction in emissions</v>
      </c>
      <c r="P9" s="358"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9" s="358" t="str">
        <f>INDEX('Policy Characteristics'!K:K,MATCH($C9,'Policy Characteristics'!$C:$C,0))</f>
        <v>transportation-sector-main.html#conv-pol-stds</v>
      </c>
      <c r="R9" s="358" t="str">
        <f>INDEX('Policy Characteristics'!L:L,MATCH($C9,'Policy Characteristics'!$C:$C,0))</f>
        <v>conventional-pollutant-standards.html</v>
      </c>
    </row>
    <row r="10" spans="1:18" s="2" customFormat="1" x14ac:dyDescent="0.35">
      <c r="A10" s="358" t="str">
        <f>IF(ISBLANK(INDEX('Policy Characteristics'!A:A,MATCH($C10,'Policy Characteristics'!$C:$C,0))),"",INDEX('Policy Characteristics'!A:A,MATCH($C10,'Policy Characteristics'!$C:$C,0)))</f>
        <v>Transportation</v>
      </c>
      <c r="B10" s="358" t="str">
        <f>IF(ISBLANK(INDEX('Policy Characteristics'!B:B,MATCH($C10,'Policy Characteristics'!$C:$C,0))),"",INDEX('Policy Characteristics'!B:B,MATCH($C10,'Policy Characteristics'!$C:$C,0)))</f>
        <v>Conventional Pollutant Standards</v>
      </c>
      <c r="C10" s="360" t="str">
        <f t="shared" si="0"/>
        <v>Percentage Reduction of Separately Regulated Pollutants</v>
      </c>
      <c r="D10" s="2" t="s">
        <v>39</v>
      </c>
      <c r="E10" s="2" t="s">
        <v>2269</v>
      </c>
      <c r="F10" s="2" t="s">
        <v>39</v>
      </c>
      <c r="G10" s="2" t="s">
        <v>2269</v>
      </c>
      <c r="H10" s="200">
        <v>308</v>
      </c>
      <c r="I10" s="9" t="s">
        <v>46</v>
      </c>
      <c r="J10" s="360" t="str">
        <f>INDEX('Policy Characteristics'!D:D,MATCH($C10,'Policy Characteristics'!$C:$C,0))</f>
        <v>Conventional Pollutant Standard</v>
      </c>
      <c r="K10" s="358" t="str">
        <f>INDEX('Policy Characteristics'!E:E,MATCH($C10,'Policy Characteristics'!$C:$C,0))</f>
        <v>trans reduce regulated pollutants</v>
      </c>
      <c r="L10" s="380">
        <f>INDEX('Policy Characteristics'!F:F,MATCH($C10,'Policy Characteristics'!$C:$C,0))</f>
        <v>0</v>
      </c>
      <c r="M10" s="380">
        <f>INDEX('Policy Characteristics'!G:G,MATCH($C10,'Policy Characteristics'!$C:$C,0))</f>
        <v>1</v>
      </c>
      <c r="N10" s="380">
        <f>INDEX('Policy Characteristics'!H:H,MATCH($C10,'Policy Characteristics'!$C:$C,0))</f>
        <v>0.02</v>
      </c>
      <c r="O10" s="358" t="str">
        <f>INDEX('Policy Characteristics'!I:I,MATCH($C10,'Policy Characteristics'!$C:$C,0))</f>
        <v>% reduction in emissions</v>
      </c>
      <c r="P10" s="358"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0" s="358" t="str">
        <f>INDEX('Policy Characteristics'!K:K,MATCH($C10,'Policy Characteristics'!$C:$C,0))</f>
        <v>transportation-sector-main.html#conv-pol-stds</v>
      </c>
      <c r="R10" s="358" t="str">
        <f>INDEX('Policy Characteristics'!L:L,MATCH($C10,'Policy Characteristics'!$C:$C,0))</f>
        <v>conventional-pollutant-standards.html</v>
      </c>
    </row>
    <row r="11" spans="1:18" s="2" customFormat="1" x14ac:dyDescent="0.35">
      <c r="A11" s="358" t="str">
        <f>IF(ISBLANK(INDEX('Policy Characteristics'!A:A,MATCH($C11,'Policy Characteristics'!$C:$C,0))),"",INDEX('Policy Characteristics'!A:A,MATCH($C11,'Policy Characteristics'!$C:$C,0)))</f>
        <v>Transportation</v>
      </c>
      <c r="B11" s="358" t="str">
        <f>IF(ISBLANK(INDEX('Policy Characteristics'!B:B,MATCH($C11,'Policy Characteristics'!$C:$C,0))),"",INDEX('Policy Characteristics'!B:B,MATCH($C11,'Policy Characteristics'!$C:$C,0)))</f>
        <v>Conventional Pollutant Standards</v>
      </c>
      <c r="C11" s="360" t="str">
        <f t="shared" si="0"/>
        <v>Percentage Reduction of Separately Regulated Pollutants</v>
      </c>
      <c r="D11" s="2" t="s">
        <v>39</v>
      </c>
      <c r="E11" s="2" t="s">
        <v>2271</v>
      </c>
      <c r="F11" s="2" t="s">
        <v>39</v>
      </c>
      <c r="G11" s="2" t="s">
        <v>2271</v>
      </c>
      <c r="H11" s="200">
        <v>309</v>
      </c>
      <c r="I11" s="9" t="s">
        <v>46</v>
      </c>
      <c r="J11" s="360" t="str">
        <f>INDEX('Policy Characteristics'!D:D,MATCH($C11,'Policy Characteristics'!$C:$C,0))</f>
        <v>Conventional Pollutant Standard</v>
      </c>
      <c r="K11" s="358" t="str">
        <f>INDEX('Policy Characteristics'!E:E,MATCH($C11,'Policy Characteristics'!$C:$C,0))</f>
        <v>trans reduce regulated pollutants</v>
      </c>
      <c r="L11" s="380">
        <f>INDEX('Policy Characteristics'!F:F,MATCH($C11,'Policy Characteristics'!$C:$C,0))</f>
        <v>0</v>
      </c>
      <c r="M11" s="380">
        <f>INDEX('Policy Characteristics'!G:G,MATCH($C11,'Policy Characteristics'!$C:$C,0))</f>
        <v>1</v>
      </c>
      <c r="N11" s="380">
        <f>INDEX('Policy Characteristics'!H:H,MATCH($C11,'Policy Characteristics'!$C:$C,0))</f>
        <v>0.02</v>
      </c>
      <c r="O11" s="358" t="str">
        <f>INDEX('Policy Characteristics'!I:I,MATCH($C11,'Policy Characteristics'!$C:$C,0))</f>
        <v>% reduction in emissions</v>
      </c>
      <c r="P11" s="358"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1" s="358" t="str">
        <f>INDEX('Policy Characteristics'!K:K,MATCH($C11,'Policy Characteristics'!$C:$C,0))</f>
        <v>transportation-sector-main.html#conv-pol-stds</v>
      </c>
      <c r="R11" s="358" t="str">
        <f>INDEX('Policy Characteristics'!L:L,MATCH($C11,'Policy Characteristics'!$C:$C,0))</f>
        <v>conventional-pollutant-standards.html</v>
      </c>
    </row>
    <row r="12" spans="1:18" s="2" customFormat="1" x14ac:dyDescent="0.35">
      <c r="A12" s="358" t="str">
        <f>IF(ISBLANK(INDEX('Policy Characteristics'!A:A,MATCH($C12,'Policy Characteristics'!$C:$C,0))),"",INDEX('Policy Characteristics'!A:A,MATCH($C12,'Policy Characteristics'!$C:$C,0)))</f>
        <v>Transportation</v>
      </c>
      <c r="B12" s="358" t="str">
        <f>IF(ISBLANK(INDEX('Policy Characteristics'!B:B,MATCH($C12,'Policy Characteristics'!$C:$C,0))),"",INDEX('Policy Characteristics'!B:B,MATCH($C12,'Policy Characteristics'!$C:$C,0)))</f>
        <v>Conventional Pollutant Standards</v>
      </c>
      <c r="C12" s="360" t="str">
        <f t="shared" si="0"/>
        <v>Percentage Reduction of Separately Regulated Pollutants</v>
      </c>
      <c r="D12" s="197" t="s">
        <v>40</v>
      </c>
      <c r="E12" s="2" t="s">
        <v>2255</v>
      </c>
      <c r="F12" s="197" t="s">
        <v>40</v>
      </c>
      <c r="G12" s="2" t="s">
        <v>2492</v>
      </c>
      <c r="H12" s="200">
        <v>310</v>
      </c>
      <c r="I12" s="53" t="s">
        <v>45</v>
      </c>
      <c r="J12" s="360" t="str">
        <f>INDEX('Policy Characteristics'!D:D,MATCH($C12,'Policy Characteristics'!$C:$C,0))</f>
        <v>Conventional Pollutant Standard</v>
      </c>
      <c r="K12" s="358" t="str">
        <f>INDEX('Policy Characteristics'!E:E,MATCH($C12,'Policy Characteristics'!$C:$C,0))</f>
        <v>trans reduce regulated pollutants</v>
      </c>
      <c r="L12" s="380">
        <f>INDEX('Policy Characteristics'!F:F,MATCH($C12,'Policy Characteristics'!$C:$C,0))</f>
        <v>0</v>
      </c>
      <c r="M12" s="380">
        <f>INDEX('Policy Characteristics'!G:G,MATCH($C12,'Policy Characteristics'!$C:$C,0))</f>
        <v>1</v>
      </c>
      <c r="N12" s="380">
        <f>INDEX('Policy Characteristics'!H:H,MATCH($C12,'Policy Characteristics'!$C:$C,0))</f>
        <v>0.02</v>
      </c>
      <c r="O12" s="358" t="str">
        <f>INDEX('Policy Characteristics'!I:I,MATCH($C12,'Policy Characteristics'!$C:$C,0))</f>
        <v>% reduction in emissions</v>
      </c>
      <c r="P12" s="358"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2" s="358" t="str">
        <f>INDEX('Policy Characteristics'!K:K,MATCH($C12,'Policy Characteristics'!$C:$C,0))</f>
        <v>transportation-sector-main.html#conv-pol-stds</v>
      </c>
      <c r="R12" s="358" t="str">
        <f>INDEX('Policy Characteristics'!L:L,MATCH($C12,'Policy Characteristics'!$C:$C,0))</f>
        <v>conventional-pollutant-standards.html</v>
      </c>
    </row>
    <row r="13" spans="1:18" s="2" customFormat="1" x14ac:dyDescent="0.35">
      <c r="A13" s="358" t="str">
        <f>IF(ISBLANK(INDEX('Policy Characteristics'!A:A,MATCH($C13,'Policy Characteristics'!$C:$C,0))),"",INDEX('Policy Characteristics'!A:A,MATCH($C13,'Policy Characteristics'!$C:$C,0)))</f>
        <v>Transportation</v>
      </c>
      <c r="B13" s="358" t="str">
        <f>IF(ISBLANK(INDEX('Policy Characteristics'!B:B,MATCH($C13,'Policy Characteristics'!$C:$C,0))),"",INDEX('Policy Characteristics'!B:B,MATCH($C13,'Policy Characteristics'!$C:$C,0)))</f>
        <v>Conventional Pollutant Standards</v>
      </c>
      <c r="C13" s="360" t="str">
        <f t="shared" si="0"/>
        <v>Percentage Reduction of Separately Regulated Pollutants</v>
      </c>
      <c r="D13" s="197" t="s">
        <v>40</v>
      </c>
      <c r="E13" s="2" t="s">
        <v>518</v>
      </c>
      <c r="F13" s="197" t="s">
        <v>40</v>
      </c>
      <c r="G13" s="2" t="s">
        <v>518</v>
      </c>
      <c r="H13" s="200">
        <v>311</v>
      </c>
      <c r="I13" s="53" t="s">
        <v>45</v>
      </c>
      <c r="J13" s="360" t="str">
        <f>INDEX('Policy Characteristics'!D:D,MATCH($C13,'Policy Characteristics'!$C:$C,0))</f>
        <v>Conventional Pollutant Standard</v>
      </c>
      <c r="K13" s="358" t="str">
        <f>INDEX('Policy Characteristics'!E:E,MATCH($C13,'Policy Characteristics'!$C:$C,0))</f>
        <v>trans reduce regulated pollutants</v>
      </c>
      <c r="L13" s="380">
        <f>INDEX('Policy Characteristics'!F:F,MATCH($C13,'Policy Characteristics'!$C:$C,0))</f>
        <v>0</v>
      </c>
      <c r="M13" s="380">
        <f>INDEX('Policy Characteristics'!G:G,MATCH($C13,'Policy Characteristics'!$C:$C,0))</f>
        <v>1</v>
      </c>
      <c r="N13" s="380">
        <f>INDEX('Policy Characteristics'!H:H,MATCH($C13,'Policy Characteristics'!$C:$C,0))</f>
        <v>0.02</v>
      </c>
      <c r="O13" s="358" t="str">
        <f>INDEX('Policy Characteristics'!I:I,MATCH($C13,'Policy Characteristics'!$C:$C,0))</f>
        <v>% reduction in emissions</v>
      </c>
      <c r="P13" s="358"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3" s="358" t="str">
        <f>INDEX('Policy Characteristics'!K:K,MATCH($C13,'Policy Characteristics'!$C:$C,0))</f>
        <v>transportation-sector-main.html#conv-pol-stds</v>
      </c>
      <c r="R13" s="358" t="str">
        <f>INDEX('Policy Characteristics'!L:L,MATCH($C13,'Policy Characteristics'!$C:$C,0))</f>
        <v>conventional-pollutant-standards.html</v>
      </c>
    </row>
    <row r="14" spans="1:18" s="2" customFormat="1" x14ac:dyDescent="0.35">
      <c r="A14" s="358" t="str">
        <f>IF(ISBLANK(INDEX('Policy Characteristics'!A:A,MATCH($C14,'Policy Characteristics'!$C:$C,0))),"",INDEX('Policy Characteristics'!A:A,MATCH($C14,'Policy Characteristics'!$C:$C,0)))</f>
        <v>Transportation</v>
      </c>
      <c r="B14" s="358" t="str">
        <f>IF(ISBLANK(INDEX('Policy Characteristics'!B:B,MATCH($C14,'Policy Characteristics'!$C:$C,0))),"",INDEX('Policy Characteristics'!B:B,MATCH($C14,'Policy Characteristics'!$C:$C,0)))</f>
        <v>Conventional Pollutant Standards</v>
      </c>
      <c r="C14" s="360" t="str">
        <f t="shared" si="0"/>
        <v>Percentage Reduction of Separately Regulated Pollutants</v>
      </c>
      <c r="D14" s="197" t="s">
        <v>40</v>
      </c>
      <c r="E14" s="2" t="s">
        <v>2258</v>
      </c>
      <c r="F14" s="197" t="s">
        <v>40</v>
      </c>
      <c r="G14" s="2" t="s">
        <v>2258</v>
      </c>
      <c r="H14" s="200">
        <v>312</v>
      </c>
      <c r="I14" s="53" t="s">
        <v>45</v>
      </c>
      <c r="J14" s="360" t="str">
        <f>IF(ISBLANK(INDEX('Policy Characteristics'!D:D,MATCH($C14,'Policy Characteristics'!$C:$C,0))),"",INDEX('Policy Characteristics'!D:D,MATCH($C14,'Policy Characteristics'!$C:$C,0)))</f>
        <v>Conventional Pollutant Standard</v>
      </c>
      <c r="K14" s="358" t="str">
        <f>IF(ISBLANK(INDEX('Policy Characteristics'!E:E,MATCH($C14,'Policy Characteristics'!$C:$C,0))),"",INDEX('Policy Characteristics'!E:E,MATCH($C14,'Policy Characteristics'!$C:$C,0)))</f>
        <v>trans reduce regulated pollutants</v>
      </c>
      <c r="L14" s="380">
        <f>IF(ISBLANK(INDEX('Policy Characteristics'!F:F,MATCH($C14,'Policy Characteristics'!$C:$C,0))),"",INDEX('Policy Characteristics'!F:F,MATCH($C14,'Policy Characteristics'!$C:$C,0)))</f>
        <v>0</v>
      </c>
      <c r="M14" s="380">
        <f>IF(ISBLANK(INDEX('Policy Characteristics'!G:G,MATCH($C14,'Policy Characteristics'!$C:$C,0))),"",INDEX('Policy Characteristics'!G:G,MATCH($C14,'Policy Characteristics'!$C:$C,0)))</f>
        <v>1</v>
      </c>
      <c r="N14" s="380">
        <f>IF(ISBLANK(INDEX('Policy Characteristics'!H:H,MATCH($C14,'Policy Characteristics'!$C:$C,0))),"",INDEX('Policy Characteristics'!H:H,MATCH($C14,'Policy Characteristics'!$C:$C,0)))</f>
        <v>0.02</v>
      </c>
      <c r="O14" s="358" t="str">
        <f>IF(ISBLANK(INDEX('Policy Characteristics'!I:I,MATCH($C14,'Policy Characteristics'!$C:$C,0))),"",INDEX('Policy Characteristics'!I:I,MATCH($C14,'Policy Characteristics'!$C:$C,0)))</f>
        <v>% reduction in emissions</v>
      </c>
      <c r="P14" s="358"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4" s="358" t="str">
        <f>IF(ISBLANK(INDEX('Policy Characteristics'!K:K,MATCH($C14,'Policy Characteristics'!$C:$C,0))),"",INDEX('Policy Characteristics'!K:K,MATCH($C14,'Policy Characteristics'!$C:$C,0)))</f>
        <v>transportation-sector-main.html#conv-pol-stds</v>
      </c>
      <c r="R14" s="358" t="str">
        <f>IF(ISBLANK(INDEX('Policy Characteristics'!L:L,MATCH($C14,'Policy Characteristics'!$C:$C,0))),"",INDEX('Policy Characteristics'!L:L,MATCH($C14,'Policy Characteristics'!$C:$C,0)))</f>
        <v>conventional-pollutant-standards.html</v>
      </c>
    </row>
    <row r="15" spans="1:18" s="2" customFormat="1" x14ac:dyDescent="0.35">
      <c r="A15" s="358" t="str">
        <f>IF(ISBLANK(INDEX('Policy Characteristics'!A:A,MATCH($C15,'Policy Characteristics'!$C:$C,0))),"",INDEX('Policy Characteristics'!A:A,MATCH($C15,'Policy Characteristics'!$C:$C,0)))</f>
        <v>Transportation</v>
      </c>
      <c r="B15" s="358" t="str">
        <f>IF(ISBLANK(INDEX('Policy Characteristics'!B:B,MATCH($C15,'Policy Characteristics'!$C:$C,0))),"",INDEX('Policy Characteristics'!B:B,MATCH($C15,'Policy Characteristics'!$C:$C,0)))</f>
        <v>Conventional Pollutant Standards</v>
      </c>
      <c r="C15" s="360" t="str">
        <f t="shared" si="0"/>
        <v>Percentage Reduction of Separately Regulated Pollutants</v>
      </c>
      <c r="D15" s="197" t="s">
        <v>40</v>
      </c>
      <c r="E15" s="2" t="s">
        <v>2260</v>
      </c>
      <c r="F15" s="197" t="s">
        <v>40</v>
      </c>
      <c r="G15" s="2" t="s">
        <v>2260</v>
      </c>
      <c r="H15" s="200">
        <v>313</v>
      </c>
      <c r="I15" s="53" t="s">
        <v>45</v>
      </c>
      <c r="J15" s="360" t="str">
        <f>IF(ISBLANK(INDEX('Policy Characteristics'!D:D,MATCH($C15,'Policy Characteristics'!$C:$C,0))),"",INDEX('Policy Characteristics'!D:D,MATCH($C15,'Policy Characteristics'!$C:$C,0)))</f>
        <v>Conventional Pollutant Standard</v>
      </c>
      <c r="K15" s="358" t="str">
        <f>IF(ISBLANK(INDEX('Policy Characteristics'!E:E,MATCH($C15,'Policy Characteristics'!$C:$C,0))),"",INDEX('Policy Characteristics'!E:E,MATCH($C15,'Policy Characteristics'!$C:$C,0)))</f>
        <v>trans reduce regulated pollutants</v>
      </c>
      <c r="L15" s="380">
        <f>IF(ISBLANK(INDEX('Policy Characteristics'!F:F,MATCH($C15,'Policy Characteristics'!$C:$C,0))),"",INDEX('Policy Characteristics'!F:F,MATCH($C15,'Policy Characteristics'!$C:$C,0)))</f>
        <v>0</v>
      </c>
      <c r="M15" s="380">
        <f>IF(ISBLANK(INDEX('Policy Characteristics'!G:G,MATCH($C15,'Policy Characteristics'!$C:$C,0))),"",INDEX('Policy Characteristics'!G:G,MATCH($C15,'Policy Characteristics'!$C:$C,0)))</f>
        <v>1</v>
      </c>
      <c r="N15" s="380">
        <f>IF(ISBLANK(INDEX('Policy Characteristics'!H:H,MATCH($C15,'Policy Characteristics'!$C:$C,0))),"",INDEX('Policy Characteristics'!H:H,MATCH($C15,'Policy Characteristics'!$C:$C,0)))</f>
        <v>0.02</v>
      </c>
      <c r="O15" s="358" t="str">
        <f>IF(ISBLANK(INDEX('Policy Characteristics'!I:I,MATCH($C15,'Policy Characteristics'!$C:$C,0))),"",INDEX('Policy Characteristics'!I:I,MATCH($C15,'Policy Characteristics'!$C:$C,0)))</f>
        <v>% reduction in emissions</v>
      </c>
      <c r="P15" s="358"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5" s="358" t="str">
        <f>IF(ISBLANK(INDEX('Policy Characteristics'!K:K,MATCH($C15,'Policy Characteristics'!$C:$C,0))),"",INDEX('Policy Characteristics'!K:K,MATCH($C15,'Policy Characteristics'!$C:$C,0)))</f>
        <v>transportation-sector-main.html#conv-pol-stds</v>
      </c>
      <c r="R15" s="358" t="str">
        <f>IF(ISBLANK(INDEX('Policy Characteristics'!L:L,MATCH($C15,'Policy Characteristics'!$C:$C,0))),"",INDEX('Policy Characteristics'!L:L,MATCH($C15,'Policy Characteristics'!$C:$C,0)))</f>
        <v>conventional-pollutant-standards.html</v>
      </c>
    </row>
    <row r="16" spans="1:18" s="2" customFormat="1" x14ac:dyDescent="0.35">
      <c r="A16" s="358" t="str">
        <f>IF(ISBLANK(INDEX('Policy Characteristics'!A:A,MATCH($C16,'Policy Characteristics'!$C:$C,0))),"",INDEX('Policy Characteristics'!A:A,MATCH($C16,'Policy Characteristics'!$C:$C,0)))</f>
        <v>Transportation</v>
      </c>
      <c r="B16" s="358" t="str">
        <f>IF(ISBLANK(INDEX('Policy Characteristics'!B:B,MATCH($C16,'Policy Characteristics'!$C:$C,0))),"",INDEX('Policy Characteristics'!B:B,MATCH($C16,'Policy Characteristics'!$C:$C,0)))</f>
        <v>Conventional Pollutant Standards</v>
      </c>
      <c r="C16" s="360" t="str">
        <f t="shared" si="0"/>
        <v>Percentage Reduction of Separately Regulated Pollutants</v>
      </c>
      <c r="D16" s="197" t="s">
        <v>40</v>
      </c>
      <c r="E16" s="2" t="s">
        <v>2262</v>
      </c>
      <c r="F16" s="197" t="s">
        <v>40</v>
      </c>
      <c r="G16" s="2" t="s">
        <v>2368</v>
      </c>
      <c r="H16" s="200">
        <v>314</v>
      </c>
      <c r="I16" s="53" t="s">
        <v>45</v>
      </c>
      <c r="J16" s="360" t="str">
        <f>IF(ISBLANK(INDEX('Policy Characteristics'!D:D,MATCH($C16,'Policy Characteristics'!$C:$C,0))),"",INDEX('Policy Characteristics'!D:D,MATCH($C16,'Policy Characteristics'!$C:$C,0)))</f>
        <v>Conventional Pollutant Standard</v>
      </c>
      <c r="K16" s="358" t="str">
        <f>IF(ISBLANK(INDEX('Policy Characteristics'!E:E,MATCH($C16,'Policy Characteristics'!$C:$C,0))),"",INDEX('Policy Characteristics'!E:E,MATCH($C16,'Policy Characteristics'!$C:$C,0)))</f>
        <v>trans reduce regulated pollutants</v>
      </c>
      <c r="L16" s="380">
        <f>IF(ISBLANK(INDEX('Policy Characteristics'!F:F,MATCH($C16,'Policy Characteristics'!$C:$C,0))),"",INDEX('Policy Characteristics'!F:F,MATCH($C16,'Policy Characteristics'!$C:$C,0)))</f>
        <v>0</v>
      </c>
      <c r="M16" s="380">
        <f>IF(ISBLANK(INDEX('Policy Characteristics'!G:G,MATCH($C16,'Policy Characteristics'!$C:$C,0))),"",INDEX('Policy Characteristics'!G:G,MATCH($C16,'Policy Characteristics'!$C:$C,0)))</f>
        <v>1</v>
      </c>
      <c r="N16" s="380">
        <f>IF(ISBLANK(INDEX('Policy Characteristics'!H:H,MATCH($C16,'Policy Characteristics'!$C:$C,0))),"",INDEX('Policy Characteristics'!H:H,MATCH($C16,'Policy Characteristics'!$C:$C,0)))</f>
        <v>0.02</v>
      </c>
      <c r="O16" s="358" t="str">
        <f>IF(ISBLANK(INDEX('Policy Characteristics'!I:I,MATCH($C16,'Policy Characteristics'!$C:$C,0))),"",INDEX('Policy Characteristics'!I:I,MATCH($C16,'Policy Characteristics'!$C:$C,0)))</f>
        <v>% reduction in emissions</v>
      </c>
      <c r="P16" s="358"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6" s="358" t="str">
        <f>IF(ISBLANK(INDEX('Policy Characteristics'!K:K,MATCH($C16,'Policy Characteristics'!$C:$C,0))),"",INDEX('Policy Characteristics'!K:K,MATCH($C16,'Policy Characteristics'!$C:$C,0)))</f>
        <v>transportation-sector-main.html#conv-pol-stds</v>
      </c>
      <c r="R16" s="358" t="str">
        <f>IF(ISBLANK(INDEX('Policy Characteristics'!L:L,MATCH($C16,'Policy Characteristics'!$C:$C,0))),"",INDEX('Policy Characteristics'!L:L,MATCH($C16,'Policy Characteristics'!$C:$C,0)))</f>
        <v>conventional-pollutant-standards.html</v>
      </c>
    </row>
    <row r="17" spans="1:18" s="2" customFormat="1" x14ac:dyDescent="0.35">
      <c r="A17" s="358" t="str">
        <f>IF(ISBLANK(INDEX('Policy Characteristics'!A:A,MATCH($C17,'Policy Characteristics'!$C:$C,0))),"",INDEX('Policy Characteristics'!A:A,MATCH($C17,'Policy Characteristics'!$C:$C,0)))</f>
        <v>Transportation</v>
      </c>
      <c r="B17" s="358" t="str">
        <f>IF(ISBLANK(INDEX('Policy Characteristics'!B:B,MATCH($C17,'Policy Characteristics'!$C:$C,0))),"",INDEX('Policy Characteristics'!B:B,MATCH($C17,'Policy Characteristics'!$C:$C,0)))</f>
        <v>Conventional Pollutant Standards</v>
      </c>
      <c r="C17" s="360" t="str">
        <f t="shared" si="0"/>
        <v>Percentage Reduction of Separately Regulated Pollutants</v>
      </c>
      <c r="D17" s="197" t="s">
        <v>40</v>
      </c>
      <c r="E17" s="2" t="s">
        <v>2263</v>
      </c>
      <c r="F17" s="197" t="s">
        <v>40</v>
      </c>
      <c r="G17" s="2" t="s">
        <v>2263</v>
      </c>
      <c r="H17" s="200">
        <v>315</v>
      </c>
      <c r="I17" s="53" t="s">
        <v>45</v>
      </c>
      <c r="J17" s="360" t="str">
        <f>IF(ISBLANK(INDEX('Policy Characteristics'!D:D,MATCH($C17,'Policy Characteristics'!$C:$C,0))),"",INDEX('Policy Characteristics'!D:D,MATCH($C17,'Policy Characteristics'!$C:$C,0)))</f>
        <v>Conventional Pollutant Standard</v>
      </c>
      <c r="K17" s="358" t="str">
        <f>IF(ISBLANK(INDEX('Policy Characteristics'!E:E,MATCH($C17,'Policy Characteristics'!$C:$C,0))),"",INDEX('Policy Characteristics'!E:E,MATCH($C17,'Policy Characteristics'!$C:$C,0)))</f>
        <v>trans reduce regulated pollutants</v>
      </c>
      <c r="L17" s="380">
        <f>IF(ISBLANK(INDEX('Policy Characteristics'!F:F,MATCH($C17,'Policy Characteristics'!$C:$C,0))),"",INDEX('Policy Characteristics'!F:F,MATCH($C17,'Policy Characteristics'!$C:$C,0)))</f>
        <v>0</v>
      </c>
      <c r="M17" s="380">
        <f>IF(ISBLANK(INDEX('Policy Characteristics'!G:G,MATCH($C17,'Policy Characteristics'!$C:$C,0))),"",INDEX('Policy Characteristics'!G:G,MATCH($C17,'Policy Characteristics'!$C:$C,0)))</f>
        <v>1</v>
      </c>
      <c r="N17" s="380">
        <f>IF(ISBLANK(INDEX('Policy Characteristics'!H:H,MATCH($C17,'Policy Characteristics'!$C:$C,0))),"",INDEX('Policy Characteristics'!H:H,MATCH($C17,'Policy Characteristics'!$C:$C,0)))</f>
        <v>0.02</v>
      </c>
      <c r="O17" s="358" t="str">
        <f>IF(ISBLANK(INDEX('Policy Characteristics'!I:I,MATCH($C17,'Policy Characteristics'!$C:$C,0))),"",INDEX('Policy Characteristics'!I:I,MATCH($C17,'Policy Characteristics'!$C:$C,0)))</f>
        <v>% reduction in emissions</v>
      </c>
      <c r="P17" s="358"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7" s="358" t="str">
        <f>IF(ISBLANK(INDEX('Policy Characteristics'!K:K,MATCH($C17,'Policy Characteristics'!$C:$C,0))),"",INDEX('Policy Characteristics'!K:K,MATCH($C17,'Policy Characteristics'!$C:$C,0)))</f>
        <v>transportation-sector-main.html#conv-pol-stds</v>
      </c>
      <c r="R17" s="358" t="str">
        <f>IF(ISBLANK(INDEX('Policy Characteristics'!L:L,MATCH($C17,'Policy Characteristics'!$C:$C,0))),"",INDEX('Policy Characteristics'!L:L,MATCH($C17,'Policy Characteristics'!$C:$C,0)))</f>
        <v>conventional-pollutant-standards.html</v>
      </c>
    </row>
    <row r="18" spans="1:18" s="2" customFormat="1" x14ac:dyDescent="0.35">
      <c r="A18" s="358" t="str">
        <f>IF(ISBLANK(INDEX('Policy Characteristics'!A:A,MATCH($C18,'Policy Characteristics'!$C:$C,0))),"",INDEX('Policy Characteristics'!A:A,MATCH($C18,'Policy Characteristics'!$C:$C,0)))</f>
        <v>Transportation</v>
      </c>
      <c r="B18" s="358" t="str">
        <f>IF(ISBLANK(INDEX('Policy Characteristics'!B:B,MATCH($C18,'Policy Characteristics'!$C:$C,0))),"",INDEX('Policy Characteristics'!B:B,MATCH($C18,'Policy Characteristics'!$C:$C,0)))</f>
        <v>Conventional Pollutant Standards</v>
      </c>
      <c r="C18" s="360" t="str">
        <f t="shared" si="0"/>
        <v>Percentage Reduction of Separately Regulated Pollutants</v>
      </c>
      <c r="D18" s="197" t="s">
        <v>40</v>
      </c>
      <c r="E18" s="2" t="s">
        <v>2265</v>
      </c>
      <c r="F18" s="197" t="s">
        <v>40</v>
      </c>
      <c r="G18" s="2" t="s">
        <v>2265</v>
      </c>
      <c r="H18" s="200">
        <v>316</v>
      </c>
      <c r="I18" s="53" t="s">
        <v>45</v>
      </c>
      <c r="J18" s="360" t="str">
        <f>IF(ISBLANK(INDEX('Policy Characteristics'!D:D,MATCH($C18,'Policy Characteristics'!$C:$C,0))),"",INDEX('Policy Characteristics'!D:D,MATCH($C18,'Policy Characteristics'!$C:$C,0)))</f>
        <v>Conventional Pollutant Standard</v>
      </c>
      <c r="K18" s="358" t="str">
        <f>IF(ISBLANK(INDEX('Policy Characteristics'!E:E,MATCH($C18,'Policy Characteristics'!$C:$C,0))),"",INDEX('Policy Characteristics'!E:E,MATCH($C18,'Policy Characteristics'!$C:$C,0)))</f>
        <v>trans reduce regulated pollutants</v>
      </c>
      <c r="L18" s="380">
        <f>IF(ISBLANK(INDEX('Policy Characteristics'!F:F,MATCH($C18,'Policy Characteristics'!$C:$C,0))),"",INDEX('Policy Characteristics'!F:F,MATCH($C18,'Policy Characteristics'!$C:$C,0)))</f>
        <v>0</v>
      </c>
      <c r="M18" s="380">
        <f>IF(ISBLANK(INDEX('Policy Characteristics'!G:G,MATCH($C18,'Policy Characteristics'!$C:$C,0))),"",INDEX('Policy Characteristics'!G:G,MATCH($C18,'Policy Characteristics'!$C:$C,0)))</f>
        <v>1</v>
      </c>
      <c r="N18" s="380">
        <f>IF(ISBLANK(INDEX('Policy Characteristics'!H:H,MATCH($C18,'Policy Characteristics'!$C:$C,0))),"",INDEX('Policy Characteristics'!H:H,MATCH($C18,'Policy Characteristics'!$C:$C,0)))</f>
        <v>0.02</v>
      </c>
      <c r="O18" s="358" t="str">
        <f>IF(ISBLANK(INDEX('Policy Characteristics'!I:I,MATCH($C18,'Policy Characteristics'!$C:$C,0))),"",INDEX('Policy Characteristics'!I:I,MATCH($C18,'Policy Characteristics'!$C:$C,0)))</f>
        <v>% reduction in emissions</v>
      </c>
      <c r="P18" s="358"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8" s="358" t="str">
        <f>IF(ISBLANK(INDEX('Policy Characteristics'!K:K,MATCH($C18,'Policy Characteristics'!$C:$C,0))),"",INDEX('Policy Characteristics'!K:K,MATCH($C18,'Policy Characteristics'!$C:$C,0)))</f>
        <v>transportation-sector-main.html#conv-pol-stds</v>
      </c>
      <c r="R18" s="358" t="str">
        <f>IF(ISBLANK(INDEX('Policy Characteristics'!L:L,MATCH($C18,'Policy Characteristics'!$C:$C,0))),"",INDEX('Policy Characteristics'!L:L,MATCH($C18,'Policy Characteristics'!$C:$C,0)))</f>
        <v>conventional-pollutant-standards.html</v>
      </c>
    </row>
    <row r="19" spans="1:18" s="2" customFormat="1" x14ac:dyDescent="0.35">
      <c r="A19" s="358" t="str">
        <f>IF(ISBLANK(INDEX('Policy Characteristics'!A:A,MATCH($C19,'Policy Characteristics'!$C:$C,0))),"",INDEX('Policy Characteristics'!A:A,MATCH($C19,'Policy Characteristics'!$C:$C,0)))</f>
        <v>Transportation</v>
      </c>
      <c r="B19" s="358" t="str">
        <f>IF(ISBLANK(INDEX('Policy Characteristics'!B:B,MATCH($C19,'Policy Characteristics'!$C:$C,0))),"",INDEX('Policy Characteristics'!B:B,MATCH($C19,'Policy Characteristics'!$C:$C,0)))</f>
        <v>Conventional Pollutant Standards</v>
      </c>
      <c r="C19" s="360" t="str">
        <f t="shared" si="0"/>
        <v>Percentage Reduction of Separately Regulated Pollutants</v>
      </c>
      <c r="D19" s="197" t="s">
        <v>40</v>
      </c>
      <c r="E19" s="2" t="s">
        <v>2267</v>
      </c>
      <c r="F19" s="197" t="s">
        <v>40</v>
      </c>
      <c r="G19" s="2" t="s">
        <v>2267</v>
      </c>
      <c r="H19" s="200">
        <v>317</v>
      </c>
      <c r="I19" s="53" t="s">
        <v>45</v>
      </c>
      <c r="J19" s="360" t="str">
        <f>IF(ISBLANK(INDEX('Policy Characteristics'!D:D,MATCH($C19,'Policy Characteristics'!$C:$C,0))),"",INDEX('Policy Characteristics'!D:D,MATCH($C19,'Policy Characteristics'!$C:$C,0)))</f>
        <v>Conventional Pollutant Standard</v>
      </c>
      <c r="K19" s="358" t="str">
        <f>IF(ISBLANK(INDEX('Policy Characteristics'!E:E,MATCH($C19,'Policy Characteristics'!$C:$C,0))),"",INDEX('Policy Characteristics'!E:E,MATCH($C19,'Policy Characteristics'!$C:$C,0)))</f>
        <v>trans reduce regulated pollutants</v>
      </c>
      <c r="L19" s="380">
        <f>IF(ISBLANK(INDEX('Policy Characteristics'!F:F,MATCH($C19,'Policy Characteristics'!$C:$C,0))),"",INDEX('Policy Characteristics'!F:F,MATCH($C19,'Policy Characteristics'!$C:$C,0)))</f>
        <v>0</v>
      </c>
      <c r="M19" s="380">
        <f>IF(ISBLANK(INDEX('Policy Characteristics'!G:G,MATCH($C19,'Policy Characteristics'!$C:$C,0))),"",INDEX('Policy Characteristics'!G:G,MATCH($C19,'Policy Characteristics'!$C:$C,0)))</f>
        <v>1</v>
      </c>
      <c r="N19" s="380">
        <f>IF(ISBLANK(INDEX('Policy Characteristics'!H:H,MATCH($C19,'Policy Characteristics'!$C:$C,0))),"",INDEX('Policy Characteristics'!H:H,MATCH($C19,'Policy Characteristics'!$C:$C,0)))</f>
        <v>0.02</v>
      </c>
      <c r="O19" s="358" t="str">
        <f>IF(ISBLANK(INDEX('Policy Characteristics'!I:I,MATCH($C19,'Policy Characteristics'!$C:$C,0))),"",INDEX('Policy Characteristics'!I:I,MATCH($C19,'Policy Characteristics'!$C:$C,0)))</f>
        <v>% reduction in emissions</v>
      </c>
      <c r="P19" s="358"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9" s="358" t="str">
        <f>IF(ISBLANK(INDEX('Policy Characteristics'!K:K,MATCH($C19,'Policy Characteristics'!$C:$C,0))),"",INDEX('Policy Characteristics'!K:K,MATCH($C19,'Policy Characteristics'!$C:$C,0)))</f>
        <v>transportation-sector-main.html#conv-pol-stds</v>
      </c>
      <c r="R19" s="358" t="str">
        <f>IF(ISBLANK(INDEX('Policy Characteristics'!L:L,MATCH($C19,'Policy Characteristics'!$C:$C,0))),"",INDEX('Policy Characteristics'!L:L,MATCH($C19,'Policy Characteristics'!$C:$C,0)))</f>
        <v>conventional-pollutant-standards.html</v>
      </c>
    </row>
    <row r="20" spans="1:18" s="2" customFormat="1" x14ac:dyDescent="0.35">
      <c r="A20" s="358" t="str">
        <f>IF(ISBLANK(INDEX('Policy Characteristics'!A:A,MATCH($C20,'Policy Characteristics'!$C:$C,0))),"",INDEX('Policy Characteristics'!A:A,MATCH($C20,'Policy Characteristics'!$C:$C,0)))</f>
        <v>Transportation</v>
      </c>
      <c r="B20" s="358" t="str">
        <f>IF(ISBLANK(INDEX('Policy Characteristics'!B:B,MATCH($C20,'Policy Characteristics'!$C:$C,0))),"",INDEX('Policy Characteristics'!B:B,MATCH($C20,'Policy Characteristics'!$C:$C,0)))</f>
        <v>Conventional Pollutant Standards</v>
      </c>
      <c r="C20" s="360" t="str">
        <f t="shared" si="0"/>
        <v>Percentage Reduction of Separately Regulated Pollutants</v>
      </c>
      <c r="D20" s="197" t="s">
        <v>40</v>
      </c>
      <c r="E20" s="2" t="s">
        <v>2269</v>
      </c>
      <c r="F20" s="197" t="s">
        <v>40</v>
      </c>
      <c r="G20" s="2" t="s">
        <v>2269</v>
      </c>
      <c r="H20" s="200">
        <v>318</v>
      </c>
      <c r="I20" s="9" t="s">
        <v>46</v>
      </c>
      <c r="J20" s="360" t="str">
        <f>IF(ISBLANK(INDEX('Policy Characteristics'!D:D,MATCH($C20,'Policy Characteristics'!$C:$C,0))),"",INDEX('Policy Characteristics'!D:D,MATCH($C20,'Policy Characteristics'!$C:$C,0)))</f>
        <v>Conventional Pollutant Standard</v>
      </c>
      <c r="K20" s="358" t="str">
        <f>IF(ISBLANK(INDEX('Policy Characteristics'!E:E,MATCH($C20,'Policy Characteristics'!$C:$C,0))),"",INDEX('Policy Characteristics'!E:E,MATCH($C20,'Policy Characteristics'!$C:$C,0)))</f>
        <v>trans reduce regulated pollutants</v>
      </c>
      <c r="L20" s="380">
        <f>IF(ISBLANK(INDEX('Policy Characteristics'!F:F,MATCH($C20,'Policy Characteristics'!$C:$C,0))),"",INDEX('Policy Characteristics'!F:F,MATCH($C20,'Policy Characteristics'!$C:$C,0)))</f>
        <v>0</v>
      </c>
      <c r="M20" s="380">
        <f>IF(ISBLANK(INDEX('Policy Characteristics'!G:G,MATCH($C20,'Policy Characteristics'!$C:$C,0))),"",INDEX('Policy Characteristics'!G:G,MATCH($C20,'Policy Characteristics'!$C:$C,0)))</f>
        <v>1</v>
      </c>
      <c r="N20" s="380">
        <f>IF(ISBLANK(INDEX('Policy Characteristics'!H:H,MATCH($C20,'Policy Characteristics'!$C:$C,0))),"",INDEX('Policy Characteristics'!H:H,MATCH($C20,'Policy Characteristics'!$C:$C,0)))</f>
        <v>0.02</v>
      </c>
      <c r="O20" s="358" t="str">
        <f>IF(ISBLANK(INDEX('Policy Characteristics'!I:I,MATCH($C20,'Policy Characteristics'!$C:$C,0))),"",INDEX('Policy Characteristics'!I:I,MATCH($C20,'Policy Characteristics'!$C:$C,0)))</f>
        <v>% reduction in emissions</v>
      </c>
      <c r="P20" s="358"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0" s="358" t="str">
        <f>IF(ISBLANK(INDEX('Policy Characteristics'!K:K,MATCH($C20,'Policy Characteristics'!$C:$C,0))),"",INDEX('Policy Characteristics'!K:K,MATCH($C20,'Policy Characteristics'!$C:$C,0)))</f>
        <v>transportation-sector-main.html#conv-pol-stds</v>
      </c>
      <c r="R20" s="358" t="str">
        <f>IF(ISBLANK(INDEX('Policy Characteristics'!L:L,MATCH($C20,'Policy Characteristics'!$C:$C,0))),"",INDEX('Policy Characteristics'!L:L,MATCH($C20,'Policy Characteristics'!$C:$C,0)))</f>
        <v>conventional-pollutant-standards.html</v>
      </c>
    </row>
    <row r="21" spans="1:18" s="2" customFormat="1" x14ac:dyDescent="0.35">
      <c r="A21" s="358" t="str">
        <f>IF(ISBLANK(INDEX('Policy Characteristics'!A:A,MATCH($C21,'Policy Characteristics'!$C:$C,0))),"",INDEX('Policy Characteristics'!A:A,MATCH($C21,'Policy Characteristics'!$C:$C,0)))</f>
        <v>Transportation</v>
      </c>
      <c r="B21" s="358" t="str">
        <f>IF(ISBLANK(INDEX('Policy Characteristics'!B:B,MATCH($C21,'Policy Characteristics'!$C:$C,0))),"",INDEX('Policy Characteristics'!B:B,MATCH($C21,'Policy Characteristics'!$C:$C,0)))</f>
        <v>Conventional Pollutant Standards</v>
      </c>
      <c r="C21" s="360" t="str">
        <f t="shared" si="0"/>
        <v>Percentage Reduction of Separately Regulated Pollutants</v>
      </c>
      <c r="D21" s="197" t="s">
        <v>40</v>
      </c>
      <c r="E21" s="2" t="s">
        <v>2271</v>
      </c>
      <c r="F21" s="197" t="s">
        <v>40</v>
      </c>
      <c r="G21" s="2" t="s">
        <v>2271</v>
      </c>
      <c r="H21" s="200">
        <v>319</v>
      </c>
      <c r="I21" s="9" t="s">
        <v>46</v>
      </c>
      <c r="J21" s="360" t="str">
        <f>IF(ISBLANK(INDEX('Policy Characteristics'!D:D,MATCH($C21,'Policy Characteristics'!$C:$C,0))),"",INDEX('Policy Characteristics'!D:D,MATCH($C21,'Policy Characteristics'!$C:$C,0)))</f>
        <v>Conventional Pollutant Standard</v>
      </c>
      <c r="K21" s="358" t="str">
        <f>IF(ISBLANK(INDEX('Policy Characteristics'!E:E,MATCH($C21,'Policy Characteristics'!$C:$C,0))),"",INDEX('Policy Characteristics'!E:E,MATCH($C21,'Policy Characteristics'!$C:$C,0)))</f>
        <v>trans reduce regulated pollutants</v>
      </c>
      <c r="L21" s="380">
        <f>IF(ISBLANK(INDEX('Policy Characteristics'!F:F,MATCH($C21,'Policy Characteristics'!$C:$C,0))),"",INDEX('Policy Characteristics'!F:F,MATCH($C21,'Policy Characteristics'!$C:$C,0)))</f>
        <v>0</v>
      </c>
      <c r="M21" s="380">
        <f>IF(ISBLANK(INDEX('Policy Characteristics'!G:G,MATCH($C21,'Policy Characteristics'!$C:$C,0))),"",INDEX('Policy Characteristics'!G:G,MATCH($C21,'Policy Characteristics'!$C:$C,0)))</f>
        <v>1</v>
      </c>
      <c r="N21" s="380">
        <f>IF(ISBLANK(INDEX('Policy Characteristics'!H:H,MATCH($C21,'Policy Characteristics'!$C:$C,0))),"",INDEX('Policy Characteristics'!H:H,MATCH($C21,'Policy Characteristics'!$C:$C,0)))</f>
        <v>0.02</v>
      </c>
      <c r="O21" s="358" t="str">
        <f>IF(ISBLANK(INDEX('Policy Characteristics'!I:I,MATCH($C21,'Policy Characteristics'!$C:$C,0))),"",INDEX('Policy Characteristics'!I:I,MATCH($C21,'Policy Characteristics'!$C:$C,0)))</f>
        <v>% reduction in emissions</v>
      </c>
      <c r="P21" s="358"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1" s="358" t="str">
        <f>IF(ISBLANK(INDEX('Policy Characteristics'!K:K,MATCH($C21,'Policy Characteristics'!$C:$C,0))),"",INDEX('Policy Characteristics'!K:K,MATCH($C21,'Policy Characteristics'!$C:$C,0)))</f>
        <v>transportation-sector-main.html#conv-pol-stds</v>
      </c>
      <c r="R21" s="358" t="str">
        <f>IF(ISBLANK(INDEX('Policy Characteristics'!L:L,MATCH($C21,'Policy Characteristics'!$C:$C,0))),"",INDEX('Policy Characteristics'!L:L,MATCH($C21,'Policy Characteristics'!$C:$C,0)))</f>
        <v>conventional-pollutant-standards.html</v>
      </c>
    </row>
    <row r="22" spans="1:18" s="2" customFormat="1" x14ac:dyDescent="0.35">
      <c r="A22" s="358" t="str">
        <f>IF(ISBLANK(INDEX('Policy Characteristics'!A:A,MATCH($C22,'Policy Characteristics'!$C:$C,0))),"",INDEX('Policy Characteristics'!A:A,MATCH($C22,'Policy Characteristics'!$C:$C,0)))</f>
        <v>Transportation</v>
      </c>
      <c r="B22" s="358" t="str">
        <f>IF(ISBLANK(INDEX('Policy Characteristics'!B:B,MATCH($C22,'Policy Characteristics'!$C:$C,0))),"",INDEX('Policy Characteristics'!B:B,MATCH($C22,'Policy Characteristics'!$C:$C,0)))</f>
        <v>Conventional Pollutant Standards</v>
      </c>
      <c r="C22" s="360" t="str">
        <f t="shared" si="0"/>
        <v>Percentage Reduction of Separately Regulated Pollutants</v>
      </c>
      <c r="D22" s="2" t="s">
        <v>41</v>
      </c>
      <c r="E22" s="2" t="s">
        <v>2255</v>
      </c>
      <c r="F22" s="2" t="s">
        <v>41</v>
      </c>
      <c r="G22" s="2" t="s">
        <v>2492</v>
      </c>
      <c r="H22" s="200">
        <v>320</v>
      </c>
      <c r="I22" s="53" t="s">
        <v>45</v>
      </c>
      <c r="J22" s="360" t="str">
        <f>IF(ISBLANK(INDEX('Policy Characteristics'!D:D,MATCH($C22,'Policy Characteristics'!$C:$C,0))),"",INDEX('Policy Characteristics'!D:D,MATCH($C22,'Policy Characteristics'!$C:$C,0)))</f>
        <v>Conventional Pollutant Standard</v>
      </c>
      <c r="K22" s="358" t="str">
        <f>IF(ISBLANK(INDEX('Policy Characteristics'!E:E,MATCH($C22,'Policy Characteristics'!$C:$C,0))),"",INDEX('Policy Characteristics'!E:E,MATCH($C22,'Policy Characteristics'!$C:$C,0)))</f>
        <v>trans reduce regulated pollutants</v>
      </c>
      <c r="L22" s="380">
        <f>IF(ISBLANK(INDEX('Policy Characteristics'!F:F,MATCH($C22,'Policy Characteristics'!$C:$C,0))),"",INDEX('Policy Characteristics'!F:F,MATCH($C22,'Policy Characteristics'!$C:$C,0)))</f>
        <v>0</v>
      </c>
      <c r="M22" s="380">
        <f>IF(ISBLANK(INDEX('Policy Characteristics'!G:G,MATCH($C22,'Policy Characteristics'!$C:$C,0))),"",INDEX('Policy Characteristics'!G:G,MATCH($C22,'Policy Characteristics'!$C:$C,0)))</f>
        <v>1</v>
      </c>
      <c r="N22" s="380">
        <f>IF(ISBLANK(INDEX('Policy Characteristics'!H:H,MATCH($C22,'Policy Characteristics'!$C:$C,0))),"",INDEX('Policy Characteristics'!H:H,MATCH($C22,'Policy Characteristics'!$C:$C,0)))</f>
        <v>0.02</v>
      </c>
      <c r="O22" s="358" t="str">
        <f>IF(ISBLANK(INDEX('Policy Characteristics'!I:I,MATCH($C22,'Policy Characteristics'!$C:$C,0))),"",INDEX('Policy Characteristics'!I:I,MATCH($C22,'Policy Characteristics'!$C:$C,0)))</f>
        <v>% reduction in emissions</v>
      </c>
      <c r="P22" s="358"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2" s="358" t="str">
        <f>IF(ISBLANK(INDEX('Policy Characteristics'!K:K,MATCH($C22,'Policy Characteristics'!$C:$C,0))),"",INDEX('Policy Characteristics'!K:K,MATCH($C22,'Policy Characteristics'!$C:$C,0)))</f>
        <v>transportation-sector-main.html#conv-pol-stds</v>
      </c>
      <c r="R22" s="358" t="str">
        <f>IF(ISBLANK(INDEX('Policy Characteristics'!L:L,MATCH($C22,'Policy Characteristics'!$C:$C,0))),"",INDEX('Policy Characteristics'!L:L,MATCH($C22,'Policy Characteristics'!$C:$C,0)))</f>
        <v>conventional-pollutant-standards.html</v>
      </c>
    </row>
    <row r="23" spans="1:18" s="2" customFormat="1" x14ac:dyDescent="0.35">
      <c r="A23" s="358" t="str">
        <f>IF(ISBLANK(INDEX('Policy Characteristics'!A:A,MATCH($C23,'Policy Characteristics'!$C:$C,0))),"",INDEX('Policy Characteristics'!A:A,MATCH($C23,'Policy Characteristics'!$C:$C,0)))</f>
        <v>Transportation</v>
      </c>
      <c r="B23" s="358" t="str">
        <f>IF(ISBLANK(INDEX('Policy Characteristics'!B:B,MATCH($C23,'Policy Characteristics'!$C:$C,0))),"",INDEX('Policy Characteristics'!B:B,MATCH($C23,'Policy Characteristics'!$C:$C,0)))</f>
        <v>Conventional Pollutant Standards</v>
      </c>
      <c r="C23" s="360" t="str">
        <f t="shared" ref="C23:C32" si="1">C$2</f>
        <v>Percentage Reduction of Separately Regulated Pollutants</v>
      </c>
      <c r="D23" s="2" t="s">
        <v>41</v>
      </c>
      <c r="E23" s="2" t="s">
        <v>518</v>
      </c>
      <c r="F23" s="2" t="s">
        <v>41</v>
      </c>
      <c r="G23" s="2" t="s">
        <v>518</v>
      </c>
      <c r="H23" s="200">
        <v>321</v>
      </c>
      <c r="I23" s="9" t="s">
        <v>46</v>
      </c>
      <c r="J23" s="360" t="str">
        <f>IF(ISBLANK(INDEX('Policy Characteristics'!D:D,MATCH($C23,'Policy Characteristics'!$C:$C,0))),"",INDEX('Policy Characteristics'!D:D,MATCH($C23,'Policy Characteristics'!$C:$C,0)))</f>
        <v>Conventional Pollutant Standard</v>
      </c>
      <c r="K23" s="358" t="str">
        <f>IF(ISBLANK(INDEX('Policy Characteristics'!E:E,MATCH($C23,'Policy Characteristics'!$C:$C,0))),"",INDEX('Policy Characteristics'!E:E,MATCH($C23,'Policy Characteristics'!$C:$C,0)))</f>
        <v>trans reduce regulated pollutants</v>
      </c>
      <c r="L23" s="380">
        <f>IF(ISBLANK(INDEX('Policy Characteristics'!F:F,MATCH($C23,'Policy Characteristics'!$C:$C,0))),"",INDEX('Policy Characteristics'!F:F,MATCH($C23,'Policy Characteristics'!$C:$C,0)))</f>
        <v>0</v>
      </c>
      <c r="M23" s="380">
        <f>IF(ISBLANK(INDEX('Policy Characteristics'!G:G,MATCH($C23,'Policy Characteristics'!$C:$C,0))),"",INDEX('Policy Characteristics'!G:G,MATCH($C23,'Policy Characteristics'!$C:$C,0)))</f>
        <v>1</v>
      </c>
      <c r="N23" s="380">
        <f>IF(ISBLANK(INDEX('Policy Characteristics'!H:H,MATCH($C23,'Policy Characteristics'!$C:$C,0))),"",INDEX('Policy Characteristics'!H:H,MATCH($C23,'Policy Characteristics'!$C:$C,0)))</f>
        <v>0.02</v>
      </c>
      <c r="O23" s="358" t="str">
        <f>IF(ISBLANK(INDEX('Policy Characteristics'!I:I,MATCH($C23,'Policy Characteristics'!$C:$C,0))),"",INDEX('Policy Characteristics'!I:I,MATCH($C23,'Policy Characteristics'!$C:$C,0)))</f>
        <v>% reduction in emissions</v>
      </c>
      <c r="P23" s="358"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3" s="358" t="str">
        <f>IF(ISBLANK(INDEX('Policy Characteristics'!K:K,MATCH($C23,'Policy Characteristics'!$C:$C,0))),"",INDEX('Policy Characteristics'!K:K,MATCH($C23,'Policy Characteristics'!$C:$C,0)))</f>
        <v>transportation-sector-main.html#conv-pol-stds</v>
      </c>
      <c r="R23" s="358" t="str">
        <f>IF(ISBLANK(INDEX('Policy Characteristics'!L:L,MATCH($C23,'Policy Characteristics'!$C:$C,0))),"",INDEX('Policy Characteristics'!L:L,MATCH($C23,'Policy Characteristics'!$C:$C,0)))</f>
        <v>conventional-pollutant-standards.html</v>
      </c>
    </row>
    <row r="24" spans="1:18" s="2" customFormat="1" x14ac:dyDescent="0.35">
      <c r="A24" s="358" t="str">
        <f>IF(ISBLANK(INDEX('Policy Characteristics'!A:A,MATCH($C24,'Policy Characteristics'!$C:$C,0))),"",INDEX('Policy Characteristics'!A:A,MATCH($C24,'Policy Characteristics'!$C:$C,0)))</f>
        <v>Transportation</v>
      </c>
      <c r="B24" s="358" t="str">
        <f>IF(ISBLANK(INDEX('Policy Characteristics'!B:B,MATCH($C24,'Policy Characteristics'!$C:$C,0))),"",INDEX('Policy Characteristics'!B:B,MATCH($C24,'Policy Characteristics'!$C:$C,0)))</f>
        <v>Conventional Pollutant Standards</v>
      </c>
      <c r="C24" s="360" t="str">
        <f t="shared" si="1"/>
        <v>Percentage Reduction of Separately Regulated Pollutants</v>
      </c>
      <c r="D24" s="2" t="s">
        <v>41</v>
      </c>
      <c r="E24" s="2" t="s">
        <v>2258</v>
      </c>
      <c r="F24" s="2" t="s">
        <v>41</v>
      </c>
      <c r="G24" s="2" t="s">
        <v>2258</v>
      </c>
      <c r="H24" s="200">
        <v>322</v>
      </c>
      <c r="I24" s="53" t="s">
        <v>45</v>
      </c>
      <c r="J24" s="360" t="str">
        <f>IF(ISBLANK(INDEX('Policy Characteristics'!D:D,MATCH($C24,'Policy Characteristics'!$C:$C,0))),"",INDEX('Policy Characteristics'!D:D,MATCH($C24,'Policy Characteristics'!$C:$C,0)))</f>
        <v>Conventional Pollutant Standard</v>
      </c>
      <c r="K24" s="358" t="str">
        <f>IF(ISBLANK(INDEX('Policy Characteristics'!E:E,MATCH($C24,'Policy Characteristics'!$C:$C,0))),"",INDEX('Policy Characteristics'!E:E,MATCH($C24,'Policy Characteristics'!$C:$C,0)))</f>
        <v>trans reduce regulated pollutants</v>
      </c>
      <c r="L24" s="380">
        <f>IF(ISBLANK(INDEX('Policy Characteristics'!F:F,MATCH($C24,'Policy Characteristics'!$C:$C,0))),"",INDEX('Policy Characteristics'!F:F,MATCH($C24,'Policy Characteristics'!$C:$C,0)))</f>
        <v>0</v>
      </c>
      <c r="M24" s="380">
        <f>IF(ISBLANK(INDEX('Policy Characteristics'!G:G,MATCH($C24,'Policy Characteristics'!$C:$C,0))),"",INDEX('Policy Characteristics'!G:G,MATCH($C24,'Policy Characteristics'!$C:$C,0)))</f>
        <v>1</v>
      </c>
      <c r="N24" s="380">
        <f>IF(ISBLANK(INDEX('Policy Characteristics'!H:H,MATCH($C24,'Policy Characteristics'!$C:$C,0))),"",INDEX('Policy Characteristics'!H:H,MATCH($C24,'Policy Characteristics'!$C:$C,0)))</f>
        <v>0.02</v>
      </c>
      <c r="O24" s="358" t="str">
        <f>IF(ISBLANK(INDEX('Policy Characteristics'!I:I,MATCH($C24,'Policy Characteristics'!$C:$C,0))),"",INDEX('Policy Characteristics'!I:I,MATCH($C24,'Policy Characteristics'!$C:$C,0)))</f>
        <v>% reduction in emissions</v>
      </c>
      <c r="P24" s="358"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4" s="358" t="str">
        <f>IF(ISBLANK(INDEX('Policy Characteristics'!K:K,MATCH($C24,'Policy Characteristics'!$C:$C,0))),"",INDEX('Policy Characteristics'!K:K,MATCH($C24,'Policy Characteristics'!$C:$C,0)))</f>
        <v>transportation-sector-main.html#conv-pol-stds</v>
      </c>
      <c r="R24" s="358" t="str">
        <f>IF(ISBLANK(INDEX('Policy Characteristics'!L:L,MATCH($C24,'Policy Characteristics'!$C:$C,0))),"",INDEX('Policy Characteristics'!L:L,MATCH($C24,'Policy Characteristics'!$C:$C,0)))</f>
        <v>conventional-pollutant-standards.html</v>
      </c>
    </row>
    <row r="25" spans="1:18" s="2" customFormat="1" x14ac:dyDescent="0.35">
      <c r="A25" s="358" t="str">
        <f>IF(ISBLANK(INDEX('Policy Characteristics'!A:A,MATCH($C25,'Policy Characteristics'!$C:$C,0))),"",INDEX('Policy Characteristics'!A:A,MATCH($C25,'Policy Characteristics'!$C:$C,0)))</f>
        <v>Transportation</v>
      </c>
      <c r="B25" s="358" t="str">
        <f>IF(ISBLANK(INDEX('Policy Characteristics'!B:B,MATCH($C25,'Policy Characteristics'!$C:$C,0))),"",INDEX('Policy Characteristics'!B:B,MATCH($C25,'Policy Characteristics'!$C:$C,0)))</f>
        <v>Conventional Pollutant Standards</v>
      </c>
      <c r="C25" s="360" t="str">
        <f t="shared" si="1"/>
        <v>Percentage Reduction of Separately Regulated Pollutants</v>
      </c>
      <c r="D25" s="2" t="s">
        <v>41</v>
      </c>
      <c r="E25" s="2" t="s">
        <v>2260</v>
      </c>
      <c r="F25" s="2" t="s">
        <v>41</v>
      </c>
      <c r="G25" s="2" t="s">
        <v>2260</v>
      </c>
      <c r="H25" s="200">
        <v>323</v>
      </c>
      <c r="I25" s="9" t="s">
        <v>46</v>
      </c>
      <c r="J25" s="360" t="str">
        <f>IF(ISBLANK(INDEX('Policy Characteristics'!D:D,MATCH($C25,'Policy Characteristics'!$C:$C,0))),"",INDEX('Policy Characteristics'!D:D,MATCH($C25,'Policy Characteristics'!$C:$C,0)))</f>
        <v>Conventional Pollutant Standard</v>
      </c>
      <c r="K25" s="358" t="str">
        <f>IF(ISBLANK(INDEX('Policy Characteristics'!E:E,MATCH($C25,'Policy Characteristics'!$C:$C,0))),"",INDEX('Policy Characteristics'!E:E,MATCH($C25,'Policy Characteristics'!$C:$C,0)))</f>
        <v>trans reduce regulated pollutants</v>
      </c>
      <c r="L25" s="380">
        <f>IF(ISBLANK(INDEX('Policy Characteristics'!F:F,MATCH($C25,'Policy Characteristics'!$C:$C,0))),"",INDEX('Policy Characteristics'!F:F,MATCH($C25,'Policy Characteristics'!$C:$C,0)))</f>
        <v>0</v>
      </c>
      <c r="M25" s="380">
        <f>IF(ISBLANK(INDEX('Policy Characteristics'!G:G,MATCH($C25,'Policy Characteristics'!$C:$C,0))),"",INDEX('Policy Characteristics'!G:G,MATCH($C25,'Policy Characteristics'!$C:$C,0)))</f>
        <v>1</v>
      </c>
      <c r="N25" s="380">
        <f>IF(ISBLANK(INDEX('Policy Characteristics'!H:H,MATCH($C25,'Policy Characteristics'!$C:$C,0))),"",INDEX('Policy Characteristics'!H:H,MATCH($C25,'Policy Characteristics'!$C:$C,0)))</f>
        <v>0.02</v>
      </c>
      <c r="O25" s="358" t="str">
        <f>IF(ISBLANK(INDEX('Policy Characteristics'!I:I,MATCH($C25,'Policy Characteristics'!$C:$C,0))),"",INDEX('Policy Characteristics'!I:I,MATCH($C25,'Policy Characteristics'!$C:$C,0)))</f>
        <v>% reduction in emissions</v>
      </c>
      <c r="P25" s="358"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5" s="358" t="str">
        <f>IF(ISBLANK(INDEX('Policy Characteristics'!K:K,MATCH($C25,'Policy Characteristics'!$C:$C,0))),"",INDEX('Policy Characteristics'!K:K,MATCH($C25,'Policy Characteristics'!$C:$C,0)))</f>
        <v>transportation-sector-main.html#conv-pol-stds</v>
      </c>
      <c r="R25" s="358" t="str">
        <f>IF(ISBLANK(INDEX('Policy Characteristics'!L:L,MATCH($C25,'Policy Characteristics'!$C:$C,0))),"",INDEX('Policy Characteristics'!L:L,MATCH($C25,'Policy Characteristics'!$C:$C,0)))</f>
        <v>conventional-pollutant-standards.html</v>
      </c>
    </row>
    <row r="26" spans="1:18" s="2" customFormat="1" x14ac:dyDescent="0.35">
      <c r="A26" s="358" t="str">
        <f>IF(ISBLANK(INDEX('Policy Characteristics'!A:A,MATCH($C26,'Policy Characteristics'!$C:$C,0))),"",INDEX('Policy Characteristics'!A:A,MATCH($C26,'Policy Characteristics'!$C:$C,0)))</f>
        <v>Transportation</v>
      </c>
      <c r="B26" s="358" t="str">
        <f>IF(ISBLANK(INDEX('Policy Characteristics'!B:B,MATCH($C26,'Policy Characteristics'!$C:$C,0))),"",INDEX('Policy Characteristics'!B:B,MATCH($C26,'Policy Characteristics'!$C:$C,0)))</f>
        <v>Conventional Pollutant Standards</v>
      </c>
      <c r="C26" s="360" t="str">
        <f t="shared" si="1"/>
        <v>Percentage Reduction of Separately Regulated Pollutants</v>
      </c>
      <c r="D26" s="2" t="s">
        <v>41</v>
      </c>
      <c r="E26" s="2" t="s">
        <v>2262</v>
      </c>
      <c r="F26" s="2" t="s">
        <v>41</v>
      </c>
      <c r="G26" s="2" t="s">
        <v>2368</v>
      </c>
      <c r="H26" s="200">
        <v>324</v>
      </c>
      <c r="I26" s="9" t="s">
        <v>46</v>
      </c>
      <c r="J26" s="360" t="str">
        <f>IF(ISBLANK(INDEX('Policy Characteristics'!D:D,MATCH($C26,'Policy Characteristics'!$C:$C,0))),"",INDEX('Policy Characteristics'!D:D,MATCH($C26,'Policy Characteristics'!$C:$C,0)))</f>
        <v>Conventional Pollutant Standard</v>
      </c>
      <c r="K26" s="358" t="str">
        <f>IF(ISBLANK(INDEX('Policy Characteristics'!E:E,MATCH($C26,'Policy Characteristics'!$C:$C,0))),"",INDEX('Policy Characteristics'!E:E,MATCH($C26,'Policy Characteristics'!$C:$C,0)))</f>
        <v>trans reduce regulated pollutants</v>
      </c>
      <c r="L26" s="380">
        <f>IF(ISBLANK(INDEX('Policy Characteristics'!F:F,MATCH($C26,'Policy Characteristics'!$C:$C,0))),"",INDEX('Policy Characteristics'!F:F,MATCH($C26,'Policy Characteristics'!$C:$C,0)))</f>
        <v>0</v>
      </c>
      <c r="M26" s="380">
        <f>IF(ISBLANK(INDEX('Policy Characteristics'!G:G,MATCH($C26,'Policy Characteristics'!$C:$C,0))),"",INDEX('Policy Characteristics'!G:G,MATCH($C26,'Policy Characteristics'!$C:$C,0)))</f>
        <v>1</v>
      </c>
      <c r="N26" s="380">
        <f>IF(ISBLANK(INDEX('Policy Characteristics'!H:H,MATCH($C26,'Policy Characteristics'!$C:$C,0))),"",INDEX('Policy Characteristics'!H:H,MATCH($C26,'Policy Characteristics'!$C:$C,0)))</f>
        <v>0.02</v>
      </c>
      <c r="O26" s="358" t="str">
        <f>IF(ISBLANK(INDEX('Policy Characteristics'!I:I,MATCH($C26,'Policy Characteristics'!$C:$C,0))),"",INDEX('Policy Characteristics'!I:I,MATCH($C26,'Policy Characteristics'!$C:$C,0)))</f>
        <v>% reduction in emissions</v>
      </c>
      <c r="P26" s="358"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6" s="358" t="str">
        <f>IF(ISBLANK(INDEX('Policy Characteristics'!K:K,MATCH($C26,'Policy Characteristics'!$C:$C,0))),"",INDEX('Policy Characteristics'!K:K,MATCH($C26,'Policy Characteristics'!$C:$C,0)))</f>
        <v>transportation-sector-main.html#conv-pol-stds</v>
      </c>
      <c r="R26" s="358" t="str">
        <f>IF(ISBLANK(INDEX('Policy Characteristics'!L:L,MATCH($C26,'Policy Characteristics'!$C:$C,0))),"",INDEX('Policy Characteristics'!L:L,MATCH($C26,'Policy Characteristics'!$C:$C,0)))</f>
        <v>conventional-pollutant-standards.html</v>
      </c>
    </row>
    <row r="27" spans="1:18" s="2" customFormat="1" x14ac:dyDescent="0.35">
      <c r="A27" s="358" t="str">
        <f>IF(ISBLANK(INDEX('Policy Characteristics'!A:A,MATCH($C27,'Policy Characteristics'!$C:$C,0))),"",INDEX('Policy Characteristics'!A:A,MATCH($C27,'Policy Characteristics'!$C:$C,0)))</f>
        <v>Transportation</v>
      </c>
      <c r="B27" s="358" t="str">
        <f>IF(ISBLANK(INDEX('Policy Characteristics'!B:B,MATCH($C27,'Policy Characteristics'!$C:$C,0))),"",INDEX('Policy Characteristics'!B:B,MATCH($C27,'Policy Characteristics'!$C:$C,0)))</f>
        <v>Conventional Pollutant Standards</v>
      </c>
      <c r="C27" s="360" t="str">
        <f t="shared" si="1"/>
        <v>Percentage Reduction of Separately Regulated Pollutants</v>
      </c>
      <c r="D27" s="2" t="s">
        <v>41</v>
      </c>
      <c r="E27" s="2" t="s">
        <v>2263</v>
      </c>
      <c r="F27" s="2" t="s">
        <v>41</v>
      </c>
      <c r="G27" s="2" t="s">
        <v>2263</v>
      </c>
      <c r="H27" s="200">
        <v>325</v>
      </c>
      <c r="I27" s="9" t="s">
        <v>46</v>
      </c>
      <c r="J27" s="360" t="str">
        <f>IF(ISBLANK(INDEX('Policy Characteristics'!D:D,MATCH($C27,'Policy Characteristics'!$C:$C,0))),"",INDEX('Policy Characteristics'!D:D,MATCH($C27,'Policy Characteristics'!$C:$C,0)))</f>
        <v>Conventional Pollutant Standard</v>
      </c>
      <c r="K27" s="358" t="str">
        <f>IF(ISBLANK(INDEX('Policy Characteristics'!E:E,MATCH($C27,'Policy Characteristics'!$C:$C,0))),"",INDEX('Policy Characteristics'!E:E,MATCH($C27,'Policy Characteristics'!$C:$C,0)))</f>
        <v>trans reduce regulated pollutants</v>
      </c>
      <c r="L27" s="380">
        <f>IF(ISBLANK(INDEX('Policy Characteristics'!F:F,MATCH($C27,'Policy Characteristics'!$C:$C,0))),"",INDEX('Policy Characteristics'!F:F,MATCH($C27,'Policy Characteristics'!$C:$C,0)))</f>
        <v>0</v>
      </c>
      <c r="M27" s="380">
        <f>IF(ISBLANK(INDEX('Policy Characteristics'!G:G,MATCH($C27,'Policy Characteristics'!$C:$C,0))),"",INDEX('Policy Characteristics'!G:G,MATCH($C27,'Policy Characteristics'!$C:$C,0)))</f>
        <v>1</v>
      </c>
      <c r="N27" s="380">
        <f>IF(ISBLANK(INDEX('Policy Characteristics'!H:H,MATCH($C27,'Policy Characteristics'!$C:$C,0))),"",INDEX('Policy Characteristics'!H:H,MATCH($C27,'Policy Characteristics'!$C:$C,0)))</f>
        <v>0.02</v>
      </c>
      <c r="O27" s="358" t="str">
        <f>IF(ISBLANK(INDEX('Policy Characteristics'!I:I,MATCH($C27,'Policy Characteristics'!$C:$C,0))),"",INDEX('Policy Characteristics'!I:I,MATCH($C27,'Policy Characteristics'!$C:$C,0)))</f>
        <v>% reduction in emissions</v>
      </c>
      <c r="P27" s="358"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7" s="358" t="str">
        <f>IF(ISBLANK(INDEX('Policy Characteristics'!K:K,MATCH($C27,'Policy Characteristics'!$C:$C,0))),"",INDEX('Policy Characteristics'!K:K,MATCH($C27,'Policy Characteristics'!$C:$C,0)))</f>
        <v>transportation-sector-main.html#conv-pol-stds</v>
      </c>
      <c r="R27" s="358" t="str">
        <f>IF(ISBLANK(INDEX('Policy Characteristics'!L:L,MATCH($C27,'Policy Characteristics'!$C:$C,0))),"",INDEX('Policy Characteristics'!L:L,MATCH($C27,'Policy Characteristics'!$C:$C,0)))</f>
        <v>conventional-pollutant-standards.html</v>
      </c>
    </row>
    <row r="28" spans="1:18" s="2" customFormat="1" x14ac:dyDescent="0.35">
      <c r="A28" s="358" t="str">
        <f>IF(ISBLANK(INDEX('Policy Characteristics'!A:A,MATCH($C28,'Policy Characteristics'!$C:$C,0))),"",INDEX('Policy Characteristics'!A:A,MATCH($C28,'Policy Characteristics'!$C:$C,0)))</f>
        <v>Transportation</v>
      </c>
      <c r="B28" s="358" t="str">
        <f>IF(ISBLANK(INDEX('Policy Characteristics'!B:B,MATCH($C28,'Policy Characteristics'!$C:$C,0))),"",INDEX('Policy Characteristics'!B:B,MATCH($C28,'Policy Characteristics'!$C:$C,0)))</f>
        <v>Conventional Pollutant Standards</v>
      </c>
      <c r="C28" s="360" t="str">
        <f t="shared" si="1"/>
        <v>Percentage Reduction of Separately Regulated Pollutants</v>
      </c>
      <c r="D28" s="2" t="s">
        <v>41</v>
      </c>
      <c r="E28" s="2" t="s">
        <v>2265</v>
      </c>
      <c r="F28" s="2" t="s">
        <v>41</v>
      </c>
      <c r="G28" s="2" t="s">
        <v>2265</v>
      </c>
      <c r="H28" s="200">
        <v>326</v>
      </c>
      <c r="I28" s="9" t="s">
        <v>46</v>
      </c>
      <c r="J28" s="360" t="str">
        <f>IF(ISBLANK(INDEX('Policy Characteristics'!D:D,MATCH($C28,'Policy Characteristics'!$C:$C,0))),"",INDEX('Policy Characteristics'!D:D,MATCH($C28,'Policy Characteristics'!$C:$C,0)))</f>
        <v>Conventional Pollutant Standard</v>
      </c>
      <c r="K28" s="358" t="str">
        <f>IF(ISBLANK(INDEX('Policy Characteristics'!E:E,MATCH($C28,'Policy Characteristics'!$C:$C,0))),"",INDEX('Policy Characteristics'!E:E,MATCH($C28,'Policy Characteristics'!$C:$C,0)))</f>
        <v>trans reduce regulated pollutants</v>
      </c>
      <c r="L28" s="380">
        <f>IF(ISBLANK(INDEX('Policy Characteristics'!F:F,MATCH($C28,'Policy Characteristics'!$C:$C,0))),"",INDEX('Policy Characteristics'!F:F,MATCH($C28,'Policy Characteristics'!$C:$C,0)))</f>
        <v>0</v>
      </c>
      <c r="M28" s="380">
        <f>IF(ISBLANK(INDEX('Policy Characteristics'!G:G,MATCH($C28,'Policy Characteristics'!$C:$C,0))),"",INDEX('Policy Characteristics'!G:G,MATCH($C28,'Policy Characteristics'!$C:$C,0)))</f>
        <v>1</v>
      </c>
      <c r="N28" s="380">
        <f>IF(ISBLANK(INDEX('Policy Characteristics'!H:H,MATCH($C28,'Policy Characteristics'!$C:$C,0))),"",INDEX('Policy Characteristics'!H:H,MATCH($C28,'Policy Characteristics'!$C:$C,0)))</f>
        <v>0.02</v>
      </c>
      <c r="O28" s="358" t="str">
        <f>IF(ISBLANK(INDEX('Policy Characteristics'!I:I,MATCH($C28,'Policy Characteristics'!$C:$C,0))),"",INDEX('Policy Characteristics'!I:I,MATCH($C28,'Policy Characteristics'!$C:$C,0)))</f>
        <v>% reduction in emissions</v>
      </c>
      <c r="P28" s="358"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8" s="358" t="str">
        <f>IF(ISBLANK(INDEX('Policy Characteristics'!K:K,MATCH($C28,'Policy Characteristics'!$C:$C,0))),"",INDEX('Policy Characteristics'!K:K,MATCH($C28,'Policy Characteristics'!$C:$C,0)))</f>
        <v>transportation-sector-main.html#conv-pol-stds</v>
      </c>
      <c r="R28" s="358" t="str">
        <f>IF(ISBLANK(INDEX('Policy Characteristics'!L:L,MATCH($C28,'Policy Characteristics'!$C:$C,0))),"",INDEX('Policy Characteristics'!L:L,MATCH($C28,'Policy Characteristics'!$C:$C,0)))</f>
        <v>conventional-pollutant-standards.html</v>
      </c>
    </row>
    <row r="29" spans="1:18" s="2" customFormat="1" x14ac:dyDescent="0.35">
      <c r="A29" s="358" t="str">
        <f>IF(ISBLANK(INDEX('Policy Characteristics'!A:A,MATCH($C29,'Policy Characteristics'!$C:$C,0))),"",INDEX('Policy Characteristics'!A:A,MATCH($C29,'Policy Characteristics'!$C:$C,0)))</f>
        <v>Transportation</v>
      </c>
      <c r="B29" s="358" t="str">
        <f>IF(ISBLANK(INDEX('Policy Characteristics'!B:B,MATCH($C29,'Policy Characteristics'!$C:$C,0))),"",INDEX('Policy Characteristics'!B:B,MATCH($C29,'Policy Characteristics'!$C:$C,0)))</f>
        <v>Conventional Pollutant Standards</v>
      </c>
      <c r="C29" s="360" t="str">
        <f t="shared" si="1"/>
        <v>Percentage Reduction of Separately Regulated Pollutants</v>
      </c>
      <c r="D29" s="2" t="s">
        <v>41</v>
      </c>
      <c r="E29" s="2" t="s">
        <v>2267</v>
      </c>
      <c r="F29" s="2" t="s">
        <v>41</v>
      </c>
      <c r="G29" s="2" t="s">
        <v>2267</v>
      </c>
      <c r="H29" s="200">
        <v>327</v>
      </c>
      <c r="I29" s="9" t="s">
        <v>46</v>
      </c>
      <c r="J29" s="360" t="str">
        <f>IF(ISBLANK(INDEX('Policy Characteristics'!D:D,MATCH($C29,'Policy Characteristics'!$C:$C,0))),"",INDEX('Policy Characteristics'!D:D,MATCH($C29,'Policy Characteristics'!$C:$C,0)))</f>
        <v>Conventional Pollutant Standard</v>
      </c>
      <c r="K29" s="358" t="str">
        <f>IF(ISBLANK(INDEX('Policy Characteristics'!E:E,MATCH($C29,'Policy Characteristics'!$C:$C,0))),"",INDEX('Policy Characteristics'!E:E,MATCH($C29,'Policy Characteristics'!$C:$C,0)))</f>
        <v>trans reduce regulated pollutants</v>
      </c>
      <c r="L29" s="380">
        <f>IF(ISBLANK(INDEX('Policy Characteristics'!F:F,MATCH($C29,'Policy Characteristics'!$C:$C,0))),"",INDEX('Policy Characteristics'!F:F,MATCH($C29,'Policy Characteristics'!$C:$C,0)))</f>
        <v>0</v>
      </c>
      <c r="M29" s="380">
        <f>IF(ISBLANK(INDEX('Policy Characteristics'!G:G,MATCH($C29,'Policy Characteristics'!$C:$C,0))),"",INDEX('Policy Characteristics'!G:G,MATCH($C29,'Policy Characteristics'!$C:$C,0)))</f>
        <v>1</v>
      </c>
      <c r="N29" s="380">
        <f>IF(ISBLANK(INDEX('Policy Characteristics'!H:H,MATCH($C29,'Policy Characteristics'!$C:$C,0))),"",INDEX('Policy Characteristics'!H:H,MATCH($C29,'Policy Characteristics'!$C:$C,0)))</f>
        <v>0.02</v>
      </c>
      <c r="O29" s="358" t="str">
        <f>IF(ISBLANK(INDEX('Policy Characteristics'!I:I,MATCH($C29,'Policy Characteristics'!$C:$C,0))),"",INDEX('Policy Characteristics'!I:I,MATCH($C29,'Policy Characteristics'!$C:$C,0)))</f>
        <v>% reduction in emissions</v>
      </c>
      <c r="P29" s="358"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9" s="358" t="str">
        <f>IF(ISBLANK(INDEX('Policy Characteristics'!K:K,MATCH($C29,'Policy Characteristics'!$C:$C,0))),"",INDEX('Policy Characteristics'!K:K,MATCH($C29,'Policy Characteristics'!$C:$C,0)))</f>
        <v>transportation-sector-main.html#conv-pol-stds</v>
      </c>
      <c r="R29" s="358" t="str">
        <f>IF(ISBLANK(INDEX('Policy Characteristics'!L:L,MATCH($C29,'Policy Characteristics'!$C:$C,0))),"",INDEX('Policy Characteristics'!L:L,MATCH($C29,'Policy Characteristics'!$C:$C,0)))</f>
        <v>conventional-pollutant-standards.html</v>
      </c>
    </row>
    <row r="30" spans="1:18" s="2" customFormat="1" x14ac:dyDescent="0.35">
      <c r="A30" s="358" t="str">
        <f>IF(ISBLANK(INDEX('Policy Characteristics'!A:A,MATCH($C30,'Policy Characteristics'!$C:$C,0))),"",INDEX('Policy Characteristics'!A:A,MATCH($C30,'Policy Characteristics'!$C:$C,0)))</f>
        <v>Transportation</v>
      </c>
      <c r="B30" s="358" t="str">
        <f>IF(ISBLANK(INDEX('Policy Characteristics'!B:B,MATCH($C30,'Policy Characteristics'!$C:$C,0))),"",INDEX('Policy Characteristics'!B:B,MATCH($C30,'Policy Characteristics'!$C:$C,0)))</f>
        <v>Conventional Pollutant Standards</v>
      </c>
      <c r="C30" s="360" t="str">
        <f t="shared" si="1"/>
        <v>Percentage Reduction of Separately Regulated Pollutants</v>
      </c>
      <c r="D30" s="2" t="s">
        <v>41</v>
      </c>
      <c r="E30" s="2" t="s">
        <v>2269</v>
      </c>
      <c r="F30" s="2" t="s">
        <v>41</v>
      </c>
      <c r="G30" s="2" t="s">
        <v>2269</v>
      </c>
      <c r="H30" s="200">
        <v>328</v>
      </c>
      <c r="I30" s="9" t="s">
        <v>46</v>
      </c>
      <c r="J30" s="360" t="str">
        <f>IF(ISBLANK(INDEX('Policy Characteristics'!D:D,MATCH($C30,'Policy Characteristics'!$C:$C,0))),"",INDEX('Policy Characteristics'!D:D,MATCH($C30,'Policy Characteristics'!$C:$C,0)))</f>
        <v>Conventional Pollutant Standard</v>
      </c>
      <c r="K30" s="358" t="str">
        <f>IF(ISBLANK(INDEX('Policy Characteristics'!E:E,MATCH($C30,'Policy Characteristics'!$C:$C,0))),"",INDEX('Policy Characteristics'!E:E,MATCH($C30,'Policy Characteristics'!$C:$C,0)))</f>
        <v>trans reduce regulated pollutants</v>
      </c>
      <c r="L30" s="380">
        <f>IF(ISBLANK(INDEX('Policy Characteristics'!F:F,MATCH($C30,'Policy Characteristics'!$C:$C,0))),"",INDEX('Policy Characteristics'!F:F,MATCH($C30,'Policy Characteristics'!$C:$C,0)))</f>
        <v>0</v>
      </c>
      <c r="M30" s="380">
        <f>IF(ISBLANK(INDEX('Policy Characteristics'!G:G,MATCH($C30,'Policy Characteristics'!$C:$C,0))),"",INDEX('Policy Characteristics'!G:G,MATCH($C30,'Policy Characteristics'!$C:$C,0)))</f>
        <v>1</v>
      </c>
      <c r="N30" s="380">
        <f>IF(ISBLANK(INDEX('Policy Characteristics'!H:H,MATCH($C30,'Policy Characteristics'!$C:$C,0))),"",INDEX('Policy Characteristics'!H:H,MATCH($C30,'Policy Characteristics'!$C:$C,0)))</f>
        <v>0.02</v>
      </c>
      <c r="O30" s="358" t="str">
        <f>IF(ISBLANK(INDEX('Policy Characteristics'!I:I,MATCH($C30,'Policy Characteristics'!$C:$C,0))),"",INDEX('Policy Characteristics'!I:I,MATCH($C30,'Policy Characteristics'!$C:$C,0)))</f>
        <v>% reduction in emissions</v>
      </c>
      <c r="P30" s="358"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0" s="358" t="str">
        <f>IF(ISBLANK(INDEX('Policy Characteristics'!K:K,MATCH($C30,'Policy Characteristics'!$C:$C,0))),"",INDEX('Policy Characteristics'!K:K,MATCH($C30,'Policy Characteristics'!$C:$C,0)))</f>
        <v>transportation-sector-main.html#conv-pol-stds</v>
      </c>
      <c r="R30" s="358" t="str">
        <f>IF(ISBLANK(INDEX('Policy Characteristics'!L:L,MATCH($C30,'Policy Characteristics'!$C:$C,0))),"",INDEX('Policy Characteristics'!L:L,MATCH($C30,'Policy Characteristics'!$C:$C,0)))</f>
        <v>conventional-pollutant-standards.html</v>
      </c>
    </row>
    <row r="31" spans="1:18" s="2" customFormat="1" x14ac:dyDescent="0.35">
      <c r="A31" s="358" t="str">
        <f>IF(ISBLANK(INDEX('Policy Characteristics'!A:A,MATCH($C31,'Policy Characteristics'!$C:$C,0))),"",INDEX('Policy Characteristics'!A:A,MATCH($C31,'Policy Characteristics'!$C:$C,0)))</f>
        <v>Transportation</v>
      </c>
      <c r="B31" s="358" t="str">
        <f>IF(ISBLANK(INDEX('Policy Characteristics'!B:B,MATCH($C31,'Policy Characteristics'!$C:$C,0))),"",INDEX('Policy Characteristics'!B:B,MATCH($C31,'Policy Characteristics'!$C:$C,0)))</f>
        <v>Conventional Pollutant Standards</v>
      </c>
      <c r="C31" s="360" t="str">
        <f t="shared" si="1"/>
        <v>Percentage Reduction of Separately Regulated Pollutants</v>
      </c>
      <c r="D31" s="2" t="s">
        <v>41</v>
      </c>
      <c r="E31" s="2" t="s">
        <v>2271</v>
      </c>
      <c r="F31" s="2" t="s">
        <v>41</v>
      </c>
      <c r="G31" s="2" t="s">
        <v>2271</v>
      </c>
      <c r="H31" s="200">
        <v>329</v>
      </c>
      <c r="I31" s="9" t="s">
        <v>46</v>
      </c>
      <c r="J31" s="360" t="str">
        <f>IF(ISBLANK(INDEX('Policy Characteristics'!D:D,MATCH($C31,'Policy Characteristics'!$C:$C,0))),"",INDEX('Policy Characteristics'!D:D,MATCH($C31,'Policy Characteristics'!$C:$C,0)))</f>
        <v>Conventional Pollutant Standard</v>
      </c>
      <c r="K31" s="358" t="str">
        <f>IF(ISBLANK(INDEX('Policy Characteristics'!E:E,MATCH($C31,'Policy Characteristics'!$C:$C,0))),"",INDEX('Policy Characteristics'!E:E,MATCH($C31,'Policy Characteristics'!$C:$C,0)))</f>
        <v>trans reduce regulated pollutants</v>
      </c>
      <c r="L31" s="380">
        <f>IF(ISBLANK(INDEX('Policy Characteristics'!F:F,MATCH($C31,'Policy Characteristics'!$C:$C,0))),"",INDEX('Policy Characteristics'!F:F,MATCH($C31,'Policy Characteristics'!$C:$C,0)))</f>
        <v>0</v>
      </c>
      <c r="M31" s="380">
        <f>IF(ISBLANK(INDEX('Policy Characteristics'!G:G,MATCH($C31,'Policy Characteristics'!$C:$C,0))),"",INDEX('Policy Characteristics'!G:G,MATCH($C31,'Policy Characteristics'!$C:$C,0)))</f>
        <v>1</v>
      </c>
      <c r="N31" s="380">
        <f>IF(ISBLANK(INDEX('Policy Characteristics'!H:H,MATCH($C31,'Policy Characteristics'!$C:$C,0))),"",INDEX('Policy Characteristics'!H:H,MATCH($C31,'Policy Characteristics'!$C:$C,0)))</f>
        <v>0.02</v>
      </c>
      <c r="O31" s="358" t="str">
        <f>IF(ISBLANK(INDEX('Policy Characteristics'!I:I,MATCH($C31,'Policy Characteristics'!$C:$C,0))),"",INDEX('Policy Characteristics'!I:I,MATCH($C31,'Policy Characteristics'!$C:$C,0)))</f>
        <v>% reduction in emissions</v>
      </c>
      <c r="P31" s="358"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1" s="358" t="str">
        <f>IF(ISBLANK(INDEX('Policy Characteristics'!K:K,MATCH($C31,'Policy Characteristics'!$C:$C,0))),"",INDEX('Policy Characteristics'!K:K,MATCH($C31,'Policy Characteristics'!$C:$C,0)))</f>
        <v>transportation-sector-main.html#conv-pol-stds</v>
      </c>
      <c r="R31" s="358" t="str">
        <f>IF(ISBLANK(INDEX('Policy Characteristics'!L:L,MATCH($C31,'Policy Characteristics'!$C:$C,0))),"",INDEX('Policy Characteristics'!L:L,MATCH($C31,'Policy Characteristics'!$C:$C,0)))</f>
        <v>conventional-pollutant-standards.html</v>
      </c>
    </row>
    <row r="32" spans="1:18" s="2" customFormat="1" x14ac:dyDescent="0.35">
      <c r="A32" s="358" t="str">
        <f>IF(ISBLANK(INDEX('Policy Characteristics'!A:A,MATCH($C32,'Policy Characteristics'!$C:$C,0))),"",INDEX('Policy Characteristics'!A:A,MATCH($C32,'Policy Characteristics'!$C:$C,0)))</f>
        <v>Transportation</v>
      </c>
      <c r="B32" s="358" t="str">
        <f>IF(ISBLANK(INDEX('Policy Characteristics'!B:B,MATCH($C32,'Policy Characteristics'!$C:$C,0))),"",INDEX('Policy Characteristics'!B:B,MATCH($C32,'Policy Characteristics'!$C:$C,0)))</f>
        <v>Conventional Pollutant Standards</v>
      </c>
      <c r="C32" s="360" t="str">
        <f t="shared" si="1"/>
        <v>Percentage Reduction of Separately Regulated Pollutants</v>
      </c>
      <c r="D32" s="2" t="s">
        <v>42</v>
      </c>
      <c r="E32" s="2" t="s">
        <v>2255</v>
      </c>
      <c r="F32" s="2" t="s">
        <v>42</v>
      </c>
      <c r="G32" s="2" t="s">
        <v>2492</v>
      </c>
      <c r="H32" s="200">
        <v>330</v>
      </c>
      <c r="I32" s="53" t="s">
        <v>45</v>
      </c>
      <c r="J32" s="360" t="str">
        <f>IF(ISBLANK(INDEX('Policy Characteristics'!D:D,MATCH($C32,'Policy Characteristics'!$C:$C,0))),"",INDEX('Policy Characteristics'!D:D,MATCH($C32,'Policy Characteristics'!$C:$C,0)))</f>
        <v>Conventional Pollutant Standard</v>
      </c>
      <c r="K32" s="358" t="str">
        <f>IF(ISBLANK(INDEX('Policy Characteristics'!E:E,MATCH($C32,'Policy Characteristics'!$C:$C,0))),"",INDEX('Policy Characteristics'!E:E,MATCH($C32,'Policy Characteristics'!$C:$C,0)))</f>
        <v>trans reduce regulated pollutants</v>
      </c>
      <c r="L32" s="380">
        <f>IF(ISBLANK(INDEX('Policy Characteristics'!F:F,MATCH($C32,'Policy Characteristics'!$C:$C,0))),"",INDEX('Policy Characteristics'!F:F,MATCH($C32,'Policy Characteristics'!$C:$C,0)))</f>
        <v>0</v>
      </c>
      <c r="M32" s="380">
        <f>IF(ISBLANK(INDEX('Policy Characteristics'!G:G,MATCH($C32,'Policy Characteristics'!$C:$C,0))),"",INDEX('Policy Characteristics'!G:G,MATCH($C32,'Policy Characteristics'!$C:$C,0)))</f>
        <v>1</v>
      </c>
      <c r="N32" s="380">
        <f>IF(ISBLANK(INDEX('Policy Characteristics'!H:H,MATCH($C32,'Policy Characteristics'!$C:$C,0))),"",INDEX('Policy Characteristics'!H:H,MATCH($C32,'Policy Characteristics'!$C:$C,0)))</f>
        <v>0.02</v>
      </c>
      <c r="O32" s="358" t="str">
        <f>IF(ISBLANK(INDEX('Policy Characteristics'!I:I,MATCH($C32,'Policy Characteristics'!$C:$C,0))),"",INDEX('Policy Characteristics'!I:I,MATCH($C32,'Policy Characteristics'!$C:$C,0)))</f>
        <v>% reduction in emissions</v>
      </c>
      <c r="P32" s="358"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2" s="358" t="str">
        <f>IF(ISBLANK(INDEX('Policy Characteristics'!K:K,MATCH($C32,'Policy Characteristics'!$C:$C,0))),"",INDEX('Policy Characteristics'!K:K,MATCH($C32,'Policy Characteristics'!$C:$C,0)))</f>
        <v>transportation-sector-main.html#conv-pol-stds</v>
      </c>
      <c r="R32" s="358" t="str">
        <f>IF(ISBLANK(INDEX('Policy Characteristics'!L:L,MATCH($C32,'Policy Characteristics'!$C:$C,0))),"",INDEX('Policy Characteristics'!L:L,MATCH($C32,'Policy Characteristics'!$C:$C,0)))</f>
        <v>conventional-pollutant-standards.html</v>
      </c>
    </row>
    <row r="33" spans="1:18" s="2" customFormat="1" x14ac:dyDescent="0.35">
      <c r="A33" s="358" t="str">
        <f>IF(ISBLANK(INDEX('Policy Characteristics'!A:A,MATCH($C33,'Policy Characteristics'!$C:$C,0))),"",INDEX('Policy Characteristics'!A:A,MATCH($C33,'Policy Characteristics'!$C:$C,0)))</f>
        <v>Transportation</v>
      </c>
      <c r="B33" s="358" t="str">
        <f>IF(ISBLANK(INDEX('Policy Characteristics'!B:B,MATCH($C33,'Policy Characteristics'!$C:$C,0))),"",INDEX('Policy Characteristics'!B:B,MATCH($C33,'Policy Characteristics'!$C:$C,0)))</f>
        <v>Conventional Pollutant Standards</v>
      </c>
      <c r="C33" s="360" t="str">
        <f t="shared" ref="C33:C61" si="2">C$2</f>
        <v>Percentage Reduction of Separately Regulated Pollutants</v>
      </c>
      <c r="D33" s="2" t="s">
        <v>42</v>
      </c>
      <c r="E33" s="2" t="s">
        <v>518</v>
      </c>
      <c r="F33" s="2" t="s">
        <v>42</v>
      </c>
      <c r="G33" s="2" t="s">
        <v>518</v>
      </c>
      <c r="H33" s="200">
        <v>331</v>
      </c>
      <c r="I33" s="53" t="s">
        <v>45</v>
      </c>
      <c r="J33" s="360" t="str">
        <f>IF(ISBLANK(INDEX('Policy Characteristics'!D:D,MATCH($C33,'Policy Characteristics'!$C:$C,0))),"",INDEX('Policy Characteristics'!D:D,MATCH($C33,'Policy Characteristics'!$C:$C,0)))</f>
        <v>Conventional Pollutant Standard</v>
      </c>
      <c r="K33" s="358" t="str">
        <f>IF(ISBLANK(INDEX('Policy Characteristics'!E:E,MATCH($C33,'Policy Characteristics'!$C:$C,0))),"",INDEX('Policy Characteristics'!E:E,MATCH($C33,'Policy Characteristics'!$C:$C,0)))</f>
        <v>trans reduce regulated pollutants</v>
      </c>
      <c r="L33" s="380">
        <f>IF(ISBLANK(INDEX('Policy Characteristics'!F:F,MATCH($C33,'Policy Characteristics'!$C:$C,0))),"",INDEX('Policy Characteristics'!F:F,MATCH($C33,'Policy Characteristics'!$C:$C,0)))</f>
        <v>0</v>
      </c>
      <c r="M33" s="380">
        <f>IF(ISBLANK(INDEX('Policy Characteristics'!G:G,MATCH($C33,'Policy Characteristics'!$C:$C,0))),"",INDEX('Policy Characteristics'!G:G,MATCH($C33,'Policy Characteristics'!$C:$C,0)))</f>
        <v>1</v>
      </c>
      <c r="N33" s="380">
        <f>IF(ISBLANK(INDEX('Policy Characteristics'!H:H,MATCH($C33,'Policy Characteristics'!$C:$C,0))),"",INDEX('Policy Characteristics'!H:H,MATCH($C33,'Policy Characteristics'!$C:$C,0)))</f>
        <v>0.02</v>
      </c>
      <c r="O33" s="358" t="str">
        <f>IF(ISBLANK(INDEX('Policy Characteristics'!I:I,MATCH($C33,'Policy Characteristics'!$C:$C,0))),"",INDEX('Policy Characteristics'!I:I,MATCH($C33,'Policy Characteristics'!$C:$C,0)))</f>
        <v>% reduction in emissions</v>
      </c>
      <c r="P33" s="358"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3" s="358" t="str">
        <f>IF(ISBLANK(INDEX('Policy Characteristics'!K:K,MATCH($C33,'Policy Characteristics'!$C:$C,0))),"",INDEX('Policy Characteristics'!K:K,MATCH($C33,'Policy Characteristics'!$C:$C,0)))</f>
        <v>transportation-sector-main.html#conv-pol-stds</v>
      </c>
      <c r="R33" s="358" t="str">
        <f>IF(ISBLANK(INDEX('Policy Characteristics'!L:L,MATCH($C33,'Policy Characteristics'!$C:$C,0))),"",INDEX('Policy Characteristics'!L:L,MATCH($C33,'Policy Characteristics'!$C:$C,0)))</f>
        <v>conventional-pollutant-standards.html</v>
      </c>
    </row>
    <row r="34" spans="1:18" s="2" customFormat="1" x14ac:dyDescent="0.35">
      <c r="A34" s="358" t="str">
        <f>IF(ISBLANK(INDEX('Policy Characteristics'!A:A,MATCH($C34,'Policy Characteristics'!$C:$C,0))),"",INDEX('Policy Characteristics'!A:A,MATCH($C34,'Policy Characteristics'!$C:$C,0)))</f>
        <v>Transportation</v>
      </c>
      <c r="B34" s="358" t="str">
        <f>IF(ISBLANK(INDEX('Policy Characteristics'!B:B,MATCH($C34,'Policy Characteristics'!$C:$C,0))),"",INDEX('Policy Characteristics'!B:B,MATCH($C34,'Policy Characteristics'!$C:$C,0)))</f>
        <v>Conventional Pollutant Standards</v>
      </c>
      <c r="C34" s="360" t="str">
        <f t="shared" si="2"/>
        <v>Percentage Reduction of Separately Regulated Pollutants</v>
      </c>
      <c r="D34" s="2" t="s">
        <v>42</v>
      </c>
      <c r="E34" s="2" t="s">
        <v>2258</v>
      </c>
      <c r="F34" s="2" t="s">
        <v>42</v>
      </c>
      <c r="G34" s="2" t="s">
        <v>2258</v>
      </c>
      <c r="H34" s="200">
        <v>332</v>
      </c>
      <c r="I34" s="53" t="s">
        <v>45</v>
      </c>
      <c r="J34" s="360" t="str">
        <f>IF(ISBLANK(INDEX('Policy Characteristics'!D:D,MATCH($C34,'Policy Characteristics'!$C:$C,0))),"",INDEX('Policy Characteristics'!D:D,MATCH($C34,'Policy Characteristics'!$C:$C,0)))</f>
        <v>Conventional Pollutant Standard</v>
      </c>
      <c r="K34" s="358" t="str">
        <f>IF(ISBLANK(INDEX('Policy Characteristics'!E:E,MATCH($C34,'Policy Characteristics'!$C:$C,0))),"",INDEX('Policy Characteristics'!E:E,MATCH($C34,'Policy Characteristics'!$C:$C,0)))</f>
        <v>trans reduce regulated pollutants</v>
      </c>
      <c r="L34" s="380">
        <f>IF(ISBLANK(INDEX('Policy Characteristics'!F:F,MATCH($C34,'Policy Characteristics'!$C:$C,0))),"",INDEX('Policy Characteristics'!F:F,MATCH($C34,'Policy Characteristics'!$C:$C,0)))</f>
        <v>0</v>
      </c>
      <c r="M34" s="380">
        <f>IF(ISBLANK(INDEX('Policy Characteristics'!G:G,MATCH($C34,'Policy Characteristics'!$C:$C,0))),"",INDEX('Policy Characteristics'!G:G,MATCH($C34,'Policy Characteristics'!$C:$C,0)))</f>
        <v>1</v>
      </c>
      <c r="N34" s="380">
        <f>IF(ISBLANK(INDEX('Policy Characteristics'!H:H,MATCH($C34,'Policy Characteristics'!$C:$C,0))),"",INDEX('Policy Characteristics'!H:H,MATCH($C34,'Policy Characteristics'!$C:$C,0)))</f>
        <v>0.02</v>
      </c>
      <c r="O34" s="358" t="str">
        <f>IF(ISBLANK(INDEX('Policy Characteristics'!I:I,MATCH($C34,'Policy Characteristics'!$C:$C,0))),"",INDEX('Policy Characteristics'!I:I,MATCH($C34,'Policy Characteristics'!$C:$C,0)))</f>
        <v>% reduction in emissions</v>
      </c>
      <c r="P34" s="358"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4" s="358" t="str">
        <f>IF(ISBLANK(INDEX('Policy Characteristics'!K:K,MATCH($C34,'Policy Characteristics'!$C:$C,0))),"",INDEX('Policy Characteristics'!K:K,MATCH($C34,'Policy Characteristics'!$C:$C,0)))</f>
        <v>transportation-sector-main.html#conv-pol-stds</v>
      </c>
      <c r="R34" s="358" t="str">
        <f>IF(ISBLANK(INDEX('Policy Characteristics'!L:L,MATCH($C34,'Policy Characteristics'!$C:$C,0))),"",INDEX('Policy Characteristics'!L:L,MATCH($C34,'Policy Characteristics'!$C:$C,0)))</f>
        <v>conventional-pollutant-standards.html</v>
      </c>
    </row>
    <row r="35" spans="1:18" s="2" customFormat="1" x14ac:dyDescent="0.35">
      <c r="A35" s="358" t="str">
        <f>IF(ISBLANK(INDEX('Policy Characteristics'!A:A,MATCH($C35,'Policy Characteristics'!$C:$C,0))),"",INDEX('Policy Characteristics'!A:A,MATCH($C35,'Policy Characteristics'!$C:$C,0)))</f>
        <v>Transportation</v>
      </c>
      <c r="B35" s="358" t="str">
        <f>IF(ISBLANK(INDEX('Policy Characteristics'!B:B,MATCH($C35,'Policy Characteristics'!$C:$C,0))),"",INDEX('Policy Characteristics'!B:B,MATCH($C35,'Policy Characteristics'!$C:$C,0)))</f>
        <v>Conventional Pollutant Standards</v>
      </c>
      <c r="C35" s="360" t="str">
        <f t="shared" si="2"/>
        <v>Percentage Reduction of Separately Regulated Pollutants</v>
      </c>
      <c r="D35" s="2" t="s">
        <v>42</v>
      </c>
      <c r="E35" s="2" t="s">
        <v>2260</v>
      </c>
      <c r="F35" s="2" t="s">
        <v>42</v>
      </c>
      <c r="G35" s="2" t="s">
        <v>2260</v>
      </c>
      <c r="H35" s="200">
        <v>333</v>
      </c>
      <c r="I35" s="53" t="s">
        <v>45</v>
      </c>
      <c r="J35" s="360" t="str">
        <f>IF(ISBLANK(INDEX('Policy Characteristics'!D:D,MATCH($C35,'Policy Characteristics'!$C:$C,0))),"",INDEX('Policy Characteristics'!D:D,MATCH($C35,'Policy Characteristics'!$C:$C,0)))</f>
        <v>Conventional Pollutant Standard</v>
      </c>
      <c r="K35" s="358" t="str">
        <f>IF(ISBLANK(INDEX('Policy Characteristics'!E:E,MATCH($C35,'Policy Characteristics'!$C:$C,0))),"",INDEX('Policy Characteristics'!E:E,MATCH($C35,'Policy Characteristics'!$C:$C,0)))</f>
        <v>trans reduce regulated pollutants</v>
      </c>
      <c r="L35" s="380">
        <f>IF(ISBLANK(INDEX('Policy Characteristics'!F:F,MATCH($C35,'Policy Characteristics'!$C:$C,0))),"",INDEX('Policy Characteristics'!F:F,MATCH($C35,'Policy Characteristics'!$C:$C,0)))</f>
        <v>0</v>
      </c>
      <c r="M35" s="380">
        <f>IF(ISBLANK(INDEX('Policy Characteristics'!G:G,MATCH($C35,'Policy Characteristics'!$C:$C,0))),"",INDEX('Policy Characteristics'!G:G,MATCH($C35,'Policy Characteristics'!$C:$C,0)))</f>
        <v>1</v>
      </c>
      <c r="N35" s="380">
        <f>IF(ISBLANK(INDEX('Policy Characteristics'!H:H,MATCH($C35,'Policy Characteristics'!$C:$C,0))),"",INDEX('Policy Characteristics'!H:H,MATCH($C35,'Policy Characteristics'!$C:$C,0)))</f>
        <v>0.02</v>
      </c>
      <c r="O35" s="358" t="str">
        <f>IF(ISBLANK(INDEX('Policy Characteristics'!I:I,MATCH($C35,'Policy Characteristics'!$C:$C,0))),"",INDEX('Policy Characteristics'!I:I,MATCH($C35,'Policy Characteristics'!$C:$C,0)))</f>
        <v>% reduction in emissions</v>
      </c>
      <c r="P35" s="358"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5" s="358" t="str">
        <f>IF(ISBLANK(INDEX('Policy Characteristics'!K:K,MATCH($C35,'Policy Characteristics'!$C:$C,0))),"",INDEX('Policy Characteristics'!K:K,MATCH($C35,'Policy Characteristics'!$C:$C,0)))</f>
        <v>transportation-sector-main.html#conv-pol-stds</v>
      </c>
      <c r="R35" s="358" t="str">
        <f>IF(ISBLANK(INDEX('Policy Characteristics'!L:L,MATCH($C35,'Policy Characteristics'!$C:$C,0))),"",INDEX('Policy Characteristics'!L:L,MATCH($C35,'Policy Characteristics'!$C:$C,0)))</f>
        <v>conventional-pollutant-standards.html</v>
      </c>
    </row>
    <row r="36" spans="1:18" s="2" customFormat="1" x14ac:dyDescent="0.35">
      <c r="A36" s="358" t="str">
        <f>IF(ISBLANK(INDEX('Policy Characteristics'!A:A,MATCH($C36,'Policy Characteristics'!$C:$C,0))),"",INDEX('Policy Characteristics'!A:A,MATCH($C36,'Policy Characteristics'!$C:$C,0)))</f>
        <v>Transportation</v>
      </c>
      <c r="B36" s="358" t="str">
        <f>IF(ISBLANK(INDEX('Policy Characteristics'!B:B,MATCH($C36,'Policy Characteristics'!$C:$C,0))),"",INDEX('Policy Characteristics'!B:B,MATCH($C36,'Policy Characteristics'!$C:$C,0)))</f>
        <v>Conventional Pollutant Standards</v>
      </c>
      <c r="C36" s="360" t="str">
        <f t="shared" si="2"/>
        <v>Percentage Reduction of Separately Regulated Pollutants</v>
      </c>
      <c r="D36" s="2" t="s">
        <v>42</v>
      </c>
      <c r="E36" s="2" t="s">
        <v>2262</v>
      </c>
      <c r="F36" s="2" t="s">
        <v>42</v>
      </c>
      <c r="G36" s="2" t="s">
        <v>2368</v>
      </c>
      <c r="H36" s="200">
        <v>334</v>
      </c>
      <c r="I36" s="53" t="s">
        <v>45</v>
      </c>
      <c r="J36" s="360" t="str">
        <f>IF(ISBLANK(INDEX('Policy Characteristics'!D:D,MATCH($C36,'Policy Characteristics'!$C:$C,0))),"",INDEX('Policy Characteristics'!D:D,MATCH($C36,'Policy Characteristics'!$C:$C,0)))</f>
        <v>Conventional Pollutant Standard</v>
      </c>
      <c r="K36" s="358" t="str">
        <f>IF(ISBLANK(INDEX('Policy Characteristics'!E:E,MATCH($C36,'Policy Characteristics'!$C:$C,0))),"",INDEX('Policy Characteristics'!E:E,MATCH($C36,'Policy Characteristics'!$C:$C,0)))</f>
        <v>trans reduce regulated pollutants</v>
      </c>
      <c r="L36" s="380">
        <f>IF(ISBLANK(INDEX('Policy Characteristics'!F:F,MATCH($C36,'Policy Characteristics'!$C:$C,0))),"",INDEX('Policy Characteristics'!F:F,MATCH($C36,'Policy Characteristics'!$C:$C,0)))</f>
        <v>0</v>
      </c>
      <c r="M36" s="380">
        <f>IF(ISBLANK(INDEX('Policy Characteristics'!G:G,MATCH($C36,'Policy Characteristics'!$C:$C,0))),"",INDEX('Policy Characteristics'!G:G,MATCH($C36,'Policy Characteristics'!$C:$C,0)))</f>
        <v>1</v>
      </c>
      <c r="N36" s="380">
        <f>IF(ISBLANK(INDEX('Policy Characteristics'!H:H,MATCH($C36,'Policy Characteristics'!$C:$C,0))),"",INDEX('Policy Characteristics'!H:H,MATCH($C36,'Policy Characteristics'!$C:$C,0)))</f>
        <v>0.02</v>
      </c>
      <c r="O36" s="358" t="str">
        <f>IF(ISBLANK(INDEX('Policy Characteristics'!I:I,MATCH($C36,'Policy Characteristics'!$C:$C,0))),"",INDEX('Policy Characteristics'!I:I,MATCH($C36,'Policy Characteristics'!$C:$C,0)))</f>
        <v>% reduction in emissions</v>
      </c>
      <c r="P36" s="358"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6" s="358" t="str">
        <f>IF(ISBLANK(INDEX('Policy Characteristics'!K:K,MATCH($C36,'Policy Characteristics'!$C:$C,0))),"",INDEX('Policy Characteristics'!K:K,MATCH($C36,'Policy Characteristics'!$C:$C,0)))</f>
        <v>transportation-sector-main.html#conv-pol-stds</v>
      </c>
      <c r="R36" s="358" t="str">
        <f>IF(ISBLANK(INDEX('Policy Characteristics'!L:L,MATCH($C36,'Policy Characteristics'!$C:$C,0))),"",INDEX('Policy Characteristics'!L:L,MATCH($C36,'Policy Characteristics'!$C:$C,0)))</f>
        <v>conventional-pollutant-standards.html</v>
      </c>
    </row>
    <row r="37" spans="1:18" s="2" customFormat="1" x14ac:dyDescent="0.35">
      <c r="A37" s="358" t="str">
        <f>IF(ISBLANK(INDEX('Policy Characteristics'!A:A,MATCH($C37,'Policy Characteristics'!$C:$C,0))),"",INDEX('Policy Characteristics'!A:A,MATCH($C37,'Policy Characteristics'!$C:$C,0)))</f>
        <v>Transportation</v>
      </c>
      <c r="B37" s="358" t="str">
        <f>IF(ISBLANK(INDEX('Policy Characteristics'!B:B,MATCH($C37,'Policy Characteristics'!$C:$C,0))),"",INDEX('Policy Characteristics'!B:B,MATCH($C37,'Policy Characteristics'!$C:$C,0)))</f>
        <v>Conventional Pollutant Standards</v>
      </c>
      <c r="C37" s="360" t="str">
        <f t="shared" si="2"/>
        <v>Percentage Reduction of Separately Regulated Pollutants</v>
      </c>
      <c r="D37" s="2" t="s">
        <v>42</v>
      </c>
      <c r="E37" s="2" t="s">
        <v>2263</v>
      </c>
      <c r="F37" s="2" t="s">
        <v>42</v>
      </c>
      <c r="G37" s="2" t="s">
        <v>2263</v>
      </c>
      <c r="H37" s="200">
        <v>335</v>
      </c>
      <c r="I37" s="9" t="s">
        <v>46</v>
      </c>
      <c r="J37" s="360" t="str">
        <f>IF(ISBLANK(INDEX('Policy Characteristics'!D:D,MATCH($C37,'Policy Characteristics'!$C:$C,0))),"",INDEX('Policy Characteristics'!D:D,MATCH($C37,'Policy Characteristics'!$C:$C,0)))</f>
        <v>Conventional Pollutant Standard</v>
      </c>
      <c r="K37" s="358" t="str">
        <f>IF(ISBLANK(INDEX('Policy Characteristics'!E:E,MATCH($C37,'Policy Characteristics'!$C:$C,0))),"",INDEX('Policy Characteristics'!E:E,MATCH($C37,'Policy Characteristics'!$C:$C,0)))</f>
        <v>trans reduce regulated pollutants</v>
      </c>
      <c r="L37" s="380">
        <f>IF(ISBLANK(INDEX('Policy Characteristics'!F:F,MATCH($C37,'Policy Characteristics'!$C:$C,0))),"",INDEX('Policy Characteristics'!F:F,MATCH($C37,'Policy Characteristics'!$C:$C,0)))</f>
        <v>0</v>
      </c>
      <c r="M37" s="380">
        <f>IF(ISBLANK(INDEX('Policy Characteristics'!G:G,MATCH($C37,'Policy Characteristics'!$C:$C,0))),"",INDEX('Policy Characteristics'!G:G,MATCH($C37,'Policy Characteristics'!$C:$C,0)))</f>
        <v>1</v>
      </c>
      <c r="N37" s="380">
        <f>IF(ISBLANK(INDEX('Policy Characteristics'!H:H,MATCH($C37,'Policy Characteristics'!$C:$C,0))),"",INDEX('Policy Characteristics'!H:H,MATCH($C37,'Policy Characteristics'!$C:$C,0)))</f>
        <v>0.02</v>
      </c>
      <c r="O37" s="358" t="str">
        <f>IF(ISBLANK(INDEX('Policy Characteristics'!I:I,MATCH($C37,'Policy Characteristics'!$C:$C,0))),"",INDEX('Policy Characteristics'!I:I,MATCH($C37,'Policy Characteristics'!$C:$C,0)))</f>
        <v>% reduction in emissions</v>
      </c>
      <c r="P37" s="358"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7" s="358" t="str">
        <f>IF(ISBLANK(INDEX('Policy Characteristics'!K:K,MATCH($C37,'Policy Characteristics'!$C:$C,0))),"",INDEX('Policy Characteristics'!K:K,MATCH($C37,'Policy Characteristics'!$C:$C,0)))</f>
        <v>transportation-sector-main.html#conv-pol-stds</v>
      </c>
      <c r="R37" s="358" t="str">
        <f>IF(ISBLANK(INDEX('Policy Characteristics'!L:L,MATCH($C37,'Policy Characteristics'!$C:$C,0))),"",INDEX('Policy Characteristics'!L:L,MATCH($C37,'Policy Characteristics'!$C:$C,0)))</f>
        <v>conventional-pollutant-standards.html</v>
      </c>
    </row>
    <row r="38" spans="1:18" s="2" customFormat="1" x14ac:dyDescent="0.35">
      <c r="A38" s="358" t="str">
        <f>IF(ISBLANK(INDEX('Policy Characteristics'!A:A,MATCH($C38,'Policy Characteristics'!$C:$C,0))),"",INDEX('Policy Characteristics'!A:A,MATCH($C38,'Policy Characteristics'!$C:$C,0)))</f>
        <v>Transportation</v>
      </c>
      <c r="B38" s="358" t="str">
        <f>IF(ISBLANK(INDEX('Policy Characteristics'!B:B,MATCH($C38,'Policy Characteristics'!$C:$C,0))),"",INDEX('Policy Characteristics'!B:B,MATCH($C38,'Policy Characteristics'!$C:$C,0)))</f>
        <v>Conventional Pollutant Standards</v>
      </c>
      <c r="C38" s="360" t="str">
        <f t="shared" si="2"/>
        <v>Percentage Reduction of Separately Regulated Pollutants</v>
      </c>
      <c r="D38" s="2" t="s">
        <v>42</v>
      </c>
      <c r="E38" s="2" t="s">
        <v>2265</v>
      </c>
      <c r="F38" s="2" t="s">
        <v>42</v>
      </c>
      <c r="G38" s="2" t="s">
        <v>2265</v>
      </c>
      <c r="H38" s="200">
        <v>336</v>
      </c>
      <c r="I38" s="53" t="s">
        <v>45</v>
      </c>
      <c r="J38" s="360" t="str">
        <f>IF(ISBLANK(INDEX('Policy Characteristics'!D:D,MATCH($C38,'Policy Characteristics'!$C:$C,0))),"",INDEX('Policy Characteristics'!D:D,MATCH($C38,'Policy Characteristics'!$C:$C,0)))</f>
        <v>Conventional Pollutant Standard</v>
      </c>
      <c r="K38" s="358" t="str">
        <f>IF(ISBLANK(INDEX('Policy Characteristics'!E:E,MATCH($C38,'Policy Characteristics'!$C:$C,0))),"",INDEX('Policy Characteristics'!E:E,MATCH($C38,'Policy Characteristics'!$C:$C,0)))</f>
        <v>trans reduce regulated pollutants</v>
      </c>
      <c r="L38" s="380">
        <f>IF(ISBLANK(INDEX('Policy Characteristics'!F:F,MATCH($C38,'Policy Characteristics'!$C:$C,0))),"",INDEX('Policy Characteristics'!F:F,MATCH($C38,'Policy Characteristics'!$C:$C,0)))</f>
        <v>0</v>
      </c>
      <c r="M38" s="380">
        <f>IF(ISBLANK(INDEX('Policy Characteristics'!G:G,MATCH($C38,'Policy Characteristics'!$C:$C,0))),"",INDEX('Policy Characteristics'!G:G,MATCH($C38,'Policy Characteristics'!$C:$C,0)))</f>
        <v>1</v>
      </c>
      <c r="N38" s="380">
        <f>IF(ISBLANK(INDEX('Policy Characteristics'!H:H,MATCH($C38,'Policy Characteristics'!$C:$C,0))),"",INDEX('Policy Characteristics'!H:H,MATCH($C38,'Policy Characteristics'!$C:$C,0)))</f>
        <v>0.02</v>
      </c>
      <c r="O38" s="358" t="str">
        <f>IF(ISBLANK(INDEX('Policy Characteristics'!I:I,MATCH($C38,'Policy Characteristics'!$C:$C,0))),"",INDEX('Policy Characteristics'!I:I,MATCH($C38,'Policy Characteristics'!$C:$C,0)))</f>
        <v>% reduction in emissions</v>
      </c>
      <c r="P38" s="358"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8" s="358" t="str">
        <f>IF(ISBLANK(INDEX('Policy Characteristics'!K:K,MATCH($C38,'Policy Characteristics'!$C:$C,0))),"",INDEX('Policy Characteristics'!K:K,MATCH($C38,'Policy Characteristics'!$C:$C,0)))</f>
        <v>transportation-sector-main.html#conv-pol-stds</v>
      </c>
      <c r="R38" s="358" t="str">
        <f>IF(ISBLANK(INDEX('Policy Characteristics'!L:L,MATCH($C38,'Policy Characteristics'!$C:$C,0))),"",INDEX('Policy Characteristics'!L:L,MATCH($C38,'Policy Characteristics'!$C:$C,0)))</f>
        <v>conventional-pollutant-standards.html</v>
      </c>
    </row>
    <row r="39" spans="1:18" s="2" customFormat="1" x14ac:dyDescent="0.35">
      <c r="A39" s="358" t="str">
        <f>IF(ISBLANK(INDEX('Policy Characteristics'!A:A,MATCH($C39,'Policy Characteristics'!$C:$C,0))),"",INDEX('Policy Characteristics'!A:A,MATCH($C39,'Policy Characteristics'!$C:$C,0)))</f>
        <v>Transportation</v>
      </c>
      <c r="B39" s="358" t="str">
        <f>IF(ISBLANK(INDEX('Policy Characteristics'!B:B,MATCH($C39,'Policy Characteristics'!$C:$C,0))),"",INDEX('Policy Characteristics'!B:B,MATCH($C39,'Policy Characteristics'!$C:$C,0)))</f>
        <v>Conventional Pollutant Standards</v>
      </c>
      <c r="C39" s="360" t="str">
        <f t="shared" si="2"/>
        <v>Percentage Reduction of Separately Regulated Pollutants</v>
      </c>
      <c r="D39" s="2" t="s">
        <v>42</v>
      </c>
      <c r="E39" s="2" t="s">
        <v>2267</v>
      </c>
      <c r="F39" s="2" t="s">
        <v>42</v>
      </c>
      <c r="G39" s="2" t="s">
        <v>2267</v>
      </c>
      <c r="H39" s="200">
        <v>337</v>
      </c>
      <c r="I39" s="53" t="s">
        <v>45</v>
      </c>
      <c r="J39" s="360" t="str">
        <f>IF(ISBLANK(INDEX('Policy Characteristics'!D:D,MATCH($C39,'Policy Characteristics'!$C:$C,0))),"",INDEX('Policy Characteristics'!D:D,MATCH($C39,'Policy Characteristics'!$C:$C,0)))</f>
        <v>Conventional Pollutant Standard</v>
      </c>
      <c r="K39" s="358" t="str">
        <f>IF(ISBLANK(INDEX('Policy Characteristics'!E:E,MATCH($C39,'Policy Characteristics'!$C:$C,0))),"",INDEX('Policy Characteristics'!E:E,MATCH($C39,'Policy Characteristics'!$C:$C,0)))</f>
        <v>trans reduce regulated pollutants</v>
      </c>
      <c r="L39" s="380">
        <f>IF(ISBLANK(INDEX('Policy Characteristics'!F:F,MATCH($C39,'Policy Characteristics'!$C:$C,0))),"",INDEX('Policy Characteristics'!F:F,MATCH($C39,'Policy Characteristics'!$C:$C,0)))</f>
        <v>0</v>
      </c>
      <c r="M39" s="380">
        <f>IF(ISBLANK(INDEX('Policy Characteristics'!G:G,MATCH($C39,'Policy Characteristics'!$C:$C,0))),"",INDEX('Policy Characteristics'!G:G,MATCH($C39,'Policy Characteristics'!$C:$C,0)))</f>
        <v>1</v>
      </c>
      <c r="N39" s="380">
        <f>IF(ISBLANK(INDEX('Policy Characteristics'!H:H,MATCH($C39,'Policy Characteristics'!$C:$C,0))),"",INDEX('Policy Characteristics'!H:H,MATCH($C39,'Policy Characteristics'!$C:$C,0)))</f>
        <v>0.02</v>
      </c>
      <c r="O39" s="358" t="str">
        <f>IF(ISBLANK(INDEX('Policy Characteristics'!I:I,MATCH($C39,'Policy Characteristics'!$C:$C,0))),"",INDEX('Policy Characteristics'!I:I,MATCH($C39,'Policy Characteristics'!$C:$C,0)))</f>
        <v>% reduction in emissions</v>
      </c>
      <c r="P39" s="358"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9" s="358" t="str">
        <f>IF(ISBLANK(INDEX('Policy Characteristics'!K:K,MATCH($C39,'Policy Characteristics'!$C:$C,0))),"",INDEX('Policy Characteristics'!K:K,MATCH($C39,'Policy Characteristics'!$C:$C,0)))</f>
        <v>transportation-sector-main.html#conv-pol-stds</v>
      </c>
      <c r="R39" s="358" t="str">
        <f>IF(ISBLANK(INDEX('Policy Characteristics'!L:L,MATCH($C39,'Policy Characteristics'!$C:$C,0))),"",INDEX('Policy Characteristics'!L:L,MATCH($C39,'Policy Characteristics'!$C:$C,0)))</f>
        <v>conventional-pollutant-standards.html</v>
      </c>
    </row>
    <row r="40" spans="1:18" s="2" customFormat="1" x14ac:dyDescent="0.35">
      <c r="A40" s="358" t="str">
        <f>IF(ISBLANK(INDEX('Policy Characteristics'!A:A,MATCH($C40,'Policy Characteristics'!$C:$C,0))),"",INDEX('Policy Characteristics'!A:A,MATCH($C40,'Policy Characteristics'!$C:$C,0)))</f>
        <v>Transportation</v>
      </c>
      <c r="B40" s="358" t="str">
        <f>IF(ISBLANK(INDEX('Policy Characteristics'!B:B,MATCH($C40,'Policy Characteristics'!$C:$C,0))),"",INDEX('Policy Characteristics'!B:B,MATCH($C40,'Policy Characteristics'!$C:$C,0)))</f>
        <v>Conventional Pollutant Standards</v>
      </c>
      <c r="C40" s="360" t="str">
        <f t="shared" si="2"/>
        <v>Percentage Reduction of Separately Regulated Pollutants</v>
      </c>
      <c r="D40" s="2" t="s">
        <v>42</v>
      </c>
      <c r="E40" s="2" t="s">
        <v>2269</v>
      </c>
      <c r="F40" s="2" t="s">
        <v>42</v>
      </c>
      <c r="G40" s="2" t="s">
        <v>2269</v>
      </c>
      <c r="H40" s="200">
        <v>338</v>
      </c>
      <c r="I40" s="9" t="s">
        <v>46</v>
      </c>
      <c r="J40" s="360" t="str">
        <f>IF(ISBLANK(INDEX('Policy Characteristics'!D:D,MATCH($C40,'Policy Characteristics'!$C:$C,0))),"",INDEX('Policy Characteristics'!D:D,MATCH($C40,'Policy Characteristics'!$C:$C,0)))</f>
        <v>Conventional Pollutant Standard</v>
      </c>
      <c r="K40" s="358" t="str">
        <f>IF(ISBLANK(INDEX('Policy Characteristics'!E:E,MATCH($C40,'Policy Characteristics'!$C:$C,0))),"",INDEX('Policy Characteristics'!E:E,MATCH($C40,'Policy Characteristics'!$C:$C,0)))</f>
        <v>trans reduce regulated pollutants</v>
      </c>
      <c r="L40" s="380">
        <f>IF(ISBLANK(INDEX('Policy Characteristics'!F:F,MATCH($C40,'Policy Characteristics'!$C:$C,0))),"",INDEX('Policy Characteristics'!F:F,MATCH($C40,'Policy Characteristics'!$C:$C,0)))</f>
        <v>0</v>
      </c>
      <c r="M40" s="380">
        <f>IF(ISBLANK(INDEX('Policy Characteristics'!G:G,MATCH($C40,'Policy Characteristics'!$C:$C,0))),"",INDEX('Policy Characteristics'!G:G,MATCH($C40,'Policy Characteristics'!$C:$C,0)))</f>
        <v>1</v>
      </c>
      <c r="N40" s="380">
        <f>IF(ISBLANK(INDEX('Policy Characteristics'!H:H,MATCH($C40,'Policy Characteristics'!$C:$C,0))),"",INDEX('Policy Characteristics'!H:H,MATCH($C40,'Policy Characteristics'!$C:$C,0)))</f>
        <v>0.02</v>
      </c>
      <c r="O40" s="358" t="str">
        <f>IF(ISBLANK(INDEX('Policy Characteristics'!I:I,MATCH($C40,'Policy Characteristics'!$C:$C,0))),"",INDEX('Policy Characteristics'!I:I,MATCH($C40,'Policy Characteristics'!$C:$C,0)))</f>
        <v>% reduction in emissions</v>
      </c>
      <c r="P40" s="358"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0" s="358" t="str">
        <f>IF(ISBLANK(INDEX('Policy Characteristics'!K:K,MATCH($C40,'Policy Characteristics'!$C:$C,0))),"",INDEX('Policy Characteristics'!K:K,MATCH($C40,'Policy Characteristics'!$C:$C,0)))</f>
        <v>transportation-sector-main.html#conv-pol-stds</v>
      </c>
      <c r="R40" s="358" t="str">
        <f>IF(ISBLANK(INDEX('Policy Characteristics'!L:L,MATCH($C40,'Policy Characteristics'!$C:$C,0))),"",INDEX('Policy Characteristics'!L:L,MATCH($C40,'Policy Characteristics'!$C:$C,0)))</f>
        <v>conventional-pollutant-standards.html</v>
      </c>
    </row>
    <row r="41" spans="1:18" s="2" customFormat="1" x14ac:dyDescent="0.35">
      <c r="A41" s="358" t="str">
        <f>IF(ISBLANK(INDEX('Policy Characteristics'!A:A,MATCH($C41,'Policy Characteristics'!$C:$C,0))),"",INDEX('Policy Characteristics'!A:A,MATCH($C41,'Policy Characteristics'!$C:$C,0)))</f>
        <v>Transportation</v>
      </c>
      <c r="B41" s="358" t="str">
        <f>IF(ISBLANK(INDEX('Policy Characteristics'!B:B,MATCH($C41,'Policy Characteristics'!$C:$C,0))),"",INDEX('Policy Characteristics'!B:B,MATCH($C41,'Policy Characteristics'!$C:$C,0)))</f>
        <v>Conventional Pollutant Standards</v>
      </c>
      <c r="C41" s="360" t="str">
        <f t="shared" si="2"/>
        <v>Percentage Reduction of Separately Regulated Pollutants</v>
      </c>
      <c r="D41" s="2" t="s">
        <v>42</v>
      </c>
      <c r="E41" s="2" t="s">
        <v>2271</v>
      </c>
      <c r="F41" s="2" t="s">
        <v>42</v>
      </c>
      <c r="G41" s="2" t="s">
        <v>2271</v>
      </c>
      <c r="H41" s="200">
        <v>339</v>
      </c>
      <c r="I41" s="9" t="s">
        <v>46</v>
      </c>
      <c r="J41" s="360" t="str">
        <f>IF(ISBLANK(INDEX('Policy Characteristics'!D:D,MATCH($C41,'Policy Characteristics'!$C:$C,0))),"",INDEX('Policy Characteristics'!D:D,MATCH($C41,'Policy Characteristics'!$C:$C,0)))</f>
        <v>Conventional Pollutant Standard</v>
      </c>
      <c r="K41" s="358" t="str">
        <f>IF(ISBLANK(INDEX('Policy Characteristics'!E:E,MATCH($C41,'Policy Characteristics'!$C:$C,0))),"",INDEX('Policy Characteristics'!E:E,MATCH($C41,'Policy Characteristics'!$C:$C,0)))</f>
        <v>trans reduce regulated pollutants</v>
      </c>
      <c r="L41" s="380">
        <f>IF(ISBLANK(INDEX('Policy Characteristics'!F:F,MATCH($C41,'Policy Characteristics'!$C:$C,0))),"",INDEX('Policy Characteristics'!F:F,MATCH($C41,'Policy Characteristics'!$C:$C,0)))</f>
        <v>0</v>
      </c>
      <c r="M41" s="380">
        <f>IF(ISBLANK(INDEX('Policy Characteristics'!G:G,MATCH($C41,'Policy Characteristics'!$C:$C,0))),"",INDEX('Policy Characteristics'!G:G,MATCH($C41,'Policy Characteristics'!$C:$C,0)))</f>
        <v>1</v>
      </c>
      <c r="N41" s="380">
        <f>IF(ISBLANK(INDEX('Policy Characteristics'!H:H,MATCH($C41,'Policy Characteristics'!$C:$C,0))),"",INDEX('Policy Characteristics'!H:H,MATCH($C41,'Policy Characteristics'!$C:$C,0)))</f>
        <v>0.02</v>
      </c>
      <c r="O41" s="358" t="str">
        <f>IF(ISBLANK(INDEX('Policy Characteristics'!I:I,MATCH($C41,'Policy Characteristics'!$C:$C,0))),"",INDEX('Policy Characteristics'!I:I,MATCH($C41,'Policy Characteristics'!$C:$C,0)))</f>
        <v>% reduction in emissions</v>
      </c>
      <c r="P41" s="358"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1" s="358" t="str">
        <f>IF(ISBLANK(INDEX('Policy Characteristics'!K:K,MATCH($C41,'Policy Characteristics'!$C:$C,0))),"",INDEX('Policy Characteristics'!K:K,MATCH($C41,'Policy Characteristics'!$C:$C,0)))</f>
        <v>transportation-sector-main.html#conv-pol-stds</v>
      </c>
      <c r="R41" s="358" t="str">
        <f>IF(ISBLANK(INDEX('Policy Characteristics'!L:L,MATCH($C41,'Policy Characteristics'!$C:$C,0))),"",INDEX('Policy Characteristics'!L:L,MATCH($C41,'Policy Characteristics'!$C:$C,0)))</f>
        <v>conventional-pollutant-standards.html</v>
      </c>
    </row>
    <row r="42" spans="1:18" s="2" customFormat="1" x14ac:dyDescent="0.35">
      <c r="A42" s="358" t="str">
        <f>IF(ISBLANK(INDEX('Policy Characteristics'!A:A,MATCH($C42,'Policy Characteristics'!$C:$C,0))),"",INDEX('Policy Characteristics'!A:A,MATCH($C42,'Policy Characteristics'!$C:$C,0)))</f>
        <v>Transportation</v>
      </c>
      <c r="B42" s="358" t="str">
        <f>IF(ISBLANK(INDEX('Policy Characteristics'!B:B,MATCH($C42,'Policy Characteristics'!$C:$C,0))),"",INDEX('Policy Characteristics'!B:B,MATCH($C42,'Policy Characteristics'!$C:$C,0)))</f>
        <v>Conventional Pollutant Standards</v>
      </c>
      <c r="C42" s="360" t="str">
        <f t="shared" si="2"/>
        <v>Percentage Reduction of Separately Regulated Pollutants</v>
      </c>
      <c r="D42" s="2" t="s">
        <v>43</v>
      </c>
      <c r="E42" s="2" t="s">
        <v>2255</v>
      </c>
      <c r="F42" s="2" t="s">
        <v>43</v>
      </c>
      <c r="G42" s="2" t="s">
        <v>2492</v>
      </c>
      <c r="H42" s="200">
        <v>340</v>
      </c>
      <c r="I42" s="53" t="s">
        <v>45</v>
      </c>
      <c r="J42" s="360" t="str">
        <f>IF(ISBLANK(INDEX('Policy Characteristics'!D:D,MATCH($C42,'Policy Characteristics'!$C:$C,0))),"",INDEX('Policy Characteristics'!D:D,MATCH($C42,'Policy Characteristics'!$C:$C,0)))</f>
        <v>Conventional Pollutant Standard</v>
      </c>
      <c r="K42" s="358" t="str">
        <f>IF(ISBLANK(INDEX('Policy Characteristics'!E:E,MATCH($C42,'Policy Characteristics'!$C:$C,0))),"",INDEX('Policy Characteristics'!E:E,MATCH($C42,'Policy Characteristics'!$C:$C,0)))</f>
        <v>trans reduce regulated pollutants</v>
      </c>
      <c r="L42" s="380">
        <f>IF(ISBLANK(INDEX('Policy Characteristics'!F:F,MATCH($C42,'Policy Characteristics'!$C:$C,0))),"",INDEX('Policy Characteristics'!F:F,MATCH($C42,'Policy Characteristics'!$C:$C,0)))</f>
        <v>0</v>
      </c>
      <c r="M42" s="380">
        <f>IF(ISBLANK(INDEX('Policy Characteristics'!G:G,MATCH($C42,'Policy Characteristics'!$C:$C,0))),"",INDEX('Policy Characteristics'!G:G,MATCH($C42,'Policy Characteristics'!$C:$C,0)))</f>
        <v>1</v>
      </c>
      <c r="N42" s="380">
        <f>IF(ISBLANK(INDEX('Policy Characteristics'!H:H,MATCH($C42,'Policy Characteristics'!$C:$C,0))),"",INDEX('Policy Characteristics'!H:H,MATCH($C42,'Policy Characteristics'!$C:$C,0)))</f>
        <v>0.02</v>
      </c>
      <c r="O42" s="358" t="str">
        <f>IF(ISBLANK(INDEX('Policy Characteristics'!I:I,MATCH($C42,'Policy Characteristics'!$C:$C,0))),"",INDEX('Policy Characteristics'!I:I,MATCH($C42,'Policy Characteristics'!$C:$C,0)))</f>
        <v>% reduction in emissions</v>
      </c>
      <c r="P42" s="358"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2" s="358" t="str">
        <f>IF(ISBLANK(INDEX('Policy Characteristics'!K:K,MATCH($C42,'Policy Characteristics'!$C:$C,0))),"",INDEX('Policy Characteristics'!K:K,MATCH($C42,'Policy Characteristics'!$C:$C,0)))</f>
        <v>transportation-sector-main.html#conv-pol-stds</v>
      </c>
      <c r="R42" s="358" t="str">
        <f>IF(ISBLANK(INDEX('Policy Characteristics'!L:L,MATCH($C42,'Policy Characteristics'!$C:$C,0))),"",INDEX('Policy Characteristics'!L:L,MATCH($C42,'Policy Characteristics'!$C:$C,0)))</f>
        <v>conventional-pollutant-standards.html</v>
      </c>
    </row>
    <row r="43" spans="1:18" s="2" customFormat="1" x14ac:dyDescent="0.35">
      <c r="A43" s="358" t="str">
        <f>IF(ISBLANK(INDEX('Policy Characteristics'!A:A,MATCH($C43,'Policy Characteristics'!$C:$C,0))),"",INDEX('Policy Characteristics'!A:A,MATCH($C43,'Policy Characteristics'!$C:$C,0)))</f>
        <v>Transportation</v>
      </c>
      <c r="B43" s="358" t="str">
        <f>IF(ISBLANK(INDEX('Policy Characteristics'!B:B,MATCH($C43,'Policy Characteristics'!$C:$C,0))),"",INDEX('Policy Characteristics'!B:B,MATCH($C43,'Policy Characteristics'!$C:$C,0)))</f>
        <v>Conventional Pollutant Standards</v>
      </c>
      <c r="C43" s="360" t="str">
        <f t="shared" si="2"/>
        <v>Percentage Reduction of Separately Regulated Pollutants</v>
      </c>
      <c r="D43" s="2" t="s">
        <v>43</v>
      </c>
      <c r="E43" s="2" t="s">
        <v>518</v>
      </c>
      <c r="F43" s="2" t="s">
        <v>43</v>
      </c>
      <c r="G43" s="2" t="s">
        <v>518</v>
      </c>
      <c r="H43" s="200">
        <v>341</v>
      </c>
      <c r="I43" s="53" t="s">
        <v>45</v>
      </c>
      <c r="J43" s="360" t="str">
        <f>IF(ISBLANK(INDEX('Policy Characteristics'!D:D,MATCH($C43,'Policy Characteristics'!$C:$C,0))),"",INDEX('Policy Characteristics'!D:D,MATCH($C43,'Policy Characteristics'!$C:$C,0)))</f>
        <v>Conventional Pollutant Standard</v>
      </c>
      <c r="K43" s="358" t="str">
        <f>IF(ISBLANK(INDEX('Policy Characteristics'!E:E,MATCH($C43,'Policy Characteristics'!$C:$C,0))),"",INDEX('Policy Characteristics'!E:E,MATCH($C43,'Policy Characteristics'!$C:$C,0)))</f>
        <v>trans reduce regulated pollutants</v>
      </c>
      <c r="L43" s="380">
        <f>IF(ISBLANK(INDEX('Policy Characteristics'!F:F,MATCH($C43,'Policy Characteristics'!$C:$C,0))),"",INDEX('Policy Characteristics'!F:F,MATCH($C43,'Policy Characteristics'!$C:$C,0)))</f>
        <v>0</v>
      </c>
      <c r="M43" s="380">
        <f>IF(ISBLANK(INDEX('Policy Characteristics'!G:G,MATCH($C43,'Policy Characteristics'!$C:$C,0))),"",INDEX('Policy Characteristics'!G:G,MATCH($C43,'Policy Characteristics'!$C:$C,0)))</f>
        <v>1</v>
      </c>
      <c r="N43" s="380">
        <f>IF(ISBLANK(INDEX('Policy Characteristics'!H:H,MATCH($C43,'Policy Characteristics'!$C:$C,0))),"",INDEX('Policy Characteristics'!H:H,MATCH($C43,'Policy Characteristics'!$C:$C,0)))</f>
        <v>0.02</v>
      </c>
      <c r="O43" s="358" t="str">
        <f>IF(ISBLANK(INDEX('Policy Characteristics'!I:I,MATCH($C43,'Policy Characteristics'!$C:$C,0))),"",INDEX('Policy Characteristics'!I:I,MATCH($C43,'Policy Characteristics'!$C:$C,0)))</f>
        <v>% reduction in emissions</v>
      </c>
      <c r="P43" s="358"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3" s="358" t="str">
        <f>IF(ISBLANK(INDEX('Policy Characteristics'!K:K,MATCH($C43,'Policy Characteristics'!$C:$C,0))),"",INDEX('Policy Characteristics'!K:K,MATCH($C43,'Policy Characteristics'!$C:$C,0)))</f>
        <v>transportation-sector-main.html#conv-pol-stds</v>
      </c>
      <c r="R43" s="358" t="str">
        <f>IF(ISBLANK(INDEX('Policy Characteristics'!L:L,MATCH($C43,'Policy Characteristics'!$C:$C,0))),"",INDEX('Policy Characteristics'!L:L,MATCH($C43,'Policy Characteristics'!$C:$C,0)))</f>
        <v>conventional-pollutant-standards.html</v>
      </c>
    </row>
    <row r="44" spans="1:18" s="2" customFormat="1" x14ac:dyDescent="0.35">
      <c r="A44" s="358" t="str">
        <f>IF(ISBLANK(INDEX('Policy Characteristics'!A:A,MATCH($C44,'Policy Characteristics'!$C:$C,0))),"",INDEX('Policy Characteristics'!A:A,MATCH($C44,'Policy Characteristics'!$C:$C,0)))</f>
        <v>Transportation</v>
      </c>
      <c r="B44" s="358" t="str">
        <f>IF(ISBLANK(INDEX('Policy Characteristics'!B:B,MATCH($C44,'Policy Characteristics'!$C:$C,0))),"",INDEX('Policy Characteristics'!B:B,MATCH($C44,'Policy Characteristics'!$C:$C,0)))</f>
        <v>Conventional Pollutant Standards</v>
      </c>
      <c r="C44" s="360" t="str">
        <f t="shared" si="2"/>
        <v>Percentage Reduction of Separately Regulated Pollutants</v>
      </c>
      <c r="D44" s="2" t="s">
        <v>43</v>
      </c>
      <c r="E44" s="2" t="s">
        <v>2258</v>
      </c>
      <c r="F44" s="2" t="s">
        <v>43</v>
      </c>
      <c r="G44" s="2" t="s">
        <v>2258</v>
      </c>
      <c r="H44" s="200">
        <v>342</v>
      </c>
      <c r="I44" s="53" t="s">
        <v>45</v>
      </c>
      <c r="J44" s="360" t="str">
        <f>IF(ISBLANK(INDEX('Policy Characteristics'!D:D,MATCH($C44,'Policy Characteristics'!$C:$C,0))),"",INDEX('Policy Characteristics'!D:D,MATCH($C44,'Policy Characteristics'!$C:$C,0)))</f>
        <v>Conventional Pollutant Standard</v>
      </c>
      <c r="K44" s="358" t="str">
        <f>IF(ISBLANK(INDEX('Policy Characteristics'!E:E,MATCH($C44,'Policy Characteristics'!$C:$C,0))),"",INDEX('Policy Characteristics'!E:E,MATCH($C44,'Policy Characteristics'!$C:$C,0)))</f>
        <v>trans reduce regulated pollutants</v>
      </c>
      <c r="L44" s="380">
        <f>IF(ISBLANK(INDEX('Policy Characteristics'!F:F,MATCH($C44,'Policy Characteristics'!$C:$C,0))),"",INDEX('Policy Characteristics'!F:F,MATCH($C44,'Policy Characteristics'!$C:$C,0)))</f>
        <v>0</v>
      </c>
      <c r="M44" s="380">
        <f>IF(ISBLANK(INDEX('Policy Characteristics'!G:G,MATCH($C44,'Policy Characteristics'!$C:$C,0))),"",INDEX('Policy Characteristics'!G:G,MATCH($C44,'Policy Characteristics'!$C:$C,0)))</f>
        <v>1</v>
      </c>
      <c r="N44" s="380">
        <f>IF(ISBLANK(INDEX('Policy Characteristics'!H:H,MATCH($C44,'Policy Characteristics'!$C:$C,0))),"",INDEX('Policy Characteristics'!H:H,MATCH($C44,'Policy Characteristics'!$C:$C,0)))</f>
        <v>0.02</v>
      </c>
      <c r="O44" s="358" t="str">
        <f>IF(ISBLANK(INDEX('Policy Characteristics'!I:I,MATCH($C44,'Policy Characteristics'!$C:$C,0))),"",INDEX('Policy Characteristics'!I:I,MATCH($C44,'Policy Characteristics'!$C:$C,0)))</f>
        <v>% reduction in emissions</v>
      </c>
      <c r="P44" s="358"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4" s="358" t="str">
        <f>IF(ISBLANK(INDEX('Policy Characteristics'!K:K,MATCH($C44,'Policy Characteristics'!$C:$C,0))),"",INDEX('Policy Characteristics'!K:K,MATCH($C44,'Policy Characteristics'!$C:$C,0)))</f>
        <v>transportation-sector-main.html#conv-pol-stds</v>
      </c>
      <c r="R44" s="358" t="str">
        <f>IF(ISBLANK(INDEX('Policy Characteristics'!L:L,MATCH($C44,'Policy Characteristics'!$C:$C,0))),"",INDEX('Policy Characteristics'!L:L,MATCH($C44,'Policy Characteristics'!$C:$C,0)))</f>
        <v>conventional-pollutant-standards.html</v>
      </c>
    </row>
    <row r="45" spans="1:18" s="2" customFormat="1" x14ac:dyDescent="0.35">
      <c r="A45" s="358" t="str">
        <f>IF(ISBLANK(INDEX('Policy Characteristics'!A:A,MATCH($C45,'Policy Characteristics'!$C:$C,0))),"",INDEX('Policy Characteristics'!A:A,MATCH($C45,'Policy Characteristics'!$C:$C,0)))</f>
        <v>Transportation</v>
      </c>
      <c r="B45" s="358" t="str">
        <f>IF(ISBLANK(INDEX('Policy Characteristics'!B:B,MATCH($C45,'Policy Characteristics'!$C:$C,0))),"",INDEX('Policy Characteristics'!B:B,MATCH($C45,'Policy Characteristics'!$C:$C,0)))</f>
        <v>Conventional Pollutant Standards</v>
      </c>
      <c r="C45" s="360" t="str">
        <f t="shared" si="2"/>
        <v>Percentage Reduction of Separately Regulated Pollutants</v>
      </c>
      <c r="D45" s="2" t="s">
        <v>43</v>
      </c>
      <c r="E45" s="2" t="s">
        <v>2260</v>
      </c>
      <c r="F45" s="2" t="s">
        <v>43</v>
      </c>
      <c r="G45" s="2" t="s">
        <v>2260</v>
      </c>
      <c r="H45" s="200">
        <v>343</v>
      </c>
      <c r="I45" s="53" t="s">
        <v>45</v>
      </c>
      <c r="J45" s="360" t="str">
        <f>IF(ISBLANK(INDEX('Policy Characteristics'!D:D,MATCH($C45,'Policy Characteristics'!$C:$C,0))),"",INDEX('Policy Characteristics'!D:D,MATCH($C45,'Policy Characteristics'!$C:$C,0)))</f>
        <v>Conventional Pollutant Standard</v>
      </c>
      <c r="K45" s="358" t="str">
        <f>IF(ISBLANK(INDEX('Policy Characteristics'!E:E,MATCH($C45,'Policy Characteristics'!$C:$C,0))),"",INDEX('Policy Characteristics'!E:E,MATCH($C45,'Policy Characteristics'!$C:$C,0)))</f>
        <v>trans reduce regulated pollutants</v>
      </c>
      <c r="L45" s="380">
        <f>IF(ISBLANK(INDEX('Policy Characteristics'!F:F,MATCH($C45,'Policy Characteristics'!$C:$C,0))),"",INDEX('Policy Characteristics'!F:F,MATCH($C45,'Policy Characteristics'!$C:$C,0)))</f>
        <v>0</v>
      </c>
      <c r="M45" s="380">
        <f>IF(ISBLANK(INDEX('Policy Characteristics'!G:G,MATCH($C45,'Policy Characteristics'!$C:$C,0))),"",INDEX('Policy Characteristics'!G:G,MATCH($C45,'Policy Characteristics'!$C:$C,0)))</f>
        <v>1</v>
      </c>
      <c r="N45" s="380">
        <f>IF(ISBLANK(INDEX('Policy Characteristics'!H:H,MATCH($C45,'Policy Characteristics'!$C:$C,0))),"",INDEX('Policy Characteristics'!H:H,MATCH($C45,'Policy Characteristics'!$C:$C,0)))</f>
        <v>0.02</v>
      </c>
      <c r="O45" s="358" t="str">
        <f>IF(ISBLANK(INDEX('Policy Characteristics'!I:I,MATCH($C45,'Policy Characteristics'!$C:$C,0))),"",INDEX('Policy Characteristics'!I:I,MATCH($C45,'Policy Characteristics'!$C:$C,0)))</f>
        <v>% reduction in emissions</v>
      </c>
      <c r="P45" s="358"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5" s="358" t="str">
        <f>IF(ISBLANK(INDEX('Policy Characteristics'!K:K,MATCH($C45,'Policy Characteristics'!$C:$C,0))),"",INDEX('Policy Characteristics'!K:K,MATCH($C45,'Policy Characteristics'!$C:$C,0)))</f>
        <v>transportation-sector-main.html#conv-pol-stds</v>
      </c>
      <c r="R45" s="358" t="str">
        <f>IF(ISBLANK(INDEX('Policy Characteristics'!L:L,MATCH($C45,'Policy Characteristics'!$C:$C,0))),"",INDEX('Policy Characteristics'!L:L,MATCH($C45,'Policy Characteristics'!$C:$C,0)))</f>
        <v>conventional-pollutant-standards.html</v>
      </c>
    </row>
    <row r="46" spans="1:18" s="2" customFormat="1" x14ac:dyDescent="0.35">
      <c r="A46" s="358" t="str">
        <f>IF(ISBLANK(INDEX('Policy Characteristics'!A:A,MATCH($C46,'Policy Characteristics'!$C:$C,0))),"",INDEX('Policy Characteristics'!A:A,MATCH($C46,'Policy Characteristics'!$C:$C,0)))</f>
        <v>Transportation</v>
      </c>
      <c r="B46" s="358" t="str">
        <f>IF(ISBLANK(INDEX('Policy Characteristics'!B:B,MATCH($C46,'Policy Characteristics'!$C:$C,0))),"",INDEX('Policy Characteristics'!B:B,MATCH($C46,'Policy Characteristics'!$C:$C,0)))</f>
        <v>Conventional Pollutant Standards</v>
      </c>
      <c r="C46" s="360" t="str">
        <f t="shared" si="2"/>
        <v>Percentage Reduction of Separately Regulated Pollutants</v>
      </c>
      <c r="D46" s="2" t="s">
        <v>43</v>
      </c>
      <c r="E46" s="2" t="s">
        <v>2262</v>
      </c>
      <c r="F46" s="2" t="s">
        <v>43</v>
      </c>
      <c r="G46" s="2" t="s">
        <v>2368</v>
      </c>
      <c r="H46" s="200">
        <v>344</v>
      </c>
      <c r="I46" s="53" t="s">
        <v>45</v>
      </c>
      <c r="J46" s="360" t="str">
        <f>IF(ISBLANK(INDEX('Policy Characteristics'!D:D,MATCH($C46,'Policy Characteristics'!$C:$C,0))),"",INDEX('Policy Characteristics'!D:D,MATCH($C46,'Policy Characteristics'!$C:$C,0)))</f>
        <v>Conventional Pollutant Standard</v>
      </c>
      <c r="K46" s="358" t="str">
        <f>IF(ISBLANK(INDEX('Policy Characteristics'!E:E,MATCH($C46,'Policy Characteristics'!$C:$C,0))),"",INDEX('Policy Characteristics'!E:E,MATCH($C46,'Policy Characteristics'!$C:$C,0)))</f>
        <v>trans reduce regulated pollutants</v>
      </c>
      <c r="L46" s="380">
        <f>IF(ISBLANK(INDEX('Policy Characteristics'!F:F,MATCH($C46,'Policy Characteristics'!$C:$C,0))),"",INDEX('Policy Characteristics'!F:F,MATCH($C46,'Policy Characteristics'!$C:$C,0)))</f>
        <v>0</v>
      </c>
      <c r="M46" s="380">
        <f>IF(ISBLANK(INDEX('Policy Characteristics'!G:G,MATCH($C46,'Policy Characteristics'!$C:$C,0))),"",INDEX('Policy Characteristics'!G:G,MATCH($C46,'Policy Characteristics'!$C:$C,0)))</f>
        <v>1</v>
      </c>
      <c r="N46" s="380">
        <f>IF(ISBLANK(INDEX('Policy Characteristics'!H:H,MATCH($C46,'Policy Characteristics'!$C:$C,0))),"",INDEX('Policy Characteristics'!H:H,MATCH($C46,'Policy Characteristics'!$C:$C,0)))</f>
        <v>0.02</v>
      </c>
      <c r="O46" s="358" t="str">
        <f>IF(ISBLANK(INDEX('Policy Characteristics'!I:I,MATCH($C46,'Policy Characteristics'!$C:$C,0))),"",INDEX('Policy Characteristics'!I:I,MATCH($C46,'Policy Characteristics'!$C:$C,0)))</f>
        <v>% reduction in emissions</v>
      </c>
      <c r="P46" s="358"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6" s="358" t="str">
        <f>IF(ISBLANK(INDEX('Policy Characteristics'!K:K,MATCH($C46,'Policy Characteristics'!$C:$C,0))),"",INDEX('Policy Characteristics'!K:K,MATCH($C46,'Policy Characteristics'!$C:$C,0)))</f>
        <v>transportation-sector-main.html#conv-pol-stds</v>
      </c>
      <c r="R46" s="358" t="str">
        <f>IF(ISBLANK(INDEX('Policy Characteristics'!L:L,MATCH($C46,'Policy Characteristics'!$C:$C,0))),"",INDEX('Policy Characteristics'!L:L,MATCH($C46,'Policy Characteristics'!$C:$C,0)))</f>
        <v>conventional-pollutant-standards.html</v>
      </c>
    </row>
    <row r="47" spans="1:18" s="2" customFormat="1" x14ac:dyDescent="0.35">
      <c r="A47" s="358" t="str">
        <f>IF(ISBLANK(INDEX('Policy Characteristics'!A:A,MATCH($C47,'Policy Characteristics'!$C:$C,0))),"",INDEX('Policy Characteristics'!A:A,MATCH($C47,'Policy Characteristics'!$C:$C,0)))</f>
        <v>Transportation</v>
      </c>
      <c r="B47" s="358" t="str">
        <f>IF(ISBLANK(INDEX('Policy Characteristics'!B:B,MATCH($C47,'Policy Characteristics'!$C:$C,0))),"",INDEX('Policy Characteristics'!B:B,MATCH($C47,'Policy Characteristics'!$C:$C,0)))</f>
        <v>Conventional Pollutant Standards</v>
      </c>
      <c r="C47" s="360" t="str">
        <f t="shared" si="2"/>
        <v>Percentage Reduction of Separately Regulated Pollutants</v>
      </c>
      <c r="D47" s="2" t="s">
        <v>43</v>
      </c>
      <c r="E47" s="2" t="s">
        <v>2263</v>
      </c>
      <c r="F47" s="2" t="s">
        <v>43</v>
      </c>
      <c r="G47" s="2" t="s">
        <v>2263</v>
      </c>
      <c r="H47" s="200">
        <v>345</v>
      </c>
      <c r="I47" s="9" t="s">
        <v>46</v>
      </c>
      <c r="J47" s="360" t="str">
        <f>IF(ISBLANK(INDEX('Policy Characteristics'!D:D,MATCH($C47,'Policy Characteristics'!$C:$C,0))),"",INDEX('Policy Characteristics'!D:D,MATCH($C47,'Policy Characteristics'!$C:$C,0)))</f>
        <v>Conventional Pollutant Standard</v>
      </c>
      <c r="K47" s="358" t="str">
        <f>IF(ISBLANK(INDEX('Policy Characteristics'!E:E,MATCH($C47,'Policy Characteristics'!$C:$C,0))),"",INDEX('Policy Characteristics'!E:E,MATCH($C47,'Policy Characteristics'!$C:$C,0)))</f>
        <v>trans reduce regulated pollutants</v>
      </c>
      <c r="L47" s="380">
        <f>IF(ISBLANK(INDEX('Policy Characteristics'!F:F,MATCH($C47,'Policy Characteristics'!$C:$C,0))),"",INDEX('Policy Characteristics'!F:F,MATCH($C47,'Policy Characteristics'!$C:$C,0)))</f>
        <v>0</v>
      </c>
      <c r="M47" s="380">
        <f>IF(ISBLANK(INDEX('Policy Characteristics'!G:G,MATCH($C47,'Policy Characteristics'!$C:$C,0))),"",INDEX('Policy Characteristics'!G:G,MATCH($C47,'Policy Characteristics'!$C:$C,0)))</f>
        <v>1</v>
      </c>
      <c r="N47" s="380">
        <f>IF(ISBLANK(INDEX('Policy Characteristics'!H:H,MATCH($C47,'Policy Characteristics'!$C:$C,0))),"",INDEX('Policy Characteristics'!H:H,MATCH($C47,'Policy Characteristics'!$C:$C,0)))</f>
        <v>0.02</v>
      </c>
      <c r="O47" s="358" t="str">
        <f>IF(ISBLANK(INDEX('Policy Characteristics'!I:I,MATCH($C47,'Policy Characteristics'!$C:$C,0))),"",INDEX('Policy Characteristics'!I:I,MATCH($C47,'Policy Characteristics'!$C:$C,0)))</f>
        <v>% reduction in emissions</v>
      </c>
      <c r="P47" s="358"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7" s="358" t="str">
        <f>IF(ISBLANK(INDEX('Policy Characteristics'!K:K,MATCH($C47,'Policy Characteristics'!$C:$C,0))),"",INDEX('Policy Characteristics'!K:K,MATCH($C47,'Policy Characteristics'!$C:$C,0)))</f>
        <v>transportation-sector-main.html#conv-pol-stds</v>
      </c>
      <c r="R47" s="358" t="str">
        <f>IF(ISBLANK(INDEX('Policy Characteristics'!L:L,MATCH($C47,'Policy Characteristics'!$C:$C,0))),"",INDEX('Policy Characteristics'!L:L,MATCH($C47,'Policy Characteristics'!$C:$C,0)))</f>
        <v>conventional-pollutant-standards.html</v>
      </c>
    </row>
    <row r="48" spans="1:18" s="2" customFormat="1" x14ac:dyDescent="0.35">
      <c r="A48" s="358" t="str">
        <f>IF(ISBLANK(INDEX('Policy Characteristics'!A:A,MATCH($C48,'Policy Characteristics'!$C:$C,0))),"",INDEX('Policy Characteristics'!A:A,MATCH($C48,'Policy Characteristics'!$C:$C,0)))</f>
        <v>Transportation</v>
      </c>
      <c r="B48" s="358" t="str">
        <f>IF(ISBLANK(INDEX('Policy Characteristics'!B:B,MATCH($C48,'Policy Characteristics'!$C:$C,0))),"",INDEX('Policy Characteristics'!B:B,MATCH($C48,'Policy Characteristics'!$C:$C,0)))</f>
        <v>Conventional Pollutant Standards</v>
      </c>
      <c r="C48" s="360" t="str">
        <f t="shared" si="2"/>
        <v>Percentage Reduction of Separately Regulated Pollutants</v>
      </c>
      <c r="D48" s="2" t="s">
        <v>43</v>
      </c>
      <c r="E48" s="2" t="s">
        <v>2265</v>
      </c>
      <c r="F48" s="2" t="s">
        <v>43</v>
      </c>
      <c r="G48" s="2" t="s">
        <v>2265</v>
      </c>
      <c r="H48" s="200">
        <v>346</v>
      </c>
      <c r="I48" s="53" t="s">
        <v>45</v>
      </c>
      <c r="J48" s="360" t="str">
        <f>IF(ISBLANK(INDEX('Policy Characteristics'!D:D,MATCH($C48,'Policy Characteristics'!$C:$C,0))),"",INDEX('Policy Characteristics'!D:D,MATCH($C48,'Policy Characteristics'!$C:$C,0)))</f>
        <v>Conventional Pollutant Standard</v>
      </c>
      <c r="K48" s="358" t="str">
        <f>IF(ISBLANK(INDEX('Policy Characteristics'!E:E,MATCH($C48,'Policy Characteristics'!$C:$C,0))),"",INDEX('Policy Characteristics'!E:E,MATCH($C48,'Policy Characteristics'!$C:$C,0)))</f>
        <v>trans reduce regulated pollutants</v>
      </c>
      <c r="L48" s="380">
        <f>IF(ISBLANK(INDEX('Policy Characteristics'!F:F,MATCH($C48,'Policy Characteristics'!$C:$C,0))),"",INDEX('Policy Characteristics'!F:F,MATCH($C48,'Policy Characteristics'!$C:$C,0)))</f>
        <v>0</v>
      </c>
      <c r="M48" s="380">
        <f>IF(ISBLANK(INDEX('Policy Characteristics'!G:G,MATCH($C48,'Policy Characteristics'!$C:$C,0))),"",INDEX('Policy Characteristics'!G:G,MATCH($C48,'Policy Characteristics'!$C:$C,0)))</f>
        <v>1</v>
      </c>
      <c r="N48" s="380">
        <f>IF(ISBLANK(INDEX('Policy Characteristics'!H:H,MATCH($C48,'Policy Characteristics'!$C:$C,0))),"",INDEX('Policy Characteristics'!H:H,MATCH($C48,'Policy Characteristics'!$C:$C,0)))</f>
        <v>0.02</v>
      </c>
      <c r="O48" s="358" t="str">
        <f>IF(ISBLANK(INDEX('Policy Characteristics'!I:I,MATCH($C48,'Policy Characteristics'!$C:$C,0))),"",INDEX('Policy Characteristics'!I:I,MATCH($C48,'Policy Characteristics'!$C:$C,0)))</f>
        <v>% reduction in emissions</v>
      </c>
      <c r="P48" s="358"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8" s="358" t="str">
        <f>IF(ISBLANK(INDEX('Policy Characteristics'!K:K,MATCH($C48,'Policy Characteristics'!$C:$C,0))),"",INDEX('Policy Characteristics'!K:K,MATCH($C48,'Policy Characteristics'!$C:$C,0)))</f>
        <v>transportation-sector-main.html#conv-pol-stds</v>
      </c>
      <c r="R48" s="358" t="str">
        <f>IF(ISBLANK(INDEX('Policy Characteristics'!L:L,MATCH($C48,'Policy Characteristics'!$C:$C,0))),"",INDEX('Policy Characteristics'!L:L,MATCH($C48,'Policy Characteristics'!$C:$C,0)))</f>
        <v>conventional-pollutant-standards.html</v>
      </c>
    </row>
    <row r="49" spans="1:18" s="2" customFormat="1" x14ac:dyDescent="0.35">
      <c r="A49" s="358" t="str">
        <f>IF(ISBLANK(INDEX('Policy Characteristics'!A:A,MATCH($C49,'Policy Characteristics'!$C:$C,0))),"",INDEX('Policy Characteristics'!A:A,MATCH($C49,'Policy Characteristics'!$C:$C,0)))</f>
        <v>Transportation</v>
      </c>
      <c r="B49" s="358" t="str">
        <f>IF(ISBLANK(INDEX('Policy Characteristics'!B:B,MATCH($C49,'Policy Characteristics'!$C:$C,0))),"",INDEX('Policy Characteristics'!B:B,MATCH($C49,'Policy Characteristics'!$C:$C,0)))</f>
        <v>Conventional Pollutant Standards</v>
      </c>
      <c r="C49" s="360" t="str">
        <f t="shared" si="2"/>
        <v>Percentage Reduction of Separately Regulated Pollutants</v>
      </c>
      <c r="D49" s="2" t="s">
        <v>43</v>
      </c>
      <c r="E49" s="2" t="s">
        <v>2267</v>
      </c>
      <c r="F49" s="2" t="s">
        <v>43</v>
      </c>
      <c r="G49" s="2" t="s">
        <v>2267</v>
      </c>
      <c r="H49" s="200">
        <v>347</v>
      </c>
      <c r="I49" s="53" t="s">
        <v>45</v>
      </c>
      <c r="J49" s="360" t="str">
        <f>IF(ISBLANK(INDEX('Policy Characteristics'!D:D,MATCH($C49,'Policy Characteristics'!$C:$C,0))),"",INDEX('Policy Characteristics'!D:D,MATCH($C49,'Policy Characteristics'!$C:$C,0)))</f>
        <v>Conventional Pollutant Standard</v>
      </c>
      <c r="K49" s="358" t="str">
        <f>IF(ISBLANK(INDEX('Policy Characteristics'!E:E,MATCH($C49,'Policy Characteristics'!$C:$C,0))),"",INDEX('Policy Characteristics'!E:E,MATCH($C49,'Policy Characteristics'!$C:$C,0)))</f>
        <v>trans reduce regulated pollutants</v>
      </c>
      <c r="L49" s="380">
        <f>IF(ISBLANK(INDEX('Policy Characteristics'!F:F,MATCH($C49,'Policy Characteristics'!$C:$C,0))),"",INDEX('Policy Characteristics'!F:F,MATCH($C49,'Policy Characteristics'!$C:$C,0)))</f>
        <v>0</v>
      </c>
      <c r="M49" s="380">
        <f>IF(ISBLANK(INDEX('Policy Characteristics'!G:G,MATCH($C49,'Policy Characteristics'!$C:$C,0))),"",INDEX('Policy Characteristics'!G:G,MATCH($C49,'Policy Characteristics'!$C:$C,0)))</f>
        <v>1</v>
      </c>
      <c r="N49" s="380">
        <f>IF(ISBLANK(INDEX('Policy Characteristics'!H:H,MATCH($C49,'Policy Characteristics'!$C:$C,0))),"",INDEX('Policy Characteristics'!H:H,MATCH($C49,'Policy Characteristics'!$C:$C,0)))</f>
        <v>0.02</v>
      </c>
      <c r="O49" s="358" t="str">
        <f>IF(ISBLANK(INDEX('Policy Characteristics'!I:I,MATCH($C49,'Policy Characteristics'!$C:$C,0))),"",INDEX('Policy Characteristics'!I:I,MATCH($C49,'Policy Characteristics'!$C:$C,0)))</f>
        <v>% reduction in emissions</v>
      </c>
      <c r="P49" s="358"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9" s="358" t="str">
        <f>IF(ISBLANK(INDEX('Policy Characteristics'!K:K,MATCH($C49,'Policy Characteristics'!$C:$C,0))),"",INDEX('Policy Characteristics'!K:K,MATCH($C49,'Policy Characteristics'!$C:$C,0)))</f>
        <v>transportation-sector-main.html#conv-pol-stds</v>
      </c>
      <c r="R49" s="358" t="str">
        <f>IF(ISBLANK(INDEX('Policy Characteristics'!L:L,MATCH($C49,'Policy Characteristics'!$C:$C,0))),"",INDEX('Policy Characteristics'!L:L,MATCH($C49,'Policy Characteristics'!$C:$C,0)))</f>
        <v>conventional-pollutant-standards.html</v>
      </c>
    </row>
    <row r="50" spans="1:18" s="2" customFormat="1" x14ac:dyDescent="0.35">
      <c r="A50" s="358" t="str">
        <f>IF(ISBLANK(INDEX('Policy Characteristics'!A:A,MATCH($C50,'Policy Characteristics'!$C:$C,0))),"",INDEX('Policy Characteristics'!A:A,MATCH($C50,'Policy Characteristics'!$C:$C,0)))</f>
        <v>Transportation</v>
      </c>
      <c r="B50" s="358" t="str">
        <f>IF(ISBLANK(INDEX('Policy Characteristics'!B:B,MATCH($C50,'Policy Characteristics'!$C:$C,0))),"",INDEX('Policy Characteristics'!B:B,MATCH($C50,'Policy Characteristics'!$C:$C,0)))</f>
        <v>Conventional Pollutant Standards</v>
      </c>
      <c r="C50" s="360" t="str">
        <f t="shared" si="2"/>
        <v>Percentage Reduction of Separately Regulated Pollutants</v>
      </c>
      <c r="D50" s="2" t="s">
        <v>43</v>
      </c>
      <c r="E50" s="2" t="s">
        <v>2269</v>
      </c>
      <c r="F50" s="2" t="s">
        <v>43</v>
      </c>
      <c r="G50" s="2" t="s">
        <v>2269</v>
      </c>
      <c r="H50" s="200">
        <v>348</v>
      </c>
      <c r="I50" s="9" t="s">
        <v>46</v>
      </c>
      <c r="J50" s="360" t="str">
        <f>IF(ISBLANK(INDEX('Policy Characteristics'!D:D,MATCH($C50,'Policy Characteristics'!$C:$C,0))),"",INDEX('Policy Characteristics'!D:D,MATCH($C50,'Policy Characteristics'!$C:$C,0)))</f>
        <v>Conventional Pollutant Standard</v>
      </c>
      <c r="K50" s="358" t="str">
        <f>IF(ISBLANK(INDEX('Policy Characteristics'!E:E,MATCH($C50,'Policy Characteristics'!$C:$C,0))),"",INDEX('Policy Characteristics'!E:E,MATCH($C50,'Policy Characteristics'!$C:$C,0)))</f>
        <v>trans reduce regulated pollutants</v>
      </c>
      <c r="L50" s="380">
        <f>IF(ISBLANK(INDEX('Policy Characteristics'!F:F,MATCH($C50,'Policy Characteristics'!$C:$C,0))),"",INDEX('Policy Characteristics'!F:F,MATCH($C50,'Policy Characteristics'!$C:$C,0)))</f>
        <v>0</v>
      </c>
      <c r="M50" s="380">
        <f>IF(ISBLANK(INDEX('Policy Characteristics'!G:G,MATCH($C50,'Policy Characteristics'!$C:$C,0))),"",INDEX('Policy Characteristics'!G:G,MATCH($C50,'Policy Characteristics'!$C:$C,0)))</f>
        <v>1</v>
      </c>
      <c r="N50" s="380">
        <f>IF(ISBLANK(INDEX('Policy Characteristics'!H:H,MATCH($C50,'Policy Characteristics'!$C:$C,0))),"",INDEX('Policy Characteristics'!H:H,MATCH($C50,'Policy Characteristics'!$C:$C,0)))</f>
        <v>0.02</v>
      </c>
      <c r="O50" s="358" t="str">
        <f>IF(ISBLANK(INDEX('Policy Characteristics'!I:I,MATCH($C50,'Policy Characteristics'!$C:$C,0))),"",INDEX('Policy Characteristics'!I:I,MATCH($C50,'Policy Characteristics'!$C:$C,0)))</f>
        <v>% reduction in emissions</v>
      </c>
      <c r="P50" s="358"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0" s="358" t="str">
        <f>IF(ISBLANK(INDEX('Policy Characteristics'!K:K,MATCH($C50,'Policy Characteristics'!$C:$C,0))),"",INDEX('Policy Characteristics'!K:K,MATCH($C50,'Policy Characteristics'!$C:$C,0)))</f>
        <v>transportation-sector-main.html#conv-pol-stds</v>
      </c>
      <c r="R50" s="358" t="str">
        <f>IF(ISBLANK(INDEX('Policy Characteristics'!L:L,MATCH($C50,'Policy Characteristics'!$C:$C,0))),"",INDEX('Policy Characteristics'!L:L,MATCH($C50,'Policy Characteristics'!$C:$C,0)))</f>
        <v>conventional-pollutant-standards.html</v>
      </c>
    </row>
    <row r="51" spans="1:18" s="2" customFormat="1" x14ac:dyDescent="0.35">
      <c r="A51" s="358" t="str">
        <f>IF(ISBLANK(INDEX('Policy Characteristics'!A:A,MATCH($C51,'Policy Characteristics'!$C:$C,0))),"",INDEX('Policy Characteristics'!A:A,MATCH($C51,'Policy Characteristics'!$C:$C,0)))</f>
        <v>Transportation</v>
      </c>
      <c r="B51" s="358" t="str">
        <f>IF(ISBLANK(INDEX('Policy Characteristics'!B:B,MATCH($C51,'Policy Characteristics'!$C:$C,0))),"",INDEX('Policy Characteristics'!B:B,MATCH($C51,'Policy Characteristics'!$C:$C,0)))</f>
        <v>Conventional Pollutant Standards</v>
      </c>
      <c r="C51" s="360" t="str">
        <f t="shared" si="2"/>
        <v>Percentage Reduction of Separately Regulated Pollutants</v>
      </c>
      <c r="D51" s="2" t="s">
        <v>43</v>
      </c>
      <c r="E51" s="2" t="s">
        <v>2271</v>
      </c>
      <c r="F51" s="2" t="s">
        <v>43</v>
      </c>
      <c r="G51" s="2" t="s">
        <v>2271</v>
      </c>
      <c r="H51" s="200">
        <v>349</v>
      </c>
      <c r="I51" s="9" t="s">
        <v>46</v>
      </c>
      <c r="J51" s="360" t="str">
        <f>IF(ISBLANK(INDEX('Policy Characteristics'!D:D,MATCH($C51,'Policy Characteristics'!$C:$C,0))),"",INDEX('Policy Characteristics'!D:D,MATCH($C51,'Policy Characteristics'!$C:$C,0)))</f>
        <v>Conventional Pollutant Standard</v>
      </c>
      <c r="K51" s="358" t="str">
        <f>IF(ISBLANK(INDEX('Policy Characteristics'!E:E,MATCH($C51,'Policy Characteristics'!$C:$C,0))),"",INDEX('Policy Characteristics'!E:E,MATCH($C51,'Policy Characteristics'!$C:$C,0)))</f>
        <v>trans reduce regulated pollutants</v>
      </c>
      <c r="L51" s="380">
        <f>IF(ISBLANK(INDEX('Policy Characteristics'!F:F,MATCH($C51,'Policy Characteristics'!$C:$C,0))),"",INDEX('Policy Characteristics'!F:F,MATCH($C51,'Policy Characteristics'!$C:$C,0)))</f>
        <v>0</v>
      </c>
      <c r="M51" s="380">
        <f>IF(ISBLANK(INDEX('Policy Characteristics'!G:G,MATCH($C51,'Policy Characteristics'!$C:$C,0))),"",INDEX('Policy Characteristics'!G:G,MATCH($C51,'Policy Characteristics'!$C:$C,0)))</f>
        <v>1</v>
      </c>
      <c r="N51" s="380">
        <f>IF(ISBLANK(INDEX('Policy Characteristics'!H:H,MATCH($C51,'Policy Characteristics'!$C:$C,0))),"",INDEX('Policy Characteristics'!H:H,MATCH($C51,'Policy Characteristics'!$C:$C,0)))</f>
        <v>0.02</v>
      </c>
      <c r="O51" s="358" t="str">
        <f>IF(ISBLANK(INDEX('Policy Characteristics'!I:I,MATCH($C51,'Policy Characteristics'!$C:$C,0))),"",INDEX('Policy Characteristics'!I:I,MATCH($C51,'Policy Characteristics'!$C:$C,0)))</f>
        <v>% reduction in emissions</v>
      </c>
      <c r="P51" s="358"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1" s="358" t="str">
        <f>IF(ISBLANK(INDEX('Policy Characteristics'!K:K,MATCH($C51,'Policy Characteristics'!$C:$C,0))),"",INDEX('Policy Characteristics'!K:K,MATCH($C51,'Policy Characteristics'!$C:$C,0)))</f>
        <v>transportation-sector-main.html#conv-pol-stds</v>
      </c>
      <c r="R51" s="358" t="str">
        <f>IF(ISBLANK(INDEX('Policy Characteristics'!L:L,MATCH($C51,'Policy Characteristics'!$C:$C,0))),"",INDEX('Policy Characteristics'!L:L,MATCH($C51,'Policy Characteristics'!$C:$C,0)))</f>
        <v>conventional-pollutant-standards.html</v>
      </c>
    </row>
    <row r="52" spans="1:18" s="2" customFormat="1" x14ac:dyDescent="0.35">
      <c r="A52" s="358" t="str">
        <f>IF(ISBLANK(INDEX('Policy Characteristics'!A:A,MATCH($C52,'Policy Characteristics'!$C:$C,0))),"",INDEX('Policy Characteristics'!A:A,MATCH($C52,'Policy Characteristics'!$C:$C,0)))</f>
        <v>Transportation</v>
      </c>
      <c r="B52" s="358" t="str">
        <f>IF(ISBLANK(INDEX('Policy Characteristics'!B:B,MATCH($C52,'Policy Characteristics'!$C:$C,0))),"",INDEX('Policy Characteristics'!B:B,MATCH($C52,'Policy Characteristics'!$C:$C,0)))</f>
        <v>Conventional Pollutant Standards</v>
      </c>
      <c r="C52" s="360" t="str">
        <f t="shared" si="2"/>
        <v>Percentage Reduction of Separately Regulated Pollutants</v>
      </c>
      <c r="D52" s="2" t="s">
        <v>117</v>
      </c>
      <c r="E52" s="2" t="s">
        <v>2255</v>
      </c>
      <c r="F52" s="2" t="s">
        <v>117</v>
      </c>
      <c r="G52" s="2" t="s">
        <v>2492</v>
      </c>
      <c r="H52" s="200">
        <v>350</v>
      </c>
      <c r="I52" s="53" t="s">
        <v>45</v>
      </c>
      <c r="J52" s="360" t="str">
        <f>IF(ISBLANK(INDEX('Policy Characteristics'!D:D,MATCH($C52,'Policy Characteristics'!$C:$C,0))),"",INDEX('Policy Characteristics'!D:D,MATCH($C52,'Policy Characteristics'!$C:$C,0)))</f>
        <v>Conventional Pollutant Standard</v>
      </c>
      <c r="K52" s="358" t="str">
        <f>IF(ISBLANK(INDEX('Policy Characteristics'!E:E,MATCH($C52,'Policy Characteristics'!$C:$C,0))),"",INDEX('Policy Characteristics'!E:E,MATCH($C52,'Policy Characteristics'!$C:$C,0)))</f>
        <v>trans reduce regulated pollutants</v>
      </c>
      <c r="L52" s="380">
        <f>IF(ISBLANK(INDEX('Policy Characteristics'!F:F,MATCH($C52,'Policy Characteristics'!$C:$C,0))),"",INDEX('Policy Characteristics'!F:F,MATCH($C52,'Policy Characteristics'!$C:$C,0)))</f>
        <v>0</v>
      </c>
      <c r="M52" s="380">
        <f>IF(ISBLANK(INDEX('Policy Characteristics'!G:G,MATCH($C52,'Policy Characteristics'!$C:$C,0))),"",INDEX('Policy Characteristics'!G:G,MATCH($C52,'Policy Characteristics'!$C:$C,0)))</f>
        <v>1</v>
      </c>
      <c r="N52" s="380">
        <f>IF(ISBLANK(INDEX('Policy Characteristics'!H:H,MATCH($C52,'Policy Characteristics'!$C:$C,0))),"",INDEX('Policy Characteristics'!H:H,MATCH($C52,'Policy Characteristics'!$C:$C,0)))</f>
        <v>0.02</v>
      </c>
      <c r="O52" s="358" t="str">
        <f>IF(ISBLANK(INDEX('Policy Characteristics'!I:I,MATCH($C52,'Policy Characteristics'!$C:$C,0))),"",INDEX('Policy Characteristics'!I:I,MATCH($C52,'Policy Characteristics'!$C:$C,0)))</f>
        <v>% reduction in emissions</v>
      </c>
      <c r="P52" s="358"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2" s="358" t="str">
        <f>IF(ISBLANK(INDEX('Policy Characteristics'!K:K,MATCH($C52,'Policy Characteristics'!$C:$C,0))),"",INDEX('Policy Characteristics'!K:K,MATCH($C52,'Policy Characteristics'!$C:$C,0)))</f>
        <v>transportation-sector-main.html#conv-pol-stds</v>
      </c>
      <c r="R52" s="358" t="str">
        <f>IF(ISBLANK(INDEX('Policy Characteristics'!L:L,MATCH($C52,'Policy Characteristics'!$C:$C,0))),"",INDEX('Policy Characteristics'!L:L,MATCH($C52,'Policy Characteristics'!$C:$C,0)))</f>
        <v>conventional-pollutant-standards.html</v>
      </c>
    </row>
    <row r="53" spans="1:18" s="2" customFormat="1" x14ac:dyDescent="0.35">
      <c r="A53" s="358" t="str">
        <f>IF(ISBLANK(INDEX('Policy Characteristics'!A:A,MATCH($C53,'Policy Characteristics'!$C:$C,0))),"",INDEX('Policy Characteristics'!A:A,MATCH($C53,'Policy Characteristics'!$C:$C,0)))</f>
        <v>Transportation</v>
      </c>
      <c r="B53" s="358" t="str">
        <f>IF(ISBLANK(INDEX('Policy Characteristics'!B:B,MATCH($C53,'Policy Characteristics'!$C:$C,0))),"",INDEX('Policy Characteristics'!B:B,MATCH($C53,'Policy Characteristics'!$C:$C,0)))</f>
        <v>Conventional Pollutant Standards</v>
      </c>
      <c r="C53" s="360" t="str">
        <f t="shared" si="2"/>
        <v>Percentage Reduction of Separately Regulated Pollutants</v>
      </c>
      <c r="D53" s="2" t="s">
        <v>117</v>
      </c>
      <c r="E53" s="2" t="s">
        <v>518</v>
      </c>
      <c r="F53" s="2" t="s">
        <v>117</v>
      </c>
      <c r="G53" s="2" t="s">
        <v>518</v>
      </c>
      <c r="H53" s="200">
        <v>351</v>
      </c>
      <c r="I53" s="53" t="s">
        <v>45</v>
      </c>
      <c r="J53" s="360" t="str">
        <f>IF(ISBLANK(INDEX('Policy Characteristics'!D:D,MATCH($C53,'Policy Characteristics'!$C:$C,0))),"",INDEX('Policy Characteristics'!D:D,MATCH($C53,'Policy Characteristics'!$C:$C,0)))</f>
        <v>Conventional Pollutant Standard</v>
      </c>
      <c r="K53" s="358" t="str">
        <f>IF(ISBLANK(INDEX('Policy Characteristics'!E:E,MATCH($C53,'Policy Characteristics'!$C:$C,0))),"",INDEX('Policy Characteristics'!E:E,MATCH($C53,'Policy Characteristics'!$C:$C,0)))</f>
        <v>trans reduce regulated pollutants</v>
      </c>
      <c r="L53" s="380">
        <f>IF(ISBLANK(INDEX('Policy Characteristics'!F:F,MATCH($C53,'Policy Characteristics'!$C:$C,0))),"",INDEX('Policy Characteristics'!F:F,MATCH($C53,'Policy Characteristics'!$C:$C,0)))</f>
        <v>0</v>
      </c>
      <c r="M53" s="380">
        <f>IF(ISBLANK(INDEX('Policy Characteristics'!G:G,MATCH($C53,'Policy Characteristics'!$C:$C,0))),"",INDEX('Policy Characteristics'!G:G,MATCH($C53,'Policy Characteristics'!$C:$C,0)))</f>
        <v>1</v>
      </c>
      <c r="N53" s="380">
        <f>IF(ISBLANK(INDEX('Policy Characteristics'!H:H,MATCH($C53,'Policy Characteristics'!$C:$C,0))),"",INDEX('Policy Characteristics'!H:H,MATCH($C53,'Policy Characteristics'!$C:$C,0)))</f>
        <v>0.02</v>
      </c>
      <c r="O53" s="358" t="str">
        <f>IF(ISBLANK(INDEX('Policy Characteristics'!I:I,MATCH($C53,'Policy Characteristics'!$C:$C,0))),"",INDEX('Policy Characteristics'!I:I,MATCH($C53,'Policy Characteristics'!$C:$C,0)))</f>
        <v>% reduction in emissions</v>
      </c>
      <c r="P53" s="358"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3" s="358" t="str">
        <f>IF(ISBLANK(INDEX('Policy Characteristics'!K:K,MATCH($C53,'Policy Characteristics'!$C:$C,0))),"",INDEX('Policy Characteristics'!K:K,MATCH($C53,'Policy Characteristics'!$C:$C,0)))</f>
        <v>transportation-sector-main.html#conv-pol-stds</v>
      </c>
      <c r="R53" s="358" t="str">
        <f>IF(ISBLANK(INDEX('Policy Characteristics'!L:L,MATCH($C53,'Policy Characteristics'!$C:$C,0))),"",INDEX('Policy Characteristics'!L:L,MATCH($C53,'Policy Characteristics'!$C:$C,0)))</f>
        <v>conventional-pollutant-standards.html</v>
      </c>
    </row>
    <row r="54" spans="1:18" s="2" customFormat="1" x14ac:dyDescent="0.35">
      <c r="A54" s="358" t="str">
        <f>IF(ISBLANK(INDEX('Policy Characteristics'!A:A,MATCH($C54,'Policy Characteristics'!$C:$C,0))),"",INDEX('Policy Characteristics'!A:A,MATCH($C54,'Policy Characteristics'!$C:$C,0)))</f>
        <v>Transportation</v>
      </c>
      <c r="B54" s="358" t="str">
        <f>IF(ISBLANK(INDEX('Policy Characteristics'!B:B,MATCH($C54,'Policy Characteristics'!$C:$C,0))),"",INDEX('Policy Characteristics'!B:B,MATCH($C54,'Policy Characteristics'!$C:$C,0)))</f>
        <v>Conventional Pollutant Standards</v>
      </c>
      <c r="C54" s="360" t="str">
        <f t="shared" si="2"/>
        <v>Percentage Reduction of Separately Regulated Pollutants</v>
      </c>
      <c r="D54" s="2" t="s">
        <v>117</v>
      </c>
      <c r="E54" s="2" t="s">
        <v>2258</v>
      </c>
      <c r="F54" s="2" t="s">
        <v>117</v>
      </c>
      <c r="G54" s="2" t="s">
        <v>2258</v>
      </c>
      <c r="H54" s="200">
        <v>352</v>
      </c>
      <c r="I54" s="53" t="s">
        <v>45</v>
      </c>
      <c r="J54" s="360" t="str">
        <f>IF(ISBLANK(INDEX('Policy Characteristics'!D:D,MATCH($C54,'Policy Characteristics'!$C:$C,0))),"",INDEX('Policy Characteristics'!D:D,MATCH($C54,'Policy Characteristics'!$C:$C,0)))</f>
        <v>Conventional Pollutant Standard</v>
      </c>
      <c r="K54" s="358" t="str">
        <f>IF(ISBLANK(INDEX('Policy Characteristics'!E:E,MATCH($C54,'Policy Characteristics'!$C:$C,0))),"",INDEX('Policy Characteristics'!E:E,MATCH($C54,'Policy Characteristics'!$C:$C,0)))</f>
        <v>trans reduce regulated pollutants</v>
      </c>
      <c r="L54" s="380">
        <f>IF(ISBLANK(INDEX('Policy Characteristics'!F:F,MATCH($C54,'Policy Characteristics'!$C:$C,0))),"",INDEX('Policy Characteristics'!F:F,MATCH($C54,'Policy Characteristics'!$C:$C,0)))</f>
        <v>0</v>
      </c>
      <c r="M54" s="380">
        <f>IF(ISBLANK(INDEX('Policy Characteristics'!G:G,MATCH($C54,'Policy Characteristics'!$C:$C,0))),"",INDEX('Policy Characteristics'!G:G,MATCH($C54,'Policy Characteristics'!$C:$C,0)))</f>
        <v>1</v>
      </c>
      <c r="N54" s="380">
        <f>IF(ISBLANK(INDEX('Policy Characteristics'!H:H,MATCH($C54,'Policy Characteristics'!$C:$C,0))),"",INDEX('Policy Characteristics'!H:H,MATCH($C54,'Policy Characteristics'!$C:$C,0)))</f>
        <v>0.02</v>
      </c>
      <c r="O54" s="358" t="str">
        <f>IF(ISBLANK(INDEX('Policy Characteristics'!I:I,MATCH($C54,'Policy Characteristics'!$C:$C,0))),"",INDEX('Policy Characteristics'!I:I,MATCH($C54,'Policy Characteristics'!$C:$C,0)))</f>
        <v>% reduction in emissions</v>
      </c>
      <c r="P54" s="358"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4" s="358" t="str">
        <f>IF(ISBLANK(INDEX('Policy Characteristics'!K:K,MATCH($C54,'Policy Characteristics'!$C:$C,0))),"",INDEX('Policy Characteristics'!K:K,MATCH($C54,'Policy Characteristics'!$C:$C,0)))</f>
        <v>transportation-sector-main.html#conv-pol-stds</v>
      </c>
      <c r="R54" s="358" t="str">
        <f>IF(ISBLANK(INDEX('Policy Characteristics'!L:L,MATCH($C54,'Policy Characteristics'!$C:$C,0))),"",INDEX('Policy Characteristics'!L:L,MATCH($C54,'Policy Characteristics'!$C:$C,0)))</f>
        <v>conventional-pollutant-standards.html</v>
      </c>
    </row>
    <row r="55" spans="1:18" s="2" customFormat="1" x14ac:dyDescent="0.35">
      <c r="A55" s="358" t="str">
        <f>IF(ISBLANK(INDEX('Policy Characteristics'!A:A,MATCH($C55,'Policy Characteristics'!$C:$C,0))),"",INDEX('Policy Characteristics'!A:A,MATCH($C55,'Policy Characteristics'!$C:$C,0)))</f>
        <v>Transportation</v>
      </c>
      <c r="B55" s="358" t="str">
        <f>IF(ISBLANK(INDEX('Policy Characteristics'!B:B,MATCH($C55,'Policy Characteristics'!$C:$C,0))),"",INDEX('Policy Characteristics'!B:B,MATCH($C55,'Policy Characteristics'!$C:$C,0)))</f>
        <v>Conventional Pollutant Standards</v>
      </c>
      <c r="C55" s="360" t="str">
        <f t="shared" si="2"/>
        <v>Percentage Reduction of Separately Regulated Pollutants</v>
      </c>
      <c r="D55" s="2" t="s">
        <v>117</v>
      </c>
      <c r="E55" s="2" t="s">
        <v>2260</v>
      </c>
      <c r="F55" s="2" t="s">
        <v>117</v>
      </c>
      <c r="G55" s="2" t="s">
        <v>2260</v>
      </c>
      <c r="H55" s="200">
        <v>353</v>
      </c>
      <c r="I55" s="53" t="s">
        <v>45</v>
      </c>
      <c r="J55" s="360" t="str">
        <f>IF(ISBLANK(INDEX('Policy Characteristics'!D:D,MATCH($C55,'Policy Characteristics'!$C:$C,0))),"",INDEX('Policy Characteristics'!D:D,MATCH($C55,'Policy Characteristics'!$C:$C,0)))</f>
        <v>Conventional Pollutant Standard</v>
      </c>
      <c r="K55" s="358" t="str">
        <f>IF(ISBLANK(INDEX('Policy Characteristics'!E:E,MATCH($C55,'Policy Characteristics'!$C:$C,0))),"",INDEX('Policy Characteristics'!E:E,MATCH($C55,'Policy Characteristics'!$C:$C,0)))</f>
        <v>trans reduce regulated pollutants</v>
      </c>
      <c r="L55" s="380">
        <f>IF(ISBLANK(INDEX('Policy Characteristics'!F:F,MATCH($C55,'Policy Characteristics'!$C:$C,0))),"",INDEX('Policy Characteristics'!F:F,MATCH($C55,'Policy Characteristics'!$C:$C,0)))</f>
        <v>0</v>
      </c>
      <c r="M55" s="380">
        <f>IF(ISBLANK(INDEX('Policy Characteristics'!G:G,MATCH($C55,'Policy Characteristics'!$C:$C,0))),"",INDEX('Policy Characteristics'!G:G,MATCH($C55,'Policy Characteristics'!$C:$C,0)))</f>
        <v>1</v>
      </c>
      <c r="N55" s="380">
        <f>IF(ISBLANK(INDEX('Policy Characteristics'!H:H,MATCH($C55,'Policy Characteristics'!$C:$C,0))),"",INDEX('Policy Characteristics'!H:H,MATCH($C55,'Policy Characteristics'!$C:$C,0)))</f>
        <v>0.02</v>
      </c>
      <c r="O55" s="358" t="str">
        <f>IF(ISBLANK(INDEX('Policy Characteristics'!I:I,MATCH($C55,'Policy Characteristics'!$C:$C,0))),"",INDEX('Policy Characteristics'!I:I,MATCH($C55,'Policy Characteristics'!$C:$C,0)))</f>
        <v>% reduction in emissions</v>
      </c>
      <c r="P55" s="358"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5" s="358" t="str">
        <f>IF(ISBLANK(INDEX('Policy Characteristics'!K:K,MATCH($C55,'Policy Characteristics'!$C:$C,0))),"",INDEX('Policy Characteristics'!K:K,MATCH($C55,'Policy Characteristics'!$C:$C,0)))</f>
        <v>transportation-sector-main.html#conv-pol-stds</v>
      </c>
      <c r="R55" s="358" t="str">
        <f>IF(ISBLANK(INDEX('Policy Characteristics'!L:L,MATCH($C55,'Policy Characteristics'!$C:$C,0))),"",INDEX('Policy Characteristics'!L:L,MATCH($C55,'Policy Characteristics'!$C:$C,0)))</f>
        <v>conventional-pollutant-standards.html</v>
      </c>
    </row>
    <row r="56" spans="1:18" s="2" customFormat="1" x14ac:dyDescent="0.35">
      <c r="A56" s="358" t="str">
        <f>IF(ISBLANK(INDEX('Policy Characteristics'!A:A,MATCH($C56,'Policy Characteristics'!$C:$C,0))),"",INDEX('Policy Characteristics'!A:A,MATCH($C56,'Policy Characteristics'!$C:$C,0)))</f>
        <v>Transportation</v>
      </c>
      <c r="B56" s="358" t="str">
        <f>IF(ISBLANK(INDEX('Policy Characteristics'!B:B,MATCH($C56,'Policy Characteristics'!$C:$C,0))),"",INDEX('Policy Characteristics'!B:B,MATCH($C56,'Policy Characteristics'!$C:$C,0)))</f>
        <v>Conventional Pollutant Standards</v>
      </c>
      <c r="C56" s="360" t="str">
        <f t="shared" si="2"/>
        <v>Percentage Reduction of Separately Regulated Pollutants</v>
      </c>
      <c r="D56" s="2" t="s">
        <v>117</v>
      </c>
      <c r="E56" s="2" t="s">
        <v>2262</v>
      </c>
      <c r="F56" s="2" t="s">
        <v>117</v>
      </c>
      <c r="G56" s="2" t="s">
        <v>2368</v>
      </c>
      <c r="H56" s="200">
        <v>354</v>
      </c>
      <c r="I56" s="53" t="s">
        <v>45</v>
      </c>
      <c r="J56" s="360" t="str">
        <f>IF(ISBLANK(INDEX('Policy Characteristics'!D:D,MATCH($C56,'Policy Characteristics'!$C:$C,0))),"",INDEX('Policy Characteristics'!D:D,MATCH($C56,'Policy Characteristics'!$C:$C,0)))</f>
        <v>Conventional Pollutant Standard</v>
      </c>
      <c r="K56" s="358" t="str">
        <f>IF(ISBLANK(INDEX('Policy Characteristics'!E:E,MATCH($C56,'Policy Characteristics'!$C:$C,0))),"",INDEX('Policy Characteristics'!E:E,MATCH($C56,'Policy Characteristics'!$C:$C,0)))</f>
        <v>trans reduce regulated pollutants</v>
      </c>
      <c r="L56" s="380">
        <f>IF(ISBLANK(INDEX('Policy Characteristics'!F:F,MATCH($C56,'Policy Characteristics'!$C:$C,0))),"",INDEX('Policy Characteristics'!F:F,MATCH($C56,'Policy Characteristics'!$C:$C,0)))</f>
        <v>0</v>
      </c>
      <c r="M56" s="380">
        <f>IF(ISBLANK(INDEX('Policy Characteristics'!G:G,MATCH($C56,'Policy Characteristics'!$C:$C,0))),"",INDEX('Policy Characteristics'!G:G,MATCH($C56,'Policy Characteristics'!$C:$C,0)))</f>
        <v>1</v>
      </c>
      <c r="N56" s="380">
        <f>IF(ISBLANK(INDEX('Policy Characteristics'!H:H,MATCH($C56,'Policy Characteristics'!$C:$C,0))),"",INDEX('Policy Characteristics'!H:H,MATCH($C56,'Policy Characteristics'!$C:$C,0)))</f>
        <v>0.02</v>
      </c>
      <c r="O56" s="358" t="str">
        <f>IF(ISBLANK(INDEX('Policy Characteristics'!I:I,MATCH($C56,'Policy Characteristics'!$C:$C,0))),"",INDEX('Policy Characteristics'!I:I,MATCH($C56,'Policy Characteristics'!$C:$C,0)))</f>
        <v>% reduction in emissions</v>
      </c>
      <c r="P56" s="358"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6" s="358" t="str">
        <f>IF(ISBLANK(INDEX('Policy Characteristics'!K:K,MATCH($C56,'Policy Characteristics'!$C:$C,0))),"",INDEX('Policy Characteristics'!K:K,MATCH($C56,'Policy Characteristics'!$C:$C,0)))</f>
        <v>transportation-sector-main.html#conv-pol-stds</v>
      </c>
      <c r="R56" s="358" t="str">
        <f>IF(ISBLANK(INDEX('Policy Characteristics'!L:L,MATCH($C56,'Policy Characteristics'!$C:$C,0))),"",INDEX('Policy Characteristics'!L:L,MATCH($C56,'Policy Characteristics'!$C:$C,0)))</f>
        <v>conventional-pollutant-standards.html</v>
      </c>
    </row>
    <row r="57" spans="1:18" s="2" customFormat="1" x14ac:dyDescent="0.35">
      <c r="A57" s="358" t="str">
        <f>IF(ISBLANK(INDEX('Policy Characteristics'!A:A,MATCH($C57,'Policy Characteristics'!$C:$C,0))),"",INDEX('Policy Characteristics'!A:A,MATCH($C57,'Policy Characteristics'!$C:$C,0)))</f>
        <v>Transportation</v>
      </c>
      <c r="B57" s="358" t="str">
        <f>IF(ISBLANK(INDEX('Policy Characteristics'!B:B,MATCH($C57,'Policy Characteristics'!$C:$C,0))),"",INDEX('Policy Characteristics'!B:B,MATCH($C57,'Policy Characteristics'!$C:$C,0)))</f>
        <v>Conventional Pollutant Standards</v>
      </c>
      <c r="C57" s="360" t="str">
        <f t="shared" si="2"/>
        <v>Percentage Reduction of Separately Regulated Pollutants</v>
      </c>
      <c r="D57" s="2" t="s">
        <v>117</v>
      </c>
      <c r="E57" s="2" t="s">
        <v>2263</v>
      </c>
      <c r="F57" s="2" t="s">
        <v>117</v>
      </c>
      <c r="G57" s="2" t="s">
        <v>2263</v>
      </c>
      <c r="H57" s="200">
        <v>355</v>
      </c>
      <c r="I57" s="53" t="s">
        <v>45</v>
      </c>
      <c r="J57" s="360" t="str">
        <f>IF(ISBLANK(INDEX('Policy Characteristics'!D:D,MATCH($C57,'Policy Characteristics'!$C:$C,0))),"",INDEX('Policy Characteristics'!D:D,MATCH($C57,'Policy Characteristics'!$C:$C,0)))</f>
        <v>Conventional Pollutant Standard</v>
      </c>
      <c r="K57" s="358" t="str">
        <f>IF(ISBLANK(INDEX('Policy Characteristics'!E:E,MATCH($C57,'Policy Characteristics'!$C:$C,0))),"",INDEX('Policy Characteristics'!E:E,MATCH($C57,'Policy Characteristics'!$C:$C,0)))</f>
        <v>trans reduce regulated pollutants</v>
      </c>
      <c r="L57" s="380">
        <f>IF(ISBLANK(INDEX('Policy Characteristics'!F:F,MATCH($C57,'Policy Characteristics'!$C:$C,0))),"",INDEX('Policy Characteristics'!F:F,MATCH($C57,'Policy Characteristics'!$C:$C,0)))</f>
        <v>0</v>
      </c>
      <c r="M57" s="380">
        <f>IF(ISBLANK(INDEX('Policy Characteristics'!G:G,MATCH($C57,'Policy Characteristics'!$C:$C,0))),"",INDEX('Policy Characteristics'!G:G,MATCH($C57,'Policy Characteristics'!$C:$C,0)))</f>
        <v>1</v>
      </c>
      <c r="N57" s="380">
        <f>IF(ISBLANK(INDEX('Policy Characteristics'!H:H,MATCH($C57,'Policy Characteristics'!$C:$C,0))),"",INDEX('Policy Characteristics'!H:H,MATCH($C57,'Policy Characteristics'!$C:$C,0)))</f>
        <v>0.02</v>
      </c>
      <c r="O57" s="358" t="str">
        <f>IF(ISBLANK(INDEX('Policy Characteristics'!I:I,MATCH($C57,'Policy Characteristics'!$C:$C,0))),"",INDEX('Policy Characteristics'!I:I,MATCH($C57,'Policy Characteristics'!$C:$C,0)))</f>
        <v>% reduction in emissions</v>
      </c>
      <c r="P57" s="358"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7" s="358" t="str">
        <f>IF(ISBLANK(INDEX('Policy Characteristics'!K:K,MATCH($C57,'Policy Characteristics'!$C:$C,0))),"",INDEX('Policy Characteristics'!K:K,MATCH($C57,'Policy Characteristics'!$C:$C,0)))</f>
        <v>transportation-sector-main.html#conv-pol-stds</v>
      </c>
      <c r="R57" s="358" t="str">
        <f>IF(ISBLANK(INDEX('Policy Characteristics'!L:L,MATCH($C57,'Policy Characteristics'!$C:$C,0))),"",INDEX('Policy Characteristics'!L:L,MATCH($C57,'Policy Characteristics'!$C:$C,0)))</f>
        <v>conventional-pollutant-standards.html</v>
      </c>
    </row>
    <row r="58" spans="1:18" s="2" customFormat="1" x14ac:dyDescent="0.35">
      <c r="A58" s="358" t="str">
        <f>IF(ISBLANK(INDEX('Policy Characteristics'!A:A,MATCH($C58,'Policy Characteristics'!$C:$C,0))),"",INDEX('Policy Characteristics'!A:A,MATCH($C58,'Policy Characteristics'!$C:$C,0)))</f>
        <v>Transportation</v>
      </c>
      <c r="B58" s="358" t="str">
        <f>IF(ISBLANK(INDEX('Policy Characteristics'!B:B,MATCH($C58,'Policy Characteristics'!$C:$C,0))),"",INDEX('Policy Characteristics'!B:B,MATCH($C58,'Policy Characteristics'!$C:$C,0)))</f>
        <v>Conventional Pollutant Standards</v>
      </c>
      <c r="C58" s="360" t="str">
        <f t="shared" si="2"/>
        <v>Percentage Reduction of Separately Regulated Pollutants</v>
      </c>
      <c r="D58" s="2" t="s">
        <v>117</v>
      </c>
      <c r="E58" s="2" t="s">
        <v>2265</v>
      </c>
      <c r="F58" s="2" t="s">
        <v>117</v>
      </c>
      <c r="G58" s="2" t="s">
        <v>2265</v>
      </c>
      <c r="H58" s="200">
        <v>356</v>
      </c>
      <c r="I58" s="53" t="s">
        <v>45</v>
      </c>
      <c r="J58" s="360" t="str">
        <f>IF(ISBLANK(INDEX('Policy Characteristics'!D:D,MATCH($C58,'Policy Characteristics'!$C:$C,0))),"",INDEX('Policy Characteristics'!D:D,MATCH($C58,'Policy Characteristics'!$C:$C,0)))</f>
        <v>Conventional Pollutant Standard</v>
      </c>
      <c r="K58" s="358" t="str">
        <f>IF(ISBLANK(INDEX('Policy Characteristics'!E:E,MATCH($C58,'Policy Characteristics'!$C:$C,0))),"",INDEX('Policy Characteristics'!E:E,MATCH($C58,'Policy Characteristics'!$C:$C,0)))</f>
        <v>trans reduce regulated pollutants</v>
      </c>
      <c r="L58" s="380">
        <f>IF(ISBLANK(INDEX('Policy Characteristics'!F:F,MATCH($C58,'Policy Characteristics'!$C:$C,0))),"",INDEX('Policy Characteristics'!F:F,MATCH($C58,'Policy Characteristics'!$C:$C,0)))</f>
        <v>0</v>
      </c>
      <c r="M58" s="380">
        <f>IF(ISBLANK(INDEX('Policy Characteristics'!G:G,MATCH($C58,'Policy Characteristics'!$C:$C,0))),"",INDEX('Policy Characteristics'!G:G,MATCH($C58,'Policy Characteristics'!$C:$C,0)))</f>
        <v>1</v>
      </c>
      <c r="N58" s="380">
        <f>IF(ISBLANK(INDEX('Policy Characteristics'!H:H,MATCH($C58,'Policy Characteristics'!$C:$C,0))),"",INDEX('Policy Characteristics'!H:H,MATCH($C58,'Policy Characteristics'!$C:$C,0)))</f>
        <v>0.02</v>
      </c>
      <c r="O58" s="358" t="str">
        <f>IF(ISBLANK(INDEX('Policy Characteristics'!I:I,MATCH($C58,'Policy Characteristics'!$C:$C,0))),"",INDEX('Policy Characteristics'!I:I,MATCH($C58,'Policy Characteristics'!$C:$C,0)))</f>
        <v>% reduction in emissions</v>
      </c>
      <c r="P58" s="358"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8" s="358" t="str">
        <f>IF(ISBLANK(INDEX('Policy Characteristics'!K:K,MATCH($C58,'Policy Characteristics'!$C:$C,0))),"",INDEX('Policy Characteristics'!K:K,MATCH($C58,'Policy Characteristics'!$C:$C,0)))</f>
        <v>transportation-sector-main.html#conv-pol-stds</v>
      </c>
      <c r="R58" s="358" t="str">
        <f>IF(ISBLANK(INDEX('Policy Characteristics'!L:L,MATCH($C58,'Policy Characteristics'!$C:$C,0))),"",INDEX('Policy Characteristics'!L:L,MATCH($C58,'Policy Characteristics'!$C:$C,0)))</f>
        <v>conventional-pollutant-standards.html</v>
      </c>
    </row>
    <row r="59" spans="1:18" s="2" customFormat="1" x14ac:dyDescent="0.35">
      <c r="A59" s="358" t="str">
        <f>IF(ISBLANK(INDEX('Policy Characteristics'!A:A,MATCH($C59,'Policy Characteristics'!$C:$C,0))),"",INDEX('Policy Characteristics'!A:A,MATCH($C59,'Policy Characteristics'!$C:$C,0)))</f>
        <v>Transportation</v>
      </c>
      <c r="B59" s="358" t="str">
        <f>IF(ISBLANK(INDEX('Policy Characteristics'!B:B,MATCH($C59,'Policy Characteristics'!$C:$C,0))),"",INDEX('Policy Characteristics'!B:B,MATCH($C59,'Policy Characteristics'!$C:$C,0)))</f>
        <v>Conventional Pollutant Standards</v>
      </c>
      <c r="C59" s="360" t="str">
        <f t="shared" si="2"/>
        <v>Percentage Reduction of Separately Regulated Pollutants</v>
      </c>
      <c r="D59" s="2" t="s">
        <v>117</v>
      </c>
      <c r="E59" s="2" t="s">
        <v>2267</v>
      </c>
      <c r="F59" s="2" t="s">
        <v>117</v>
      </c>
      <c r="G59" s="2" t="s">
        <v>2267</v>
      </c>
      <c r="H59" s="200">
        <v>357</v>
      </c>
      <c r="I59" s="53" t="s">
        <v>45</v>
      </c>
      <c r="J59" s="360" t="str">
        <f>IF(ISBLANK(INDEX('Policy Characteristics'!D:D,MATCH($C59,'Policy Characteristics'!$C:$C,0))),"",INDEX('Policy Characteristics'!D:D,MATCH($C59,'Policy Characteristics'!$C:$C,0)))</f>
        <v>Conventional Pollutant Standard</v>
      </c>
      <c r="K59" s="358" t="str">
        <f>IF(ISBLANK(INDEX('Policy Characteristics'!E:E,MATCH($C59,'Policy Characteristics'!$C:$C,0))),"",INDEX('Policy Characteristics'!E:E,MATCH($C59,'Policy Characteristics'!$C:$C,0)))</f>
        <v>trans reduce regulated pollutants</v>
      </c>
      <c r="L59" s="380">
        <f>IF(ISBLANK(INDEX('Policy Characteristics'!F:F,MATCH($C59,'Policy Characteristics'!$C:$C,0))),"",INDEX('Policy Characteristics'!F:F,MATCH($C59,'Policy Characteristics'!$C:$C,0)))</f>
        <v>0</v>
      </c>
      <c r="M59" s="380">
        <f>IF(ISBLANK(INDEX('Policy Characteristics'!G:G,MATCH($C59,'Policy Characteristics'!$C:$C,0))),"",INDEX('Policy Characteristics'!G:G,MATCH($C59,'Policy Characteristics'!$C:$C,0)))</f>
        <v>1</v>
      </c>
      <c r="N59" s="380">
        <f>IF(ISBLANK(INDEX('Policy Characteristics'!H:H,MATCH($C59,'Policy Characteristics'!$C:$C,0))),"",INDEX('Policy Characteristics'!H:H,MATCH($C59,'Policy Characteristics'!$C:$C,0)))</f>
        <v>0.02</v>
      </c>
      <c r="O59" s="358" t="str">
        <f>IF(ISBLANK(INDEX('Policy Characteristics'!I:I,MATCH($C59,'Policy Characteristics'!$C:$C,0))),"",INDEX('Policy Characteristics'!I:I,MATCH($C59,'Policy Characteristics'!$C:$C,0)))</f>
        <v>% reduction in emissions</v>
      </c>
      <c r="P59" s="358"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9" s="358" t="str">
        <f>IF(ISBLANK(INDEX('Policy Characteristics'!K:K,MATCH($C59,'Policy Characteristics'!$C:$C,0))),"",INDEX('Policy Characteristics'!K:K,MATCH($C59,'Policy Characteristics'!$C:$C,0)))</f>
        <v>transportation-sector-main.html#conv-pol-stds</v>
      </c>
      <c r="R59" s="358" t="str">
        <f>IF(ISBLANK(INDEX('Policy Characteristics'!L:L,MATCH($C59,'Policy Characteristics'!$C:$C,0))),"",INDEX('Policy Characteristics'!L:L,MATCH($C59,'Policy Characteristics'!$C:$C,0)))</f>
        <v>conventional-pollutant-standards.html</v>
      </c>
    </row>
    <row r="60" spans="1:18" s="2" customFormat="1" x14ac:dyDescent="0.35">
      <c r="A60" s="358" t="str">
        <f>IF(ISBLANK(INDEX('Policy Characteristics'!A:A,MATCH($C60,'Policy Characteristics'!$C:$C,0))),"",INDEX('Policy Characteristics'!A:A,MATCH($C60,'Policy Characteristics'!$C:$C,0)))</f>
        <v>Transportation</v>
      </c>
      <c r="B60" s="358" t="str">
        <f>IF(ISBLANK(INDEX('Policy Characteristics'!B:B,MATCH($C60,'Policy Characteristics'!$C:$C,0))),"",INDEX('Policy Characteristics'!B:B,MATCH($C60,'Policy Characteristics'!$C:$C,0)))</f>
        <v>Conventional Pollutant Standards</v>
      </c>
      <c r="C60" s="360" t="str">
        <f t="shared" si="2"/>
        <v>Percentage Reduction of Separately Regulated Pollutants</v>
      </c>
      <c r="D60" s="2" t="s">
        <v>117</v>
      </c>
      <c r="E60" s="2" t="s">
        <v>2269</v>
      </c>
      <c r="F60" s="2" t="s">
        <v>117</v>
      </c>
      <c r="G60" s="2" t="s">
        <v>2269</v>
      </c>
      <c r="H60" s="200">
        <v>358</v>
      </c>
      <c r="I60" s="9" t="s">
        <v>46</v>
      </c>
      <c r="J60" s="360" t="str">
        <f>IF(ISBLANK(INDEX('Policy Characteristics'!D:D,MATCH($C60,'Policy Characteristics'!$C:$C,0))),"",INDEX('Policy Characteristics'!D:D,MATCH($C60,'Policy Characteristics'!$C:$C,0)))</f>
        <v>Conventional Pollutant Standard</v>
      </c>
      <c r="K60" s="358" t="str">
        <f>IF(ISBLANK(INDEX('Policy Characteristics'!E:E,MATCH($C60,'Policy Characteristics'!$C:$C,0))),"",INDEX('Policy Characteristics'!E:E,MATCH($C60,'Policy Characteristics'!$C:$C,0)))</f>
        <v>trans reduce regulated pollutants</v>
      </c>
      <c r="L60" s="380">
        <f>IF(ISBLANK(INDEX('Policy Characteristics'!F:F,MATCH($C60,'Policy Characteristics'!$C:$C,0))),"",INDEX('Policy Characteristics'!F:F,MATCH($C60,'Policy Characteristics'!$C:$C,0)))</f>
        <v>0</v>
      </c>
      <c r="M60" s="380">
        <f>IF(ISBLANK(INDEX('Policy Characteristics'!G:G,MATCH($C60,'Policy Characteristics'!$C:$C,0))),"",INDEX('Policy Characteristics'!G:G,MATCH($C60,'Policy Characteristics'!$C:$C,0)))</f>
        <v>1</v>
      </c>
      <c r="N60" s="380">
        <f>IF(ISBLANK(INDEX('Policy Characteristics'!H:H,MATCH($C60,'Policy Characteristics'!$C:$C,0))),"",INDEX('Policy Characteristics'!H:H,MATCH($C60,'Policy Characteristics'!$C:$C,0)))</f>
        <v>0.02</v>
      </c>
      <c r="O60" s="358" t="str">
        <f>IF(ISBLANK(INDEX('Policy Characteristics'!I:I,MATCH($C60,'Policy Characteristics'!$C:$C,0))),"",INDEX('Policy Characteristics'!I:I,MATCH($C60,'Policy Characteristics'!$C:$C,0)))</f>
        <v>% reduction in emissions</v>
      </c>
      <c r="P60" s="358"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0" s="358" t="str">
        <f>IF(ISBLANK(INDEX('Policy Characteristics'!K:K,MATCH($C60,'Policy Characteristics'!$C:$C,0))),"",INDEX('Policy Characteristics'!K:K,MATCH($C60,'Policy Characteristics'!$C:$C,0)))</f>
        <v>transportation-sector-main.html#conv-pol-stds</v>
      </c>
      <c r="R60" s="358" t="str">
        <f>IF(ISBLANK(INDEX('Policy Characteristics'!L:L,MATCH($C60,'Policy Characteristics'!$C:$C,0))),"",INDEX('Policy Characteristics'!L:L,MATCH($C60,'Policy Characteristics'!$C:$C,0)))</f>
        <v>conventional-pollutant-standards.html</v>
      </c>
    </row>
    <row r="61" spans="1:18" s="2" customFormat="1" x14ac:dyDescent="0.35">
      <c r="A61" s="358" t="str">
        <f>IF(ISBLANK(INDEX('Policy Characteristics'!A:A,MATCH($C61,'Policy Characteristics'!$C:$C,0))),"",INDEX('Policy Characteristics'!A:A,MATCH($C61,'Policy Characteristics'!$C:$C,0)))</f>
        <v>Transportation</v>
      </c>
      <c r="B61" s="358" t="str">
        <f>IF(ISBLANK(INDEX('Policy Characteristics'!B:B,MATCH($C61,'Policy Characteristics'!$C:$C,0))),"",INDEX('Policy Characteristics'!B:B,MATCH($C61,'Policy Characteristics'!$C:$C,0)))</f>
        <v>Conventional Pollutant Standards</v>
      </c>
      <c r="C61" s="360" t="str">
        <f t="shared" si="2"/>
        <v>Percentage Reduction of Separately Regulated Pollutants</v>
      </c>
      <c r="D61" s="2" t="s">
        <v>117</v>
      </c>
      <c r="E61" s="2" t="s">
        <v>2271</v>
      </c>
      <c r="F61" s="2" t="s">
        <v>117</v>
      </c>
      <c r="G61" s="2" t="s">
        <v>2271</v>
      </c>
      <c r="H61" s="200">
        <v>359</v>
      </c>
      <c r="I61" s="9" t="s">
        <v>46</v>
      </c>
      <c r="J61" s="360" t="str">
        <f>IF(ISBLANK(INDEX('Policy Characteristics'!D:D,MATCH($C61,'Policy Characteristics'!$C:$C,0))),"",INDEX('Policy Characteristics'!D:D,MATCH($C61,'Policy Characteristics'!$C:$C,0)))</f>
        <v>Conventional Pollutant Standard</v>
      </c>
      <c r="K61" s="358" t="str">
        <f>IF(ISBLANK(INDEX('Policy Characteristics'!E:E,MATCH($C61,'Policy Characteristics'!$C:$C,0))),"",INDEX('Policy Characteristics'!E:E,MATCH($C61,'Policy Characteristics'!$C:$C,0)))</f>
        <v>trans reduce regulated pollutants</v>
      </c>
      <c r="L61" s="380">
        <f>IF(ISBLANK(INDEX('Policy Characteristics'!F:F,MATCH($C61,'Policy Characteristics'!$C:$C,0))),"",INDEX('Policy Characteristics'!F:F,MATCH($C61,'Policy Characteristics'!$C:$C,0)))</f>
        <v>0</v>
      </c>
      <c r="M61" s="380">
        <f>IF(ISBLANK(INDEX('Policy Characteristics'!G:G,MATCH($C61,'Policy Characteristics'!$C:$C,0))),"",INDEX('Policy Characteristics'!G:G,MATCH($C61,'Policy Characteristics'!$C:$C,0)))</f>
        <v>1</v>
      </c>
      <c r="N61" s="380">
        <f>IF(ISBLANK(INDEX('Policy Characteristics'!H:H,MATCH($C61,'Policy Characteristics'!$C:$C,0))),"",INDEX('Policy Characteristics'!H:H,MATCH($C61,'Policy Characteristics'!$C:$C,0)))</f>
        <v>0.02</v>
      </c>
      <c r="O61" s="358" t="str">
        <f>IF(ISBLANK(INDEX('Policy Characteristics'!I:I,MATCH($C61,'Policy Characteristics'!$C:$C,0))),"",INDEX('Policy Characteristics'!I:I,MATCH($C61,'Policy Characteristics'!$C:$C,0)))</f>
        <v>% reduction in emissions</v>
      </c>
      <c r="P61" s="358"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1" s="358" t="str">
        <f>IF(ISBLANK(INDEX('Policy Characteristics'!K:K,MATCH($C61,'Policy Characteristics'!$C:$C,0))),"",INDEX('Policy Characteristics'!K:K,MATCH($C61,'Policy Characteristics'!$C:$C,0)))</f>
        <v>transportation-sector-main.html#conv-pol-stds</v>
      </c>
      <c r="R61" s="358" t="str">
        <f>IF(ISBLANK(INDEX('Policy Characteristics'!L:L,MATCH($C61,'Policy Characteristics'!$C:$C,0))),"",INDEX('Policy Characteristics'!L:L,MATCH($C61,'Policy Characteristics'!$C:$C,0)))</f>
        <v>conventional-pollutant-standards.html</v>
      </c>
    </row>
    <row r="62" spans="1:18" s="2" customFormat="1" x14ac:dyDescent="0.35">
      <c r="A62" s="358" t="str">
        <f>IF(ISBLANK(INDEX('Policy Characteristics'!A:A,MATCH($C62,'Policy Characteristics'!$C:$C,0))),"",INDEX('Policy Characteristics'!A:A,MATCH($C62,'Policy Characteristics'!$C:$C,0)))</f>
        <v>Transportation</v>
      </c>
      <c r="B62" s="358" t="str">
        <f>IF(ISBLANK(INDEX('Policy Characteristics'!B:B,MATCH($C62,'Policy Characteristics'!$C:$C,0))),"",INDEX('Policy Characteristics'!B:B,MATCH($C62,'Policy Characteristics'!$C:$C,0)))</f>
        <v>Electric Vehicle Charger Deployment</v>
      </c>
      <c r="C62" s="359" t="s">
        <v>2525</v>
      </c>
      <c r="H62" s="200">
        <v>360</v>
      </c>
      <c r="I62" s="9" t="s">
        <v>45</v>
      </c>
      <c r="J62" s="360" t="str">
        <f>IF(ISBLANK(INDEX('Policy Characteristics'!D:D,MATCH($C62,'Policy Characteristics'!$C:$C,0))),"",INDEX('Policy Characteristics'!D:D,MATCH($C62,'Policy Characteristics'!$C:$C,0)))</f>
        <v>EV Charger Deployment</v>
      </c>
      <c r="K62" s="358" t="str">
        <f>IF(ISBLANK(INDEX('Policy Characteristics'!E:E,MATCH($C62,'Policy Characteristics'!$C:$C,0))),"",INDEX('Policy Characteristics'!E:E,MATCH($C62,'Policy Characteristics'!$C:$C,0)))</f>
        <v>trans EV charger deployment</v>
      </c>
      <c r="L62" s="358">
        <f>IF(ISBLANK(INDEX('Policy Characteristics'!F:F,MATCH($C62,'Policy Characteristics'!$C:$C,0))),"",INDEX('Policy Characteristics'!F:F,MATCH($C62,'Policy Characteristics'!$C:$C,0)))</f>
        <v>0</v>
      </c>
      <c r="M62" s="358">
        <f>IF(ISBLANK(INDEX('Policy Characteristics'!G:G,MATCH($C62,'Policy Characteristics'!$C:$C,0))),"",INDEX('Policy Characteristics'!G:G,MATCH($C62,'Policy Characteristics'!$C:$C,0)))</f>
        <v>300</v>
      </c>
      <c r="N62" s="358">
        <f>IF(ISBLANK(INDEX('Policy Characteristics'!H:H,MATCH($C62,'Policy Characteristics'!$C:$C,0))),"",INDEX('Policy Characteristics'!H:H,MATCH($C62,'Policy Characteristics'!$C:$C,0)))</f>
        <v>5</v>
      </c>
      <c r="O62" s="358" t="str">
        <f>IF(ISBLANK(INDEX('Policy Characteristics'!I:I,MATCH($C62,'Policy Characteristics'!$C:$C,0))),"",INDEX('Policy Characteristics'!I:I,MATCH($C62,'Policy Characteristics'!$C:$C,0)))</f>
        <v>chargers / 100k pop</v>
      </c>
      <c r="P62" s="358"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58" t="str">
        <f>IF(ISBLANK(INDEX('Policy Characteristics'!K:K,MATCH($C62,'Policy Characteristics'!$C:$C,0))),"",INDEX('Policy Characteristics'!K:K,MATCH($C62,'Policy Characteristics'!$C:$C,0)))</f>
        <v/>
      </c>
      <c r="R62" s="358" t="str">
        <f>IF(ISBLANK(INDEX('Policy Characteristics'!L:L,MATCH($C62,'Policy Characteristics'!$C:$C,0))),"",INDEX('Policy Characteristics'!L:L,MATCH($C62,'Policy Characteristics'!$C:$C,0)))</f>
        <v>ev-charger-deployment.html</v>
      </c>
    </row>
    <row r="63" spans="1:18" s="2" customFormat="1" x14ac:dyDescent="0.35">
      <c r="A63" s="358" t="str">
        <f>IF(ISBLANK(INDEX('Policy Characteristics'!A:A,MATCH($C63,'Policy Characteristics'!$C:$C,0))),"",INDEX('Policy Characteristics'!A:A,MATCH($C63,'Policy Characteristics'!$C:$C,0)))</f>
        <v>Transportation</v>
      </c>
      <c r="B63" s="358" t="str">
        <f>IF(ISBLANK(INDEX('Policy Characteristics'!B:B,MATCH($C63,'Policy Characteristics'!$C:$C,0))),"",INDEX('Policy Characteristics'!B:B,MATCH($C63,'Policy Characteristics'!$C:$C,0)))</f>
        <v>Electric Vehicle Range &amp; Charging Time</v>
      </c>
      <c r="C63" s="361" t="s">
        <v>2521</v>
      </c>
      <c r="D63" s="53"/>
      <c r="E63" s="53"/>
      <c r="F63" s="53"/>
      <c r="G63" s="53"/>
      <c r="H63" s="200">
        <v>361</v>
      </c>
      <c r="I63" s="53" t="s">
        <v>46</v>
      </c>
      <c r="J63" s="360" t="str">
        <f>IF(ISBLANK(INDEX('Policy Characteristics'!D:D,MATCH($C63,'Policy Characteristics'!$C:$C,0))),"",INDEX('Policy Characteristics'!D:D,MATCH($C63,'Policy Characteristics'!$C:$C,0)))</f>
        <v>EV Range &amp; Charging Time</v>
      </c>
      <c r="K63" s="358" t="str">
        <f>IF(ISBLANK(INDEX('Policy Characteristics'!E:E,MATCH($C63,'Policy Characteristics'!$C:$C,0))),"",INDEX('Policy Characteristics'!E:E,MATCH($C63,'Policy Characteristics'!$C:$C,0)))</f>
        <v>trans reduce EV range anxiety and charging time</v>
      </c>
      <c r="L63" s="380">
        <f>IF(ISBLANK(INDEX('Policy Characteristics'!F:F,MATCH($C63,'Policy Characteristics'!$C:$C,0))),"",INDEX('Policy Characteristics'!F:F,MATCH($C63,'Policy Characteristics'!$C:$C,0)))</f>
        <v>0</v>
      </c>
      <c r="M63" s="380">
        <f>IF(ISBLANK(INDEX('Policy Characteristics'!G:G,MATCH($C63,'Policy Characteristics'!$C:$C,0))),"",INDEX('Policy Characteristics'!G:G,MATCH($C63,'Policy Characteristics'!$C:$C,0)))</f>
        <v>1</v>
      </c>
      <c r="N63" s="380">
        <f>IF(ISBLANK(INDEX('Policy Characteristics'!H:H,MATCH($C63,'Policy Characteristics'!$C:$C,0))),"",INDEX('Policy Characteristics'!H:H,MATCH($C63,'Policy Characteristics'!$C:$C,0)))</f>
        <v>0.02</v>
      </c>
      <c r="O63" s="358" t="str">
        <f>IF(ISBLANK(INDEX('Policy Characteristics'!I:I,MATCH($C63,'Policy Characteristics'!$C:$C,0))),"",INDEX('Policy Characteristics'!I:I,MATCH($C63,'Policy Characteristics'!$C:$C,0)))</f>
        <v>% reduction in concern</v>
      </c>
      <c r="P63" s="358"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58" t="str">
        <f>IF(ISBLANK(INDEX('Policy Characteristics'!K:K,MATCH($C63,'Policy Characteristics'!$C:$C,0))),"",INDEX('Policy Characteristics'!K:K,MATCH($C63,'Policy Characteristics'!$C:$C,0)))</f>
        <v/>
      </c>
      <c r="R63" s="358" t="str">
        <f>IF(ISBLANK(INDEX('Policy Characteristics'!L:L,MATCH($C63,'Policy Characteristics'!$C:$C,0))),"",INDEX('Policy Characteristics'!L:L,MATCH($C63,'Policy Characteristics'!$C:$C,0)))</f>
        <v>reduce-range-anxiety-charging-time.html</v>
      </c>
    </row>
    <row r="64" spans="1:18" s="2" customFormat="1" x14ac:dyDescent="0.35">
      <c r="A64" s="358" t="str">
        <f>IF(ISBLANK(INDEX('Policy Characteristics'!A:A,MATCH($C64,'Policy Characteristics'!$C:$C,0))),"",INDEX('Policy Characteristics'!A:A,MATCH($C64,'Policy Characteristics'!$C:$C,0)))</f>
        <v>Transportation</v>
      </c>
      <c r="B64" s="358" t="str">
        <f>IF(ISBLANK(INDEX('Policy Characteristics'!B:B,MATCH($C64,'Policy Characteristics'!$C:$C,0))),"",INDEX('Policy Characteristics'!B:B,MATCH($C64,'Policy Characteristics'!$C:$C,0)))</f>
        <v>Electric Vehicle Sales Standard</v>
      </c>
      <c r="C64" s="361" t="s">
        <v>494</v>
      </c>
      <c r="D64" s="53" t="s">
        <v>47</v>
      </c>
      <c r="E64" s="53" t="s">
        <v>39</v>
      </c>
      <c r="F64" s="53" t="s">
        <v>86</v>
      </c>
      <c r="G64" s="53" t="s">
        <v>39</v>
      </c>
      <c r="H64" s="56">
        <v>186</v>
      </c>
      <c r="I64" s="53" t="s">
        <v>45</v>
      </c>
      <c r="J64" s="360" t="str">
        <f>IF(ISBLANK(INDEX('Policy Characteristics'!D:D,MATCH($C64,'Policy Characteristics'!$C:$C,0))),"",INDEX('Policy Characteristics'!D:D,MATCH($C64,'Policy Characteristics'!$C:$C,0)))</f>
        <v>EV Sales Standard</v>
      </c>
      <c r="K64" s="358" t="str">
        <f>IF(ISBLANK(INDEX('Policy Characteristics'!E:E,MATCH($C64,'Policy Characteristics'!$C:$C,0))),"",INDEX('Policy Characteristics'!E:E,MATCH($C64,'Policy Characteristics'!$C:$C,0)))</f>
        <v>trans EV minimum</v>
      </c>
      <c r="L64" s="380">
        <f>IF(ISBLANK(INDEX('Policy Characteristics'!F:F,MATCH($C64,'Policy Characteristics'!$C:$C,0))),"",INDEX('Policy Characteristics'!F:F,MATCH($C64,'Policy Characteristics'!$C:$C,0)))</f>
        <v>0</v>
      </c>
      <c r="M64" s="380">
        <f>IF(ISBLANK(INDEX('Policy Characteristics'!G:G,MATCH($C64,'Policy Characteristics'!$C:$C,0))),"",INDEX('Policy Characteristics'!G:G,MATCH($C64,'Policy Characteristics'!$C:$C,0)))</f>
        <v>1</v>
      </c>
      <c r="N64" s="380">
        <f>IF(ISBLANK(INDEX('Policy Characteristics'!H:H,MATCH($C64,'Policy Characteristics'!$C:$C,0))),"",INDEX('Policy Characteristics'!H:H,MATCH($C64,'Policy Characteristics'!$C:$C,0)))</f>
        <v>0.01</v>
      </c>
      <c r="O64" s="358" t="str">
        <f>IF(ISBLANK(INDEX('Policy Characteristics'!I:I,MATCH($C64,'Policy Characteristics'!$C:$C,0))),"",INDEX('Policy Characteristics'!I:I,MATCH($C64,'Policy Characteristics'!$C:$C,0)))</f>
        <v>% of new vehicles sold</v>
      </c>
      <c r="P64" s="358"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58" t="str">
        <f>IF(ISBLANK(INDEX('Policy Characteristics'!K:K,MATCH($C64,'Policy Characteristics'!$C:$C,0))),"",INDEX('Policy Characteristics'!K:K,MATCH($C64,'Policy Characteristics'!$C:$C,0)))</f>
        <v>transportation-sector-main.html#ev-mandate</v>
      </c>
      <c r="R64" s="358" t="str">
        <f>IF(ISBLANK(INDEX('Policy Characteristics'!L:L,MATCH($C64,'Policy Characteristics'!$C:$C,0))),"",INDEX('Policy Characteristics'!L:L,MATCH($C64,'Policy Characteristics'!$C:$C,0)))</f>
        <v>ev-mandate.html</v>
      </c>
    </row>
    <row r="65" spans="1:18" s="2" customFormat="1" x14ac:dyDescent="0.35">
      <c r="A65" s="358" t="str">
        <f>IF(ISBLANK(INDEX('Policy Characteristics'!A:A,MATCH($C65,'Policy Characteristics'!$C:$C,0))),"",INDEX('Policy Characteristics'!A:A,MATCH($C65,'Policy Characteristics'!$C:$C,0)))</f>
        <v>Transportation</v>
      </c>
      <c r="B65" s="358" t="str">
        <f>IF(ISBLANK(INDEX('Policy Characteristics'!B:B,MATCH($C65,'Policy Characteristics'!$C:$C,0))),"",INDEX('Policy Characteristics'!B:B,MATCH($C65,'Policy Characteristics'!$C:$C,0)))</f>
        <v>Electric Vehicle Sales Standard</v>
      </c>
      <c r="C65" s="362" t="str">
        <f t="shared" ref="C65:C75" si="3">C$64</f>
        <v>Additional Minimum Required EV Sales Percentage</v>
      </c>
      <c r="D65" s="68" t="s">
        <v>44</v>
      </c>
      <c r="E65" s="68" t="s">
        <v>39</v>
      </c>
      <c r="F65" s="68" t="s">
        <v>87</v>
      </c>
      <c r="G65" s="68" t="s">
        <v>39</v>
      </c>
      <c r="H65" s="56">
        <v>203</v>
      </c>
      <c r="I65" s="9" t="s">
        <v>45</v>
      </c>
      <c r="J65" s="360" t="str">
        <f>IF(ISBLANK(INDEX('Policy Characteristics'!D:D,MATCH($C65,'Policy Characteristics'!$C:$C,0))),"",INDEX('Policy Characteristics'!D:D,MATCH($C65,'Policy Characteristics'!$C:$C,0)))</f>
        <v>EV Sales Standard</v>
      </c>
      <c r="K65" s="358" t="str">
        <f>IF(ISBLANK(INDEX('Policy Characteristics'!E:E,MATCH($C65,'Policy Characteristics'!$C:$C,0))),"",INDEX('Policy Characteristics'!E:E,MATCH($C65,'Policy Characteristics'!$C:$C,0)))</f>
        <v>trans EV minimum</v>
      </c>
      <c r="L65" s="380">
        <f>IF(ISBLANK(INDEX('Policy Characteristics'!F:F,MATCH($C65,'Policy Characteristics'!$C:$C,0))),"",INDEX('Policy Characteristics'!F:F,MATCH($C65,'Policy Characteristics'!$C:$C,0)))</f>
        <v>0</v>
      </c>
      <c r="M65" s="380">
        <f>IF(ISBLANK(INDEX('Policy Characteristics'!G:G,MATCH($C65,'Policy Characteristics'!$C:$C,0))),"",INDEX('Policy Characteristics'!G:G,MATCH($C65,'Policy Characteristics'!$C:$C,0)))</f>
        <v>1</v>
      </c>
      <c r="N65" s="380">
        <f>IF(ISBLANK(INDEX('Policy Characteristics'!H:H,MATCH($C65,'Policy Characteristics'!$C:$C,0))),"",INDEX('Policy Characteristics'!H:H,MATCH($C65,'Policy Characteristics'!$C:$C,0)))</f>
        <v>0.01</v>
      </c>
      <c r="O65" s="358" t="str">
        <f>IF(ISBLANK(INDEX('Policy Characteristics'!I:I,MATCH($C65,'Policy Characteristics'!$C:$C,0))),"",INDEX('Policy Characteristics'!I:I,MATCH($C65,'Policy Characteristics'!$C:$C,0)))</f>
        <v>% of new vehicles sold</v>
      </c>
      <c r="P65" s="358"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58" t="str">
        <f>IF(ISBLANK(INDEX('Policy Characteristics'!K:K,MATCH($C65,'Policy Characteristics'!$C:$C,0))),"",INDEX('Policy Characteristics'!K:K,MATCH($C65,'Policy Characteristics'!$C:$C,0)))</f>
        <v>transportation-sector-main.html#ev-mandate</v>
      </c>
      <c r="R65" s="358" t="str">
        <f>IF(ISBLANK(INDEX('Policy Characteristics'!L:L,MATCH($C65,'Policy Characteristics'!$C:$C,0))),"",INDEX('Policy Characteristics'!L:L,MATCH($C65,'Policy Characteristics'!$C:$C,0)))</f>
        <v>ev-mandate.html</v>
      </c>
    </row>
    <row r="66" spans="1:18" s="2" customFormat="1" x14ac:dyDescent="0.35">
      <c r="A66" s="358" t="str">
        <f>IF(ISBLANK(INDEX('Policy Characteristics'!A:A,MATCH($C66,'Policy Characteristics'!$C:$C,0))),"",INDEX('Policy Characteristics'!A:A,MATCH($C66,'Policy Characteristics'!$C:$C,0)))</f>
        <v>Transportation</v>
      </c>
      <c r="B66" s="358" t="str">
        <f>IF(ISBLANK(INDEX('Policy Characteristics'!B:B,MATCH($C66,'Policy Characteristics'!$C:$C,0))),"",INDEX('Policy Characteristics'!B:B,MATCH($C66,'Policy Characteristics'!$C:$C,0)))</f>
        <v>Electric Vehicle Sales Standard</v>
      </c>
      <c r="C66" s="362" t="str">
        <f t="shared" si="3"/>
        <v>Additional Minimum Required EV Sales Percentage</v>
      </c>
      <c r="D66" s="68" t="s">
        <v>47</v>
      </c>
      <c r="E66" s="68" t="s">
        <v>40</v>
      </c>
      <c r="F66" s="68" t="s">
        <v>86</v>
      </c>
      <c r="G66" s="68" t="s">
        <v>40</v>
      </c>
      <c r="H66" s="56">
        <v>187</v>
      </c>
      <c r="I66" s="53" t="s">
        <v>45</v>
      </c>
      <c r="J66" s="360" t="str">
        <f>IF(ISBLANK(INDEX('Policy Characteristics'!D:D,MATCH($C66,'Policy Characteristics'!$C:$C,0))),"",INDEX('Policy Characteristics'!D:D,MATCH($C66,'Policy Characteristics'!$C:$C,0)))</f>
        <v>EV Sales Standard</v>
      </c>
      <c r="K66" s="358" t="str">
        <f>IF(ISBLANK(INDEX('Policy Characteristics'!E:E,MATCH($C66,'Policy Characteristics'!$C:$C,0))),"",INDEX('Policy Characteristics'!E:E,MATCH($C66,'Policy Characteristics'!$C:$C,0)))</f>
        <v>trans EV minimum</v>
      </c>
      <c r="L66" s="380">
        <f>IF(ISBLANK(INDEX('Policy Characteristics'!F:F,MATCH($C66,'Policy Characteristics'!$C:$C,0))),"",INDEX('Policy Characteristics'!F:F,MATCH($C66,'Policy Characteristics'!$C:$C,0)))</f>
        <v>0</v>
      </c>
      <c r="M66" s="380">
        <f>IF(ISBLANK(INDEX('Policy Characteristics'!G:G,MATCH($C66,'Policy Characteristics'!$C:$C,0))),"",INDEX('Policy Characteristics'!G:G,MATCH($C66,'Policy Characteristics'!$C:$C,0)))</f>
        <v>1</v>
      </c>
      <c r="N66" s="380">
        <f>IF(ISBLANK(INDEX('Policy Characteristics'!H:H,MATCH($C66,'Policy Characteristics'!$C:$C,0))),"",INDEX('Policy Characteristics'!H:H,MATCH($C66,'Policy Characteristics'!$C:$C,0)))</f>
        <v>0.01</v>
      </c>
      <c r="O66" s="358" t="str">
        <f>IF(ISBLANK(INDEX('Policy Characteristics'!I:I,MATCH($C66,'Policy Characteristics'!$C:$C,0))),"",INDEX('Policy Characteristics'!I:I,MATCH($C66,'Policy Characteristics'!$C:$C,0)))</f>
        <v>% of new vehicles sold</v>
      </c>
      <c r="P66" s="358"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58" t="str">
        <f>IF(ISBLANK(INDEX('Policy Characteristics'!K:K,MATCH($C66,'Policy Characteristics'!$C:$C,0))),"",INDEX('Policy Characteristics'!K:K,MATCH($C66,'Policy Characteristics'!$C:$C,0)))</f>
        <v>transportation-sector-main.html#ev-mandate</v>
      </c>
      <c r="R66" s="358" t="str">
        <f>IF(ISBLANK(INDEX('Policy Characteristics'!L:L,MATCH($C66,'Policy Characteristics'!$C:$C,0))),"",INDEX('Policy Characteristics'!L:L,MATCH($C66,'Policy Characteristics'!$C:$C,0)))</f>
        <v>ev-mandate.html</v>
      </c>
    </row>
    <row r="67" spans="1:18" s="2" customFormat="1" x14ac:dyDescent="0.35">
      <c r="A67" s="358" t="str">
        <f>IF(ISBLANK(INDEX('Policy Characteristics'!A:A,MATCH($C67,'Policy Characteristics'!$C:$C,0))),"",INDEX('Policy Characteristics'!A:A,MATCH($C67,'Policy Characteristics'!$C:$C,0)))</f>
        <v>Transportation</v>
      </c>
      <c r="B67" s="358" t="str">
        <f>IF(ISBLANK(INDEX('Policy Characteristics'!B:B,MATCH($C67,'Policy Characteristics'!$C:$C,0))),"",INDEX('Policy Characteristics'!B:B,MATCH($C67,'Policy Characteristics'!$C:$C,0)))</f>
        <v>Electric Vehicle Sales Standard</v>
      </c>
      <c r="C67" s="362" t="str">
        <f t="shared" si="3"/>
        <v>Additional Minimum Required EV Sales Percentage</v>
      </c>
      <c r="D67" s="68" t="s">
        <v>44</v>
      </c>
      <c r="E67" s="68" t="s">
        <v>40</v>
      </c>
      <c r="F67" s="68" t="s">
        <v>87</v>
      </c>
      <c r="G67" s="68" t="s">
        <v>40</v>
      </c>
      <c r="H67" s="56">
        <v>191</v>
      </c>
      <c r="I67" s="53" t="s">
        <v>45</v>
      </c>
      <c r="J67" s="360" t="str">
        <f>IF(ISBLANK(INDEX('Policy Characteristics'!D:D,MATCH($C67,'Policy Characteristics'!$C:$C,0))),"",INDEX('Policy Characteristics'!D:D,MATCH($C67,'Policy Characteristics'!$C:$C,0)))</f>
        <v>EV Sales Standard</v>
      </c>
      <c r="K67" s="358" t="str">
        <f>IF(ISBLANK(INDEX('Policy Characteristics'!E:E,MATCH($C67,'Policy Characteristics'!$C:$C,0))),"",INDEX('Policy Characteristics'!E:E,MATCH($C67,'Policy Characteristics'!$C:$C,0)))</f>
        <v>trans EV minimum</v>
      </c>
      <c r="L67" s="380">
        <f>IF(ISBLANK(INDEX('Policy Characteristics'!F:F,MATCH($C67,'Policy Characteristics'!$C:$C,0))),"",INDEX('Policy Characteristics'!F:F,MATCH($C67,'Policy Characteristics'!$C:$C,0)))</f>
        <v>0</v>
      </c>
      <c r="M67" s="380">
        <f>IF(ISBLANK(INDEX('Policy Characteristics'!G:G,MATCH($C67,'Policy Characteristics'!$C:$C,0))),"",INDEX('Policy Characteristics'!G:G,MATCH($C67,'Policy Characteristics'!$C:$C,0)))</f>
        <v>1</v>
      </c>
      <c r="N67" s="380">
        <f>IF(ISBLANK(INDEX('Policy Characteristics'!H:H,MATCH($C67,'Policy Characteristics'!$C:$C,0))),"",INDEX('Policy Characteristics'!H:H,MATCH($C67,'Policy Characteristics'!$C:$C,0)))</f>
        <v>0.01</v>
      </c>
      <c r="O67" s="358" t="str">
        <f>IF(ISBLANK(INDEX('Policy Characteristics'!I:I,MATCH($C67,'Policy Characteristics'!$C:$C,0))),"",INDEX('Policy Characteristics'!I:I,MATCH($C67,'Policy Characteristics'!$C:$C,0)))</f>
        <v>% of new vehicles sold</v>
      </c>
      <c r="P67" s="358"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58" t="str">
        <f>IF(ISBLANK(INDEX('Policy Characteristics'!K:K,MATCH($C67,'Policy Characteristics'!$C:$C,0))),"",INDEX('Policy Characteristics'!K:K,MATCH($C67,'Policy Characteristics'!$C:$C,0)))</f>
        <v>transportation-sector-main.html#ev-mandate</v>
      </c>
      <c r="R67" s="358" t="str">
        <f>IF(ISBLANK(INDEX('Policy Characteristics'!L:L,MATCH($C67,'Policy Characteristics'!$C:$C,0))),"",INDEX('Policy Characteristics'!L:L,MATCH($C67,'Policy Characteristics'!$C:$C,0)))</f>
        <v>ev-mandate.html</v>
      </c>
    </row>
    <row r="68" spans="1:18" s="2" customFormat="1" x14ac:dyDescent="0.35">
      <c r="A68" s="358" t="str">
        <f>IF(ISBLANK(INDEX('Policy Characteristics'!A:A,MATCH($C68,'Policy Characteristics'!$C:$C,0))),"",INDEX('Policy Characteristics'!A:A,MATCH($C68,'Policy Characteristics'!$C:$C,0)))</f>
        <v>Transportation</v>
      </c>
      <c r="B68" s="358" t="str">
        <f>IF(ISBLANK(INDEX('Policy Characteristics'!B:B,MATCH($C68,'Policy Characteristics'!$C:$C,0))),"",INDEX('Policy Characteristics'!B:B,MATCH($C68,'Policy Characteristics'!$C:$C,0)))</f>
        <v>Electric Vehicle Sales Standard</v>
      </c>
      <c r="C68" s="362" t="str">
        <f t="shared" si="3"/>
        <v>Additional Minimum Required EV Sales Percentage</v>
      </c>
      <c r="D68" s="68" t="s">
        <v>47</v>
      </c>
      <c r="E68" s="68" t="s">
        <v>41</v>
      </c>
      <c r="F68" s="68" t="s">
        <v>86</v>
      </c>
      <c r="G68" s="68" t="s">
        <v>88</v>
      </c>
      <c r="H68" s="56">
        <v>496</v>
      </c>
      <c r="I68" s="53" t="s">
        <v>45</v>
      </c>
      <c r="J68" s="360" t="str">
        <f>IF(ISBLANK(INDEX('Policy Characteristics'!D:D,MATCH($C68,'Policy Characteristics'!$C:$C,0))),"",INDEX('Policy Characteristics'!D:D,MATCH($C68,'Policy Characteristics'!$C:$C,0)))</f>
        <v>EV Sales Standard</v>
      </c>
      <c r="K68" s="358" t="str">
        <f>IF(ISBLANK(INDEX('Policy Characteristics'!E:E,MATCH($C68,'Policy Characteristics'!$C:$C,0))),"",INDEX('Policy Characteristics'!E:E,MATCH($C68,'Policy Characteristics'!$C:$C,0)))</f>
        <v>trans EV minimum</v>
      </c>
      <c r="L68" s="380">
        <f>IF(ISBLANK(INDEX('Policy Characteristics'!F:F,MATCH($C68,'Policy Characteristics'!$C:$C,0))),"",INDEX('Policy Characteristics'!F:F,MATCH($C68,'Policy Characteristics'!$C:$C,0)))</f>
        <v>0</v>
      </c>
      <c r="M68" s="380">
        <f>IF(ISBLANK(INDEX('Policy Characteristics'!G:G,MATCH($C68,'Policy Characteristics'!$C:$C,0))),"",INDEX('Policy Characteristics'!G:G,MATCH($C68,'Policy Characteristics'!$C:$C,0)))</f>
        <v>1</v>
      </c>
      <c r="N68" s="380">
        <f>IF(ISBLANK(INDEX('Policy Characteristics'!H:H,MATCH($C68,'Policy Characteristics'!$C:$C,0))),"",INDEX('Policy Characteristics'!H:H,MATCH($C68,'Policy Characteristics'!$C:$C,0)))</f>
        <v>0.01</v>
      </c>
      <c r="O68" s="358" t="str">
        <f>IF(ISBLANK(INDEX('Policy Characteristics'!I:I,MATCH($C68,'Policy Characteristics'!$C:$C,0))),"",INDEX('Policy Characteristics'!I:I,MATCH($C68,'Policy Characteristics'!$C:$C,0)))</f>
        <v>% of new vehicles sold</v>
      </c>
      <c r="P68" s="358"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58" t="str">
        <f>IF(ISBLANK(INDEX('Policy Characteristics'!K:K,MATCH($C68,'Policy Characteristics'!$C:$C,0))),"",INDEX('Policy Characteristics'!K:K,MATCH($C68,'Policy Characteristics'!$C:$C,0)))</f>
        <v>transportation-sector-main.html#ev-mandate</v>
      </c>
      <c r="R68" s="358" t="str">
        <f>IF(ISBLANK(INDEX('Policy Characteristics'!L:L,MATCH($C68,'Policy Characteristics'!$C:$C,0))),"",INDEX('Policy Characteristics'!L:L,MATCH($C68,'Policy Characteristics'!$C:$C,0)))</f>
        <v>ev-mandate.html</v>
      </c>
    </row>
    <row r="69" spans="1:18" s="2" customFormat="1" x14ac:dyDescent="0.35">
      <c r="A69" s="358" t="str">
        <f>IF(ISBLANK(INDEX('Policy Characteristics'!A:A,MATCH($C69,'Policy Characteristics'!$C:$C,0))),"",INDEX('Policy Characteristics'!A:A,MATCH($C69,'Policy Characteristics'!$C:$C,0)))</f>
        <v>Transportation</v>
      </c>
      <c r="B69" s="358" t="str">
        <f>IF(ISBLANK(INDEX('Policy Characteristics'!B:B,MATCH($C69,'Policy Characteristics'!$C:$C,0))),"",INDEX('Policy Characteristics'!B:B,MATCH($C69,'Policy Characteristics'!$C:$C,0)))</f>
        <v>Electric Vehicle Sales Standard</v>
      </c>
      <c r="C69" s="362" t="str">
        <f t="shared" si="3"/>
        <v>Additional Minimum Required EV Sales Percentage</v>
      </c>
      <c r="D69" s="68" t="s">
        <v>44</v>
      </c>
      <c r="E69" s="68" t="s">
        <v>41</v>
      </c>
      <c r="F69" s="68" t="s">
        <v>87</v>
      </c>
      <c r="G69" s="68" t="s">
        <v>88</v>
      </c>
      <c r="H69" s="56">
        <v>497</v>
      </c>
      <c r="I69" s="53" t="s">
        <v>45</v>
      </c>
      <c r="J69" s="360" t="str">
        <f>IF(ISBLANK(INDEX('Policy Characteristics'!D:D,MATCH($C69,'Policy Characteristics'!$C:$C,0))),"",INDEX('Policy Characteristics'!D:D,MATCH($C69,'Policy Characteristics'!$C:$C,0)))</f>
        <v>EV Sales Standard</v>
      </c>
      <c r="K69" s="358" t="str">
        <f>IF(ISBLANK(INDEX('Policy Characteristics'!E:E,MATCH($C69,'Policy Characteristics'!$C:$C,0))),"",INDEX('Policy Characteristics'!E:E,MATCH($C69,'Policy Characteristics'!$C:$C,0)))</f>
        <v>trans EV minimum</v>
      </c>
      <c r="L69" s="380">
        <f>IF(ISBLANK(INDEX('Policy Characteristics'!F:F,MATCH($C69,'Policy Characteristics'!$C:$C,0))),"",INDEX('Policy Characteristics'!F:F,MATCH($C69,'Policy Characteristics'!$C:$C,0)))</f>
        <v>0</v>
      </c>
      <c r="M69" s="380">
        <f>IF(ISBLANK(INDEX('Policy Characteristics'!G:G,MATCH($C69,'Policy Characteristics'!$C:$C,0))),"",INDEX('Policy Characteristics'!G:G,MATCH($C69,'Policy Characteristics'!$C:$C,0)))</f>
        <v>1</v>
      </c>
      <c r="N69" s="380">
        <f>IF(ISBLANK(INDEX('Policy Characteristics'!H:H,MATCH($C69,'Policy Characteristics'!$C:$C,0))),"",INDEX('Policy Characteristics'!H:H,MATCH($C69,'Policy Characteristics'!$C:$C,0)))</f>
        <v>0.01</v>
      </c>
      <c r="O69" s="358" t="str">
        <f>IF(ISBLANK(INDEX('Policy Characteristics'!I:I,MATCH($C69,'Policy Characteristics'!$C:$C,0))),"",INDEX('Policy Characteristics'!I:I,MATCH($C69,'Policy Characteristics'!$C:$C,0)))</f>
        <v>% of new vehicles sold</v>
      </c>
      <c r="P69" s="358"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58" t="str">
        <f>IF(ISBLANK(INDEX('Policy Characteristics'!K:K,MATCH($C69,'Policy Characteristics'!$C:$C,0))),"",INDEX('Policy Characteristics'!K:K,MATCH($C69,'Policy Characteristics'!$C:$C,0)))</f>
        <v>transportation-sector-main.html#ev-mandate</v>
      </c>
      <c r="R69" s="358" t="str">
        <f>IF(ISBLANK(INDEX('Policy Characteristics'!L:L,MATCH($C69,'Policy Characteristics'!$C:$C,0))),"",INDEX('Policy Characteristics'!L:L,MATCH($C69,'Policy Characteristics'!$C:$C,0)))</f>
        <v>ev-mandate.html</v>
      </c>
    </row>
    <row r="70" spans="1:18" s="2" customFormat="1" x14ac:dyDescent="0.35">
      <c r="A70" s="358" t="str">
        <f>IF(ISBLANK(INDEX('Policy Characteristics'!A:A,MATCH($C70,'Policy Characteristics'!$C:$C,0))),"",INDEX('Policy Characteristics'!A:A,MATCH($C70,'Policy Characteristics'!$C:$C,0)))</f>
        <v>Transportation</v>
      </c>
      <c r="B70" s="358" t="str">
        <f>IF(ISBLANK(INDEX('Policy Characteristics'!B:B,MATCH($C70,'Policy Characteristics'!$C:$C,0))),"",INDEX('Policy Characteristics'!B:B,MATCH($C70,'Policy Characteristics'!$C:$C,0)))</f>
        <v>Electric Vehicle Sales Standard</v>
      </c>
      <c r="C70" s="362" t="str">
        <f t="shared" si="3"/>
        <v>Additional Minimum Required EV Sales Percentage</v>
      </c>
      <c r="D70" s="68" t="s">
        <v>47</v>
      </c>
      <c r="E70" s="68" t="s">
        <v>42</v>
      </c>
      <c r="F70" s="68" t="s">
        <v>86</v>
      </c>
      <c r="G70" s="68" t="s">
        <v>89</v>
      </c>
      <c r="H70" s="56">
        <v>498</v>
      </c>
      <c r="I70" s="53" t="s">
        <v>45</v>
      </c>
      <c r="J70" s="360" t="str">
        <f>IF(ISBLANK(INDEX('Policy Characteristics'!D:D,MATCH($C70,'Policy Characteristics'!$C:$C,0))),"",INDEX('Policy Characteristics'!D:D,MATCH($C70,'Policy Characteristics'!$C:$C,0)))</f>
        <v>EV Sales Standard</v>
      </c>
      <c r="K70" s="358" t="str">
        <f>IF(ISBLANK(INDEX('Policy Characteristics'!E:E,MATCH($C70,'Policy Characteristics'!$C:$C,0))),"",INDEX('Policy Characteristics'!E:E,MATCH($C70,'Policy Characteristics'!$C:$C,0)))</f>
        <v>trans EV minimum</v>
      </c>
      <c r="L70" s="380">
        <f>IF(ISBLANK(INDEX('Policy Characteristics'!F:F,MATCH($C70,'Policy Characteristics'!$C:$C,0))),"",INDEX('Policy Characteristics'!F:F,MATCH($C70,'Policy Characteristics'!$C:$C,0)))</f>
        <v>0</v>
      </c>
      <c r="M70" s="380">
        <f>IF(ISBLANK(INDEX('Policy Characteristics'!G:G,MATCH($C70,'Policy Characteristics'!$C:$C,0))),"",INDEX('Policy Characteristics'!G:G,MATCH($C70,'Policy Characteristics'!$C:$C,0)))</f>
        <v>1</v>
      </c>
      <c r="N70" s="380">
        <f>IF(ISBLANK(INDEX('Policy Characteristics'!H:H,MATCH($C70,'Policy Characteristics'!$C:$C,0))),"",INDEX('Policy Characteristics'!H:H,MATCH($C70,'Policy Characteristics'!$C:$C,0)))</f>
        <v>0.01</v>
      </c>
      <c r="O70" s="358" t="str">
        <f>IF(ISBLANK(INDEX('Policy Characteristics'!I:I,MATCH($C70,'Policy Characteristics'!$C:$C,0))),"",INDEX('Policy Characteristics'!I:I,MATCH($C70,'Policy Characteristics'!$C:$C,0)))</f>
        <v>% of new vehicles sold</v>
      </c>
      <c r="P70" s="358"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58" t="str">
        <f>IF(ISBLANK(INDEX('Policy Characteristics'!K:K,MATCH($C70,'Policy Characteristics'!$C:$C,0))),"",INDEX('Policy Characteristics'!K:K,MATCH($C70,'Policy Characteristics'!$C:$C,0)))</f>
        <v>transportation-sector-main.html#ev-mandate</v>
      </c>
      <c r="R70" s="358" t="str">
        <f>IF(ISBLANK(INDEX('Policy Characteristics'!L:L,MATCH($C70,'Policy Characteristics'!$C:$C,0))),"",INDEX('Policy Characteristics'!L:L,MATCH($C70,'Policy Characteristics'!$C:$C,0)))</f>
        <v>ev-mandate.html</v>
      </c>
    </row>
    <row r="71" spans="1:18" s="2" customFormat="1" x14ac:dyDescent="0.35">
      <c r="A71" s="358" t="str">
        <f>IF(ISBLANK(INDEX('Policy Characteristics'!A:A,MATCH($C71,'Policy Characteristics'!$C:$C,0))),"",INDEX('Policy Characteristics'!A:A,MATCH($C71,'Policy Characteristics'!$C:$C,0)))</f>
        <v>Transportation</v>
      </c>
      <c r="B71" s="358" t="str">
        <f>IF(ISBLANK(INDEX('Policy Characteristics'!B:B,MATCH($C71,'Policy Characteristics'!$C:$C,0))),"",INDEX('Policy Characteristics'!B:B,MATCH($C71,'Policy Characteristics'!$C:$C,0)))</f>
        <v>Electric Vehicle Sales Standard</v>
      </c>
      <c r="C71" s="362" t="str">
        <f t="shared" si="3"/>
        <v>Additional Minimum Required EV Sales Percentage</v>
      </c>
      <c r="D71" s="68" t="s">
        <v>44</v>
      </c>
      <c r="E71" s="68" t="s">
        <v>42</v>
      </c>
      <c r="F71" s="68" t="s">
        <v>87</v>
      </c>
      <c r="G71" s="68" t="s">
        <v>89</v>
      </c>
      <c r="H71" s="56">
        <v>499</v>
      </c>
      <c r="I71" s="53" t="s">
        <v>45</v>
      </c>
      <c r="J71" s="360" t="str">
        <f>IF(ISBLANK(INDEX('Policy Characteristics'!D:D,MATCH($C71,'Policy Characteristics'!$C:$C,0))),"",INDEX('Policy Characteristics'!D:D,MATCH($C71,'Policy Characteristics'!$C:$C,0)))</f>
        <v>EV Sales Standard</v>
      </c>
      <c r="K71" s="358" t="str">
        <f>IF(ISBLANK(INDEX('Policy Characteristics'!E:E,MATCH($C71,'Policy Characteristics'!$C:$C,0))),"",INDEX('Policy Characteristics'!E:E,MATCH($C71,'Policy Characteristics'!$C:$C,0)))</f>
        <v>trans EV minimum</v>
      </c>
      <c r="L71" s="380">
        <f>IF(ISBLANK(INDEX('Policy Characteristics'!F:F,MATCH($C71,'Policy Characteristics'!$C:$C,0))),"",INDEX('Policy Characteristics'!F:F,MATCH($C71,'Policy Characteristics'!$C:$C,0)))</f>
        <v>0</v>
      </c>
      <c r="M71" s="380">
        <f>IF(ISBLANK(INDEX('Policy Characteristics'!G:G,MATCH($C71,'Policy Characteristics'!$C:$C,0))),"",INDEX('Policy Characteristics'!G:G,MATCH($C71,'Policy Characteristics'!$C:$C,0)))</f>
        <v>1</v>
      </c>
      <c r="N71" s="380">
        <f>IF(ISBLANK(INDEX('Policy Characteristics'!H:H,MATCH($C71,'Policy Characteristics'!$C:$C,0))),"",INDEX('Policy Characteristics'!H:H,MATCH($C71,'Policy Characteristics'!$C:$C,0)))</f>
        <v>0.01</v>
      </c>
      <c r="O71" s="358" t="str">
        <f>IF(ISBLANK(INDEX('Policy Characteristics'!I:I,MATCH($C71,'Policy Characteristics'!$C:$C,0))),"",INDEX('Policy Characteristics'!I:I,MATCH($C71,'Policy Characteristics'!$C:$C,0)))</f>
        <v>% of new vehicles sold</v>
      </c>
      <c r="P71" s="358"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58" t="str">
        <f>IF(ISBLANK(INDEX('Policy Characteristics'!K:K,MATCH($C71,'Policy Characteristics'!$C:$C,0))),"",INDEX('Policy Characteristics'!K:K,MATCH($C71,'Policy Characteristics'!$C:$C,0)))</f>
        <v>transportation-sector-main.html#ev-mandate</v>
      </c>
      <c r="R71" s="358" t="str">
        <f>IF(ISBLANK(INDEX('Policy Characteristics'!L:L,MATCH($C71,'Policy Characteristics'!$C:$C,0))),"",INDEX('Policy Characteristics'!L:L,MATCH($C71,'Policy Characteristics'!$C:$C,0)))</f>
        <v>ev-mandate.html</v>
      </c>
    </row>
    <row r="72" spans="1:18" s="2" customFormat="1" x14ac:dyDescent="0.35">
      <c r="A72" s="358" t="str">
        <f>IF(ISBLANK(INDEX('Policy Characteristics'!A:A,MATCH($C72,'Policy Characteristics'!$C:$C,0))),"",INDEX('Policy Characteristics'!A:A,MATCH($C72,'Policy Characteristics'!$C:$C,0)))</f>
        <v>Transportation</v>
      </c>
      <c r="B72" s="358" t="str">
        <f>IF(ISBLANK(INDEX('Policy Characteristics'!B:B,MATCH($C72,'Policy Characteristics'!$C:$C,0))),"",INDEX('Policy Characteristics'!B:B,MATCH($C72,'Policy Characteristics'!$C:$C,0)))</f>
        <v>Electric Vehicle Sales Standard</v>
      </c>
      <c r="C72" s="362" t="str">
        <f t="shared" si="3"/>
        <v>Additional Minimum Required EV Sales Percentage</v>
      </c>
      <c r="D72" s="68" t="s">
        <v>47</v>
      </c>
      <c r="E72" s="68" t="s">
        <v>43</v>
      </c>
      <c r="F72" s="68" t="s">
        <v>86</v>
      </c>
      <c r="G72" s="68" t="s">
        <v>90</v>
      </c>
      <c r="H72" s="56">
        <v>500</v>
      </c>
      <c r="I72" s="53" t="s">
        <v>45</v>
      </c>
      <c r="J72" s="360" t="str">
        <f>IF(ISBLANK(INDEX('Policy Characteristics'!D:D,MATCH($C72,'Policy Characteristics'!$C:$C,0))),"",INDEX('Policy Characteristics'!D:D,MATCH($C72,'Policy Characteristics'!$C:$C,0)))</f>
        <v>EV Sales Standard</v>
      </c>
      <c r="K72" s="358" t="str">
        <f>IF(ISBLANK(INDEX('Policy Characteristics'!E:E,MATCH($C72,'Policy Characteristics'!$C:$C,0))),"",INDEX('Policy Characteristics'!E:E,MATCH($C72,'Policy Characteristics'!$C:$C,0)))</f>
        <v>trans EV minimum</v>
      </c>
      <c r="L72" s="380">
        <f>IF(ISBLANK(INDEX('Policy Characteristics'!F:F,MATCH($C72,'Policy Characteristics'!$C:$C,0))),"",INDEX('Policy Characteristics'!F:F,MATCH($C72,'Policy Characteristics'!$C:$C,0)))</f>
        <v>0</v>
      </c>
      <c r="M72" s="380">
        <f>IF(ISBLANK(INDEX('Policy Characteristics'!G:G,MATCH($C72,'Policy Characteristics'!$C:$C,0))),"",INDEX('Policy Characteristics'!G:G,MATCH($C72,'Policy Characteristics'!$C:$C,0)))</f>
        <v>1</v>
      </c>
      <c r="N72" s="380">
        <f>IF(ISBLANK(INDEX('Policy Characteristics'!H:H,MATCH($C72,'Policy Characteristics'!$C:$C,0))),"",INDEX('Policy Characteristics'!H:H,MATCH($C72,'Policy Characteristics'!$C:$C,0)))</f>
        <v>0.01</v>
      </c>
      <c r="O72" s="358" t="str">
        <f>IF(ISBLANK(INDEX('Policy Characteristics'!I:I,MATCH($C72,'Policy Characteristics'!$C:$C,0))),"",INDEX('Policy Characteristics'!I:I,MATCH($C72,'Policy Characteristics'!$C:$C,0)))</f>
        <v>% of new vehicles sold</v>
      </c>
      <c r="P72" s="358"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58" t="str">
        <f>IF(ISBLANK(INDEX('Policy Characteristics'!K:K,MATCH($C72,'Policy Characteristics'!$C:$C,0))),"",INDEX('Policy Characteristics'!K:K,MATCH($C72,'Policy Characteristics'!$C:$C,0)))</f>
        <v>transportation-sector-main.html#ev-mandate</v>
      </c>
      <c r="R72" s="358" t="str">
        <f>IF(ISBLANK(INDEX('Policy Characteristics'!L:L,MATCH($C72,'Policy Characteristics'!$C:$C,0))),"",INDEX('Policy Characteristics'!L:L,MATCH($C72,'Policy Characteristics'!$C:$C,0)))</f>
        <v>ev-mandate.html</v>
      </c>
    </row>
    <row r="73" spans="1:18" s="2" customFormat="1" x14ac:dyDescent="0.35">
      <c r="A73" s="358" t="str">
        <f>IF(ISBLANK(INDEX('Policy Characteristics'!A:A,MATCH($C73,'Policy Characteristics'!$C:$C,0))),"",INDEX('Policy Characteristics'!A:A,MATCH($C73,'Policy Characteristics'!$C:$C,0)))</f>
        <v>Transportation</v>
      </c>
      <c r="B73" s="358" t="str">
        <f>IF(ISBLANK(INDEX('Policy Characteristics'!B:B,MATCH($C73,'Policy Characteristics'!$C:$C,0))),"",INDEX('Policy Characteristics'!B:B,MATCH($C73,'Policy Characteristics'!$C:$C,0)))</f>
        <v>Electric Vehicle Sales Standard</v>
      </c>
      <c r="C73" s="362" t="str">
        <f t="shared" si="3"/>
        <v>Additional Minimum Required EV Sales Percentage</v>
      </c>
      <c r="D73" s="68" t="s">
        <v>44</v>
      </c>
      <c r="E73" s="68" t="s">
        <v>43</v>
      </c>
      <c r="F73" s="68" t="s">
        <v>87</v>
      </c>
      <c r="G73" s="68" t="s">
        <v>90</v>
      </c>
      <c r="H73" s="56">
        <v>501</v>
      </c>
      <c r="I73" s="53" t="s">
        <v>45</v>
      </c>
      <c r="J73" s="360" t="str">
        <f>IF(ISBLANK(INDEX('Policy Characteristics'!D:D,MATCH($C73,'Policy Characteristics'!$C:$C,0))),"",INDEX('Policy Characteristics'!D:D,MATCH($C73,'Policy Characteristics'!$C:$C,0)))</f>
        <v>EV Sales Standard</v>
      </c>
      <c r="K73" s="358" t="str">
        <f>IF(ISBLANK(INDEX('Policy Characteristics'!E:E,MATCH($C73,'Policy Characteristics'!$C:$C,0))),"",INDEX('Policy Characteristics'!E:E,MATCH($C73,'Policy Characteristics'!$C:$C,0)))</f>
        <v>trans EV minimum</v>
      </c>
      <c r="L73" s="380">
        <f>IF(ISBLANK(INDEX('Policy Characteristics'!F:F,MATCH($C73,'Policy Characteristics'!$C:$C,0))),"",INDEX('Policy Characteristics'!F:F,MATCH($C73,'Policy Characteristics'!$C:$C,0)))</f>
        <v>0</v>
      </c>
      <c r="M73" s="380">
        <f>IF(ISBLANK(INDEX('Policy Characteristics'!G:G,MATCH($C73,'Policy Characteristics'!$C:$C,0))),"",INDEX('Policy Characteristics'!G:G,MATCH($C73,'Policy Characteristics'!$C:$C,0)))</f>
        <v>1</v>
      </c>
      <c r="N73" s="380">
        <f>IF(ISBLANK(INDEX('Policy Characteristics'!H:H,MATCH($C73,'Policy Characteristics'!$C:$C,0))),"",INDEX('Policy Characteristics'!H:H,MATCH($C73,'Policy Characteristics'!$C:$C,0)))</f>
        <v>0.01</v>
      </c>
      <c r="O73" s="358" t="str">
        <f>IF(ISBLANK(INDEX('Policy Characteristics'!I:I,MATCH($C73,'Policy Characteristics'!$C:$C,0))),"",INDEX('Policy Characteristics'!I:I,MATCH($C73,'Policy Characteristics'!$C:$C,0)))</f>
        <v>% of new vehicles sold</v>
      </c>
      <c r="P73" s="358"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58" t="str">
        <f>IF(ISBLANK(INDEX('Policy Characteristics'!K:K,MATCH($C73,'Policy Characteristics'!$C:$C,0))),"",INDEX('Policy Characteristics'!K:K,MATCH($C73,'Policy Characteristics'!$C:$C,0)))</f>
        <v>transportation-sector-main.html#ev-mandate</v>
      </c>
      <c r="R73" s="358" t="str">
        <f>IF(ISBLANK(INDEX('Policy Characteristics'!L:L,MATCH($C73,'Policy Characteristics'!$C:$C,0))),"",INDEX('Policy Characteristics'!L:L,MATCH($C73,'Policy Characteristics'!$C:$C,0)))</f>
        <v>ev-mandate.html</v>
      </c>
    </row>
    <row r="74" spans="1:18" s="2" customFormat="1" x14ac:dyDescent="0.35">
      <c r="A74" s="358" t="str">
        <f>IF(ISBLANK(INDEX('Policy Characteristics'!A:A,MATCH($C74,'Policy Characteristics'!$C:$C,0))),"",INDEX('Policy Characteristics'!A:A,MATCH($C74,'Policy Characteristics'!$C:$C,0)))</f>
        <v>Transportation</v>
      </c>
      <c r="B74" s="358" t="str">
        <f>IF(ISBLANK(INDEX('Policy Characteristics'!B:B,MATCH($C74,'Policy Characteristics'!$C:$C,0))),"",INDEX('Policy Characteristics'!B:B,MATCH($C74,'Policy Characteristics'!$C:$C,0)))</f>
        <v>Electric Vehicle Sales Standard</v>
      </c>
      <c r="C74" s="362" t="str">
        <f t="shared" si="3"/>
        <v>Additional Minimum Required EV Sales Percentage</v>
      </c>
      <c r="D74" s="68" t="s">
        <v>47</v>
      </c>
      <c r="E74" s="68" t="s">
        <v>117</v>
      </c>
      <c r="F74" s="68" t="s">
        <v>86</v>
      </c>
      <c r="G74" s="68" t="s">
        <v>151</v>
      </c>
      <c r="H74" s="56">
        <v>188</v>
      </c>
      <c r="I74" s="53" t="s">
        <v>45</v>
      </c>
      <c r="J74" s="360" t="str">
        <f>IF(ISBLANK(INDEX('Policy Characteristics'!D:D,MATCH($C74,'Policy Characteristics'!$C:$C,0))),"",INDEX('Policy Characteristics'!D:D,MATCH($C74,'Policy Characteristics'!$C:$C,0)))</f>
        <v>EV Sales Standard</v>
      </c>
      <c r="K74" s="358" t="str">
        <f>IF(ISBLANK(INDEX('Policy Characteristics'!E:E,MATCH($C74,'Policy Characteristics'!$C:$C,0))),"",INDEX('Policy Characteristics'!E:E,MATCH($C74,'Policy Characteristics'!$C:$C,0)))</f>
        <v>trans EV minimum</v>
      </c>
      <c r="L74" s="380">
        <f>IF(ISBLANK(INDEX('Policy Characteristics'!F:F,MATCH($C74,'Policy Characteristics'!$C:$C,0))),"",INDEX('Policy Characteristics'!F:F,MATCH($C74,'Policy Characteristics'!$C:$C,0)))</f>
        <v>0</v>
      </c>
      <c r="M74" s="380">
        <f>IF(ISBLANK(INDEX('Policy Characteristics'!G:G,MATCH($C74,'Policy Characteristics'!$C:$C,0))),"",INDEX('Policy Characteristics'!G:G,MATCH($C74,'Policy Characteristics'!$C:$C,0)))</f>
        <v>1</v>
      </c>
      <c r="N74" s="380">
        <f>IF(ISBLANK(INDEX('Policy Characteristics'!H:H,MATCH($C74,'Policy Characteristics'!$C:$C,0))),"",INDEX('Policy Characteristics'!H:H,MATCH($C74,'Policy Characteristics'!$C:$C,0)))</f>
        <v>0.01</v>
      </c>
      <c r="O74" s="358" t="str">
        <f>IF(ISBLANK(INDEX('Policy Characteristics'!I:I,MATCH($C74,'Policy Characteristics'!$C:$C,0))),"",INDEX('Policy Characteristics'!I:I,MATCH($C74,'Policy Characteristics'!$C:$C,0)))</f>
        <v>% of new vehicles sold</v>
      </c>
      <c r="P74" s="358"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58" t="str">
        <f>IF(ISBLANK(INDEX('Policy Characteristics'!K:K,MATCH($C74,'Policy Characteristics'!$C:$C,0))),"",INDEX('Policy Characteristics'!K:K,MATCH($C74,'Policy Characteristics'!$C:$C,0)))</f>
        <v>transportation-sector-main.html#ev-mandate</v>
      </c>
      <c r="R74" s="358" t="str">
        <f>IF(ISBLANK(INDEX('Policy Characteristics'!L:L,MATCH($C74,'Policy Characteristics'!$C:$C,0))),"",INDEX('Policy Characteristics'!L:L,MATCH($C74,'Policy Characteristics'!$C:$C,0)))</f>
        <v>ev-mandate.html</v>
      </c>
    </row>
    <row r="75" spans="1:18" s="2" customFormat="1" x14ac:dyDescent="0.35">
      <c r="A75" s="358" t="str">
        <f>IF(ISBLANK(INDEX('Policy Characteristics'!A:A,MATCH($C75,'Policy Characteristics'!$C:$C,0))),"",INDEX('Policy Characteristics'!A:A,MATCH($C75,'Policy Characteristics'!$C:$C,0)))</f>
        <v>Transportation</v>
      </c>
      <c r="B75" s="358" t="str">
        <f>IF(ISBLANK(INDEX('Policy Characteristics'!B:B,MATCH($C75,'Policy Characteristics'!$C:$C,0))),"",INDEX('Policy Characteristics'!B:B,MATCH($C75,'Policy Characteristics'!$C:$C,0)))</f>
        <v>Electric Vehicle Sales Standard</v>
      </c>
      <c r="C75" s="362" t="str">
        <f t="shared" si="3"/>
        <v>Additional Minimum Required EV Sales Percentage</v>
      </c>
      <c r="D75" s="68" t="s">
        <v>44</v>
      </c>
      <c r="E75" s="68" t="s">
        <v>117</v>
      </c>
      <c r="F75" s="68" t="s">
        <v>87</v>
      </c>
      <c r="G75" s="68" t="s">
        <v>151</v>
      </c>
      <c r="H75" s="56">
        <v>591</v>
      </c>
      <c r="I75" s="9" t="s">
        <v>46</v>
      </c>
      <c r="J75" s="360" t="str">
        <f>IF(ISBLANK(INDEX('Policy Characteristics'!D:D,MATCH($C75,'Policy Characteristics'!$C:$C,0))),"",INDEX('Policy Characteristics'!D:D,MATCH($C75,'Policy Characteristics'!$C:$C,0)))</f>
        <v>EV Sales Standard</v>
      </c>
      <c r="K75" s="358" t="str">
        <f>IF(ISBLANK(INDEX('Policy Characteristics'!E:E,MATCH($C75,'Policy Characteristics'!$C:$C,0))),"",INDEX('Policy Characteristics'!E:E,MATCH($C75,'Policy Characteristics'!$C:$C,0)))</f>
        <v>trans EV minimum</v>
      </c>
      <c r="L75" s="380">
        <f>IF(ISBLANK(INDEX('Policy Characteristics'!F:F,MATCH($C75,'Policy Characteristics'!$C:$C,0))),"",INDEX('Policy Characteristics'!F:F,MATCH($C75,'Policy Characteristics'!$C:$C,0)))</f>
        <v>0</v>
      </c>
      <c r="M75" s="380">
        <f>IF(ISBLANK(INDEX('Policy Characteristics'!G:G,MATCH($C75,'Policy Characteristics'!$C:$C,0))),"",INDEX('Policy Characteristics'!G:G,MATCH($C75,'Policy Characteristics'!$C:$C,0)))</f>
        <v>1</v>
      </c>
      <c r="N75" s="380">
        <f>IF(ISBLANK(INDEX('Policy Characteristics'!H:H,MATCH($C75,'Policy Characteristics'!$C:$C,0))),"",INDEX('Policy Characteristics'!H:H,MATCH($C75,'Policy Characteristics'!$C:$C,0)))</f>
        <v>0.01</v>
      </c>
      <c r="O75" s="358" t="str">
        <f>IF(ISBLANK(INDEX('Policy Characteristics'!I:I,MATCH($C75,'Policy Characteristics'!$C:$C,0))),"",INDEX('Policy Characteristics'!I:I,MATCH($C75,'Policy Characteristics'!$C:$C,0)))</f>
        <v>% of new vehicles sold</v>
      </c>
      <c r="P75" s="358"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58" t="str">
        <f>IF(ISBLANK(INDEX('Policy Characteristics'!K:K,MATCH($C75,'Policy Characteristics'!$C:$C,0))),"",INDEX('Policy Characteristics'!K:K,MATCH($C75,'Policy Characteristics'!$C:$C,0)))</f>
        <v>transportation-sector-main.html#ev-mandate</v>
      </c>
      <c r="R75" s="358" t="str">
        <f>IF(ISBLANK(INDEX('Policy Characteristics'!L:L,MATCH($C75,'Policy Characteristics'!$C:$C,0))),"",INDEX('Policy Characteristics'!L:L,MATCH($C75,'Policy Characteristics'!$C:$C,0)))</f>
        <v>ev-mandate.html</v>
      </c>
    </row>
    <row r="76" spans="1:18" s="2" customFormat="1" x14ac:dyDescent="0.35">
      <c r="A76" s="358" t="str">
        <f>IF(ISBLANK(INDEX('Policy Characteristics'!A:A,MATCH($C76,'Policy Characteristics'!$C:$C,0))),"",INDEX('Policy Characteristics'!A:A,MATCH($C76,'Policy Characteristics'!$C:$C,0)))</f>
        <v>Transportation</v>
      </c>
      <c r="B76" s="358" t="str">
        <f>IF(ISBLANK(INDEX('Policy Characteristics'!B:B,MATCH($C76,'Policy Characteristics'!$C:$C,0))),"",INDEX('Policy Characteristics'!B:B,MATCH($C76,'Policy Characteristics'!$C:$C,0)))</f>
        <v>Electric Vehicle Subsidy</v>
      </c>
      <c r="C76" s="361" t="s">
        <v>488</v>
      </c>
      <c r="D76" s="53" t="s">
        <v>47</v>
      </c>
      <c r="E76" s="53" t="s">
        <v>39</v>
      </c>
      <c r="F76" s="53" t="s">
        <v>86</v>
      </c>
      <c r="G76" s="53" t="s">
        <v>39</v>
      </c>
      <c r="H76" s="56">
        <v>189</v>
      </c>
      <c r="I76" s="53" t="s">
        <v>45</v>
      </c>
      <c r="J76" s="360" t="str">
        <f>IF(ISBLANK(INDEX('Policy Characteristics'!D:D,MATCH($C76,'Policy Characteristics'!$C:$C,0))),"",INDEX('Policy Characteristics'!D:D,MATCH($C76,'Policy Characteristics'!$C:$C,0)))</f>
        <v>EV Subsidy</v>
      </c>
      <c r="K76" s="358" t="str">
        <f>IF(ISBLANK(INDEX('Policy Characteristics'!E:E,MATCH($C76,'Policy Characteristics'!$C:$C,0))),"",INDEX('Policy Characteristics'!E:E,MATCH($C76,'Policy Characteristics'!$C:$C,0)))</f>
        <v>trans EV subsidy</v>
      </c>
      <c r="L76" s="380">
        <f>IF(ISBLANK(INDEX('Policy Characteristics'!F:F,MATCH($C76,'Policy Characteristics'!$C:$C,0))),"",INDEX('Policy Characteristics'!F:F,MATCH($C76,'Policy Characteristics'!$C:$C,0)))</f>
        <v>0</v>
      </c>
      <c r="M76" s="380">
        <f>IF(ISBLANK(INDEX('Policy Characteristics'!G:G,MATCH($C76,'Policy Characteristics'!$C:$C,0))),"",INDEX('Policy Characteristics'!G:G,MATCH($C76,'Policy Characteristics'!$C:$C,0)))</f>
        <v>0.5</v>
      </c>
      <c r="N76" s="380">
        <f>IF(ISBLANK(INDEX('Policy Characteristics'!H:H,MATCH($C76,'Policy Characteristics'!$C:$C,0))),"",INDEX('Policy Characteristics'!H:H,MATCH($C76,'Policy Characteristics'!$C:$C,0)))</f>
        <v>0.01</v>
      </c>
      <c r="O76" s="358" t="str">
        <f>IF(ISBLANK(INDEX('Policy Characteristics'!I:I,MATCH($C76,'Policy Characteristics'!$C:$C,0))),"",INDEX('Policy Characteristics'!I:I,MATCH($C76,'Policy Characteristics'!$C:$C,0)))</f>
        <v>% of vehicle cost</v>
      </c>
      <c r="P76" s="358"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6" s="358" t="str">
        <f>IF(ISBLANK(INDEX('Policy Characteristics'!K:K,MATCH($C76,'Policy Characteristics'!$C:$C,0))),"",INDEX('Policy Characteristics'!K:K,MATCH($C76,'Policy Characteristics'!$C:$C,0)))</f>
        <v>transportation-sector-main.html#ev-subsidy</v>
      </c>
      <c r="R76" s="358" t="str">
        <f>IF(ISBLANK(INDEX('Policy Characteristics'!L:L,MATCH($C76,'Policy Characteristics'!$C:$C,0))),"",INDEX('Policy Characteristics'!L:L,MATCH($C76,'Policy Characteristics'!$C:$C,0)))</f>
        <v>ev-subsidy.html</v>
      </c>
    </row>
    <row r="77" spans="1:18" s="69" customFormat="1" x14ac:dyDescent="0.35">
      <c r="A77" s="358" t="str">
        <f>IF(ISBLANK(INDEX('Policy Characteristics'!A:A,MATCH($C77,'Policy Characteristics'!$C:$C,0))),"",INDEX('Policy Characteristics'!A:A,MATCH($C77,'Policy Characteristics'!$C:$C,0)))</f>
        <v>Transportation</v>
      </c>
      <c r="B77" s="358" t="str">
        <f>IF(ISBLANK(INDEX('Policy Characteristics'!B:B,MATCH($C77,'Policy Characteristics'!$C:$C,0))),"",INDEX('Policy Characteristics'!B:B,MATCH($C77,'Policy Characteristics'!$C:$C,0)))</f>
        <v>Electric Vehicle Subsidy</v>
      </c>
      <c r="C77" s="362" t="str">
        <f t="shared" ref="C77:C87" si="4">C$76</f>
        <v>Additional EV Subsidy Percentage</v>
      </c>
      <c r="D77" s="68" t="s">
        <v>44</v>
      </c>
      <c r="E77" s="68" t="s">
        <v>39</v>
      </c>
      <c r="F77" s="68" t="s">
        <v>87</v>
      </c>
      <c r="G77" s="68" t="s">
        <v>39</v>
      </c>
      <c r="H77" s="54">
        <v>592</v>
      </c>
      <c r="I77" s="9" t="s">
        <v>46</v>
      </c>
      <c r="J77" s="360" t="str">
        <f>IF(ISBLANK(INDEX('Policy Characteristics'!D:D,MATCH($C77,'Policy Characteristics'!$C:$C,0))),"",INDEX('Policy Characteristics'!D:D,MATCH($C77,'Policy Characteristics'!$C:$C,0)))</f>
        <v>EV Subsidy</v>
      </c>
      <c r="K77" s="358" t="str">
        <f>IF(ISBLANK(INDEX('Policy Characteristics'!E:E,MATCH($C77,'Policy Characteristics'!$C:$C,0))),"",INDEX('Policy Characteristics'!E:E,MATCH($C77,'Policy Characteristics'!$C:$C,0)))</f>
        <v>trans EV subsidy</v>
      </c>
      <c r="L77" s="380">
        <f>IF(ISBLANK(INDEX('Policy Characteristics'!F:F,MATCH($C77,'Policy Characteristics'!$C:$C,0))),"",INDEX('Policy Characteristics'!F:F,MATCH($C77,'Policy Characteristics'!$C:$C,0)))</f>
        <v>0</v>
      </c>
      <c r="M77" s="380">
        <f>IF(ISBLANK(INDEX('Policy Characteristics'!G:G,MATCH($C77,'Policy Characteristics'!$C:$C,0))),"",INDEX('Policy Characteristics'!G:G,MATCH($C77,'Policy Characteristics'!$C:$C,0)))</f>
        <v>0.5</v>
      </c>
      <c r="N77" s="380">
        <f>IF(ISBLANK(INDEX('Policy Characteristics'!H:H,MATCH($C77,'Policy Characteristics'!$C:$C,0))),"",INDEX('Policy Characteristics'!H:H,MATCH($C77,'Policy Characteristics'!$C:$C,0)))</f>
        <v>0.01</v>
      </c>
      <c r="O77" s="358" t="str">
        <f>IF(ISBLANK(INDEX('Policy Characteristics'!I:I,MATCH($C77,'Policy Characteristics'!$C:$C,0))),"",INDEX('Policy Characteristics'!I:I,MATCH($C77,'Policy Characteristics'!$C:$C,0)))</f>
        <v>% of vehicle cost</v>
      </c>
      <c r="P77" s="358"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7" s="358" t="str">
        <f>IF(ISBLANK(INDEX('Policy Characteristics'!K:K,MATCH($C77,'Policy Characteristics'!$C:$C,0))),"",INDEX('Policy Characteristics'!K:K,MATCH($C77,'Policy Characteristics'!$C:$C,0)))</f>
        <v>transportation-sector-main.html#ev-subsidy</v>
      </c>
      <c r="R77" s="358" t="str">
        <f>IF(ISBLANK(INDEX('Policy Characteristics'!L:L,MATCH($C77,'Policy Characteristics'!$C:$C,0))),"",INDEX('Policy Characteristics'!L:L,MATCH($C77,'Policy Characteristics'!$C:$C,0)))</f>
        <v>ev-subsidy.html</v>
      </c>
    </row>
    <row r="78" spans="1:18" s="69" customFormat="1" x14ac:dyDescent="0.35">
      <c r="A78" s="358" t="str">
        <f>IF(ISBLANK(INDEX('Policy Characteristics'!A:A,MATCH($C78,'Policy Characteristics'!$C:$C,0))),"",INDEX('Policy Characteristics'!A:A,MATCH($C78,'Policy Characteristics'!$C:$C,0)))</f>
        <v>Transportation</v>
      </c>
      <c r="B78" s="358" t="str">
        <f>IF(ISBLANK(INDEX('Policy Characteristics'!B:B,MATCH($C78,'Policy Characteristics'!$C:$C,0))),"",INDEX('Policy Characteristics'!B:B,MATCH($C78,'Policy Characteristics'!$C:$C,0)))</f>
        <v>Electric Vehicle Subsidy</v>
      </c>
      <c r="C78" s="362" t="str">
        <f t="shared" si="4"/>
        <v>Additional EV Subsidy Percentage</v>
      </c>
      <c r="D78" s="68" t="s">
        <v>47</v>
      </c>
      <c r="E78" s="68" t="s">
        <v>40</v>
      </c>
      <c r="F78" s="68" t="s">
        <v>86</v>
      </c>
      <c r="G78" s="68" t="s">
        <v>40</v>
      </c>
      <c r="H78" s="54">
        <v>593</v>
      </c>
      <c r="I78" s="9" t="s">
        <v>46</v>
      </c>
      <c r="J78" s="360" t="str">
        <f>IF(ISBLANK(INDEX('Policy Characteristics'!D:D,MATCH($C78,'Policy Characteristics'!$C:$C,0))),"",INDEX('Policy Characteristics'!D:D,MATCH($C78,'Policy Characteristics'!$C:$C,0)))</f>
        <v>EV Subsidy</v>
      </c>
      <c r="K78" s="358" t="str">
        <f>IF(ISBLANK(INDEX('Policy Characteristics'!E:E,MATCH($C78,'Policy Characteristics'!$C:$C,0))),"",INDEX('Policy Characteristics'!E:E,MATCH($C78,'Policy Characteristics'!$C:$C,0)))</f>
        <v>trans EV subsidy</v>
      </c>
      <c r="L78" s="380">
        <f>IF(ISBLANK(INDEX('Policy Characteristics'!F:F,MATCH($C78,'Policy Characteristics'!$C:$C,0))),"",INDEX('Policy Characteristics'!F:F,MATCH($C78,'Policy Characteristics'!$C:$C,0)))</f>
        <v>0</v>
      </c>
      <c r="M78" s="380">
        <f>IF(ISBLANK(INDEX('Policy Characteristics'!G:G,MATCH($C78,'Policy Characteristics'!$C:$C,0))),"",INDEX('Policy Characteristics'!G:G,MATCH($C78,'Policy Characteristics'!$C:$C,0)))</f>
        <v>0.5</v>
      </c>
      <c r="N78" s="380">
        <f>IF(ISBLANK(INDEX('Policy Characteristics'!H:H,MATCH($C78,'Policy Characteristics'!$C:$C,0))),"",INDEX('Policy Characteristics'!H:H,MATCH($C78,'Policy Characteristics'!$C:$C,0)))</f>
        <v>0.01</v>
      </c>
      <c r="O78" s="358" t="str">
        <f>IF(ISBLANK(INDEX('Policy Characteristics'!I:I,MATCH($C78,'Policy Characteristics'!$C:$C,0))),"",INDEX('Policy Characteristics'!I:I,MATCH($C78,'Policy Characteristics'!$C:$C,0)))</f>
        <v>% of vehicle cost</v>
      </c>
      <c r="P78" s="358"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8" s="358" t="str">
        <f>IF(ISBLANK(INDEX('Policy Characteristics'!K:K,MATCH($C78,'Policy Characteristics'!$C:$C,0))),"",INDEX('Policy Characteristics'!K:K,MATCH($C78,'Policy Characteristics'!$C:$C,0)))</f>
        <v>transportation-sector-main.html#ev-subsidy</v>
      </c>
      <c r="R78" s="358" t="str">
        <f>IF(ISBLANK(INDEX('Policy Characteristics'!L:L,MATCH($C78,'Policy Characteristics'!$C:$C,0))),"",INDEX('Policy Characteristics'!L:L,MATCH($C78,'Policy Characteristics'!$C:$C,0)))</f>
        <v>ev-subsidy.html</v>
      </c>
    </row>
    <row r="79" spans="1:18" s="69" customFormat="1" x14ac:dyDescent="0.35">
      <c r="A79" s="358" t="str">
        <f>IF(ISBLANK(INDEX('Policy Characteristics'!A:A,MATCH($C79,'Policy Characteristics'!$C:$C,0))),"",INDEX('Policy Characteristics'!A:A,MATCH($C79,'Policy Characteristics'!$C:$C,0)))</f>
        <v>Transportation</v>
      </c>
      <c r="B79" s="358" t="str">
        <f>IF(ISBLANK(INDEX('Policy Characteristics'!B:B,MATCH($C79,'Policy Characteristics'!$C:$C,0))),"",INDEX('Policy Characteristics'!B:B,MATCH($C79,'Policy Characteristics'!$C:$C,0)))</f>
        <v>Electric Vehicle Subsidy</v>
      </c>
      <c r="C79" s="362" t="str">
        <f t="shared" si="4"/>
        <v>Additional EV Subsidy Percentage</v>
      </c>
      <c r="D79" s="68" t="s">
        <v>44</v>
      </c>
      <c r="E79" s="68" t="s">
        <v>40</v>
      </c>
      <c r="F79" s="68" t="s">
        <v>87</v>
      </c>
      <c r="G79" s="68" t="s">
        <v>40</v>
      </c>
      <c r="H79" s="54">
        <v>594</v>
      </c>
      <c r="I79" s="9" t="s">
        <v>46</v>
      </c>
      <c r="J79" s="360" t="str">
        <f>IF(ISBLANK(INDEX('Policy Characteristics'!D:D,MATCH($C79,'Policy Characteristics'!$C:$C,0))),"",INDEX('Policy Characteristics'!D:D,MATCH($C79,'Policy Characteristics'!$C:$C,0)))</f>
        <v>EV Subsidy</v>
      </c>
      <c r="K79" s="358" t="str">
        <f>IF(ISBLANK(INDEX('Policy Characteristics'!E:E,MATCH($C79,'Policy Characteristics'!$C:$C,0))),"",INDEX('Policy Characteristics'!E:E,MATCH($C79,'Policy Characteristics'!$C:$C,0)))</f>
        <v>trans EV subsidy</v>
      </c>
      <c r="L79" s="380">
        <f>IF(ISBLANK(INDEX('Policy Characteristics'!F:F,MATCH($C79,'Policy Characteristics'!$C:$C,0))),"",INDEX('Policy Characteristics'!F:F,MATCH($C79,'Policy Characteristics'!$C:$C,0)))</f>
        <v>0</v>
      </c>
      <c r="M79" s="380">
        <f>IF(ISBLANK(INDEX('Policy Characteristics'!G:G,MATCH($C79,'Policy Characteristics'!$C:$C,0))),"",INDEX('Policy Characteristics'!G:G,MATCH($C79,'Policy Characteristics'!$C:$C,0)))</f>
        <v>0.5</v>
      </c>
      <c r="N79" s="380">
        <f>IF(ISBLANK(INDEX('Policy Characteristics'!H:H,MATCH($C79,'Policy Characteristics'!$C:$C,0))),"",INDEX('Policy Characteristics'!H:H,MATCH($C79,'Policy Characteristics'!$C:$C,0)))</f>
        <v>0.01</v>
      </c>
      <c r="O79" s="358" t="str">
        <f>IF(ISBLANK(INDEX('Policy Characteristics'!I:I,MATCH($C79,'Policy Characteristics'!$C:$C,0))),"",INDEX('Policy Characteristics'!I:I,MATCH($C79,'Policy Characteristics'!$C:$C,0)))</f>
        <v>% of vehicle cost</v>
      </c>
      <c r="P79" s="358"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9" s="358" t="str">
        <f>IF(ISBLANK(INDEX('Policy Characteristics'!K:K,MATCH($C79,'Policy Characteristics'!$C:$C,0))),"",INDEX('Policy Characteristics'!K:K,MATCH($C79,'Policy Characteristics'!$C:$C,0)))</f>
        <v>transportation-sector-main.html#ev-subsidy</v>
      </c>
      <c r="R79" s="358" t="str">
        <f>IF(ISBLANK(INDEX('Policy Characteristics'!L:L,MATCH($C79,'Policy Characteristics'!$C:$C,0))),"",INDEX('Policy Characteristics'!L:L,MATCH($C79,'Policy Characteristics'!$C:$C,0)))</f>
        <v>ev-subsidy.html</v>
      </c>
    </row>
    <row r="80" spans="1:18" s="69" customFormat="1" x14ac:dyDescent="0.35">
      <c r="A80" s="358" t="str">
        <f>IF(ISBLANK(INDEX('Policy Characteristics'!A:A,MATCH($C80,'Policy Characteristics'!$C:$C,0))),"",INDEX('Policy Characteristics'!A:A,MATCH($C80,'Policy Characteristics'!$C:$C,0)))</f>
        <v>Transportation</v>
      </c>
      <c r="B80" s="358" t="str">
        <f>IF(ISBLANK(INDEX('Policy Characteristics'!B:B,MATCH($C80,'Policy Characteristics'!$C:$C,0))),"",INDEX('Policy Characteristics'!B:B,MATCH($C80,'Policy Characteristics'!$C:$C,0)))</f>
        <v>Electric Vehicle Subsidy</v>
      </c>
      <c r="C80" s="362" t="str">
        <f t="shared" si="4"/>
        <v>Additional EV Subsidy Percentage</v>
      </c>
      <c r="D80" s="68" t="s">
        <v>47</v>
      </c>
      <c r="E80" s="68" t="s">
        <v>41</v>
      </c>
      <c r="F80" s="68" t="s">
        <v>86</v>
      </c>
      <c r="G80" s="68" t="s">
        <v>88</v>
      </c>
      <c r="H80" s="54">
        <v>595</v>
      </c>
      <c r="I80" s="9" t="s">
        <v>46</v>
      </c>
      <c r="J80" s="360" t="str">
        <f>IF(ISBLANK(INDEX('Policy Characteristics'!D:D,MATCH($C80,'Policy Characteristics'!$C:$C,0))),"",INDEX('Policy Characteristics'!D:D,MATCH($C80,'Policy Characteristics'!$C:$C,0)))</f>
        <v>EV Subsidy</v>
      </c>
      <c r="K80" s="358" t="str">
        <f>IF(ISBLANK(INDEX('Policy Characteristics'!E:E,MATCH($C80,'Policy Characteristics'!$C:$C,0))),"",INDEX('Policy Characteristics'!E:E,MATCH($C80,'Policy Characteristics'!$C:$C,0)))</f>
        <v>trans EV subsidy</v>
      </c>
      <c r="L80" s="380">
        <f>IF(ISBLANK(INDEX('Policy Characteristics'!F:F,MATCH($C80,'Policy Characteristics'!$C:$C,0))),"",INDEX('Policy Characteristics'!F:F,MATCH($C80,'Policy Characteristics'!$C:$C,0)))</f>
        <v>0</v>
      </c>
      <c r="M80" s="380">
        <f>IF(ISBLANK(INDEX('Policy Characteristics'!G:G,MATCH($C80,'Policy Characteristics'!$C:$C,0))),"",INDEX('Policy Characteristics'!G:G,MATCH($C80,'Policy Characteristics'!$C:$C,0)))</f>
        <v>0.5</v>
      </c>
      <c r="N80" s="380">
        <f>IF(ISBLANK(INDEX('Policy Characteristics'!H:H,MATCH($C80,'Policy Characteristics'!$C:$C,0))),"",INDEX('Policy Characteristics'!H:H,MATCH($C80,'Policy Characteristics'!$C:$C,0)))</f>
        <v>0.01</v>
      </c>
      <c r="O80" s="358" t="str">
        <f>IF(ISBLANK(INDEX('Policy Characteristics'!I:I,MATCH($C80,'Policy Characteristics'!$C:$C,0))),"",INDEX('Policy Characteristics'!I:I,MATCH($C80,'Policy Characteristics'!$C:$C,0)))</f>
        <v>% of vehicle cost</v>
      </c>
      <c r="P80" s="358"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0" s="358" t="str">
        <f>IF(ISBLANK(INDEX('Policy Characteristics'!K:K,MATCH($C80,'Policy Characteristics'!$C:$C,0))),"",INDEX('Policy Characteristics'!K:K,MATCH($C80,'Policy Characteristics'!$C:$C,0)))</f>
        <v>transportation-sector-main.html#ev-subsidy</v>
      </c>
      <c r="R80" s="358" t="str">
        <f>IF(ISBLANK(INDEX('Policy Characteristics'!L:L,MATCH($C80,'Policy Characteristics'!$C:$C,0))),"",INDEX('Policy Characteristics'!L:L,MATCH($C80,'Policy Characteristics'!$C:$C,0)))</f>
        <v>ev-subsidy.html</v>
      </c>
    </row>
    <row r="81" spans="1:18" s="69" customFormat="1" x14ac:dyDescent="0.35">
      <c r="A81" s="358" t="str">
        <f>IF(ISBLANK(INDEX('Policy Characteristics'!A:A,MATCH($C81,'Policy Characteristics'!$C:$C,0))),"",INDEX('Policy Characteristics'!A:A,MATCH($C81,'Policy Characteristics'!$C:$C,0)))</f>
        <v>Transportation</v>
      </c>
      <c r="B81" s="358" t="str">
        <f>IF(ISBLANK(INDEX('Policy Characteristics'!B:B,MATCH($C81,'Policy Characteristics'!$C:$C,0))),"",INDEX('Policy Characteristics'!B:B,MATCH($C81,'Policy Characteristics'!$C:$C,0)))</f>
        <v>Electric Vehicle Subsidy</v>
      </c>
      <c r="C81" s="362" t="str">
        <f t="shared" si="4"/>
        <v>Additional EV Subsidy Percentage</v>
      </c>
      <c r="D81" s="68" t="s">
        <v>44</v>
      </c>
      <c r="E81" s="68" t="s">
        <v>41</v>
      </c>
      <c r="F81" s="68" t="s">
        <v>87</v>
      </c>
      <c r="G81" s="68" t="s">
        <v>88</v>
      </c>
      <c r="H81" s="54">
        <v>596</v>
      </c>
      <c r="I81" s="9" t="s">
        <v>46</v>
      </c>
      <c r="J81" s="360" t="str">
        <f>IF(ISBLANK(INDEX('Policy Characteristics'!D:D,MATCH($C81,'Policy Characteristics'!$C:$C,0))),"",INDEX('Policy Characteristics'!D:D,MATCH($C81,'Policy Characteristics'!$C:$C,0)))</f>
        <v>EV Subsidy</v>
      </c>
      <c r="K81" s="358" t="str">
        <f>IF(ISBLANK(INDEX('Policy Characteristics'!E:E,MATCH($C81,'Policy Characteristics'!$C:$C,0))),"",INDEX('Policy Characteristics'!E:E,MATCH($C81,'Policy Characteristics'!$C:$C,0)))</f>
        <v>trans EV subsidy</v>
      </c>
      <c r="L81" s="380">
        <f>IF(ISBLANK(INDEX('Policy Characteristics'!F:F,MATCH($C81,'Policy Characteristics'!$C:$C,0))),"",INDEX('Policy Characteristics'!F:F,MATCH($C81,'Policy Characteristics'!$C:$C,0)))</f>
        <v>0</v>
      </c>
      <c r="M81" s="380">
        <f>IF(ISBLANK(INDEX('Policy Characteristics'!G:G,MATCH($C81,'Policy Characteristics'!$C:$C,0))),"",INDEX('Policy Characteristics'!G:G,MATCH($C81,'Policy Characteristics'!$C:$C,0)))</f>
        <v>0.5</v>
      </c>
      <c r="N81" s="380">
        <f>IF(ISBLANK(INDEX('Policy Characteristics'!H:H,MATCH($C81,'Policy Characteristics'!$C:$C,0))),"",INDEX('Policy Characteristics'!H:H,MATCH($C81,'Policy Characteristics'!$C:$C,0)))</f>
        <v>0.01</v>
      </c>
      <c r="O81" s="358" t="str">
        <f>IF(ISBLANK(INDEX('Policy Characteristics'!I:I,MATCH($C81,'Policy Characteristics'!$C:$C,0))),"",INDEX('Policy Characteristics'!I:I,MATCH($C81,'Policy Characteristics'!$C:$C,0)))</f>
        <v>% of vehicle cost</v>
      </c>
      <c r="P81" s="358"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1" s="358" t="str">
        <f>IF(ISBLANK(INDEX('Policy Characteristics'!K:K,MATCH($C81,'Policy Characteristics'!$C:$C,0))),"",INDEX('Policy Characteristics'!K:K,MATCH($C81,'Policy Characteristics'!$C:$C,0)))</f>
        <v>transportation-sector-main.html#ev-subsidy</v>
      </c>
      <c r="R81" s="358" t="str">
        <f>IF(ISBLANK(INDEX('Policy Characteristics'!L:L,MATCH($C81,'Policy Characteristics'!$C:$C,0))),"",INDEX('Policy Characteristics'!L:L,MATCH($C81,'Policy Characteristics'!$C:$C,0)))</f>
        <v>ev-subsidy.html</v>
      </c>
    </row>
    <row r="82" spans="1:18" s="69" customFormat="1" x14ac:dyDescent="0.35">
      <c r="A82" s="358" t="str">
        <f>IF(ISBLANK(INDEX('Policy Characteristics'!A:A,MATCH($C82,'Policy Characteristics'!$C:$C,0))),"",INDEX('Policy Characteristics'!A:A,MATCH($C82,'Policy Characteristics'!$C:$C,0)))</f>
        <v>Transportation</v>
      </c>
      <c r="B82" s="358" t="str">
        <f>IF(ISBLANK(INDEX('Policy Characteristics'!B:B,MATCH($C82,'Policy Characteristics'!$C:$C,0))),"",INDEX('Policy Characteristics'!B:B,MATCH($C82,'Policy Characteristics'!$C:$C,0)))</f>
        <v>Electric Vehicle Subsidy</v>
      </c>
      <c r="C82" s="362" t="str">
        <f t="shared" si="4"/>
        <v>Additional EV Subsidy Percentage</v>
      </c>
      <c r="D82" s="68" t="s">
        <v>47</v>
      </c>
      <c r="E82" s="68" t="s">
        <v>42</v>
      </c>
      <c r="F82" s="68" t="s">
        <v>86</v>
      </c>
      <c r="G82" s="68" t="s">
        <v>89</v>
      </c>
      <c r="H82" s="54">
        <v>597</v>
      </c>
      <c r="I82" s="9" t="s">
        <v>46</v>
      </c>
      <c r="J82" s="360" t="str">
        <f>IF(ISBLANK(INDEX('Policy Characteristics'!D:D,MATCH($C82,'Policy Characteristics'!$C:$C,0))),"",INDEX('Policy Characteristics'!D:D,MATCH($C82,'Policy Characteristics'!$C:$C,0)))</f>
        <v>EV Subsidy</v>
      </c>
      <c r="K82" s="358" t="str">
        <f>IF(ISBLANK(INDEX('Policy Characteristics'!E:E,MATCH($C82,'Policy Characteristics'!$C:$C,0))),"",INDEX('Policy Characteristics'!E:E,MATCH($C82,'Policy Characteristics'!$C:$C,0)))</f>
        <v>trans EV subsidy</v>
      </c>
      <c r="L82" s="380">
        <f>IF(ISBLANK(INDEX('Policy Characteristics'!F:F,MATCH($C82,'Policy Characteristics'!$C:$C,0))),"",INDEX('Policy Characteristics'!F:F,MATCH($C82,'Policy Characteristics'!$C:$C,0)))</f>
        <v>0</v>
      </c>
      <c r="M82" s="380">
        <f>IF(ISBLANK(INDEX('Policy Characteristics'!G:G,MATCH($C82,'Policy Characteristics'!$C:$C,0))),"",INDEX('Policy Characteristics'!G:G,MATCH($C82,'Policy Characteristics'!$C:$C,0)))</f>
        <v>0.5</v>
      </c>
      <c r="N82" s="380">
        <f>IF(ISBLANK(INDEX('Policy Characteristics'!H:H,MATCH($C82,'Policy Characteristics'!$C:$C,0))),"",INDEX('Policy Characteristics'!H:H,MATCH($C82,'Policy Characteristics'!$C:$C,0)))</f>
        <v>0.01</v>
      </c>
      <c r="O82" s="358" t="str">
        <f>IF(ISBLANK(INDEX('Policy Characteristics'!I:I,MATCH($C82,'Policy Characteristics'!$C:$C,0))),"",INDEX('Policy Characteristics'!I:I,MATCH($C82,'Policy Characteristics'!$C:$C,0)))</f>
        <v>% of vehicle cost</v>
      </c>
      <c r="P82" s="358"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2" s="358" t="str">
        <f>IF(ISBLANK(INDEX('Policy Characteristics'!K:K,MATCH($C82,'Policy Characteristics'!$C:$C,0))),"",INDEX('Policy Characteristics'!K:K,MATCH($C82,'Policy Characteristics'!$C:$C,0)))</f>
        <v>transportation-sector-main.html#ev-subsidy</v>
      </c>
      <c r="R82" s="358" t="str">
        <f>IF(ISBLANK(INDEX('Policy Characteristics'!L:L,MATCH($C82,'Policy Characteristics'!$C:$C,0))),"",INDEX('Policy Characteristics'!L:L,MATCH($C82,'Policy Characteristics'!$C:$C,0)))</f>
        <v>ev-subsidy.html</v>
      </c>
    </row>
    <row r="83" spans="1:18" s="69" customFormat="1" x14ac:dyDescent="0.35">
      <c r="A83" s="358" t="str">
        <f>IF(ISBLANK(INDEX('Policy Characteristics'!A:A,MATCH($C83,'Policy Characteristics'!$C:$C,0))),"",INDEX('Policy Characteristics'!A:A,MATCH($C83,'Policy Characteristics'!$C:$C,0)))</f>
        <v>Transportation</v>
      </c>
      <c r="B83" s="358" t="str">
        <f>IF(ISBLANK(INDEX('Policy Characteristics'!B:B,MATCH($C83,'Policy Characteristics'!$C:$C,0))),"",INDEX('Policy Characteristics'!B:B,MATCH($C83,'Policy Characteristics'!$C:$C,0)))</f>
        <v>Electric Vehicle Subsidy</v>
      </c>
      <c r="C83" s="362" t="str">
        <f t="shared" si="4"/>
        <v>Additional EV Subsidy Percentage</v>
      </c>
      <c r="D83" s="68" t="s">
        <v>44</v>
      </c>
      <c r="E83" s="68" t="s">
        <v>42</v>
      </c>
      <c r="F83" s="68" t="s">
        <v>87</v>
      </c>
      <c r="G83" s="68" t="s">
        <v>89</v>
      </c>
      <c r="H83" s="54">
        <v>598</v>
      </c>
      <c r="I83" s="9" t="s">
        <v>46</v>
      </c>
      <c r="J83" s="360" t="str">
        <f>IF(ISBLANK(INDEX('Policy Characteristics'!D:D,MATCH($C83,'Policy Characteristics'!$C:$C,0))),"",INDEX('Policy Characteristics'!D:D,MATCH($C83,'Policy Characteristics'!$C:$C,0)))</f>
        <v>EV Subsidy</v>
      </c>
      <c r="K83" s="358" t="str">
        <f>IF(ISBLANK(INDEX('Policy Characteristics'!E:E,MATCH($C83,'Policy Characteristics'!$C:$C,0))),"",INDEX('Policy Characteristics'!E:E,MATCH($C83,'Policy Characteristics'!$C:$C,0)))</f>
        <v>trans EV subsidy</v>
      </c>
      <c r="L83" s="380">
        <f>IF(ISBLANK(INDEX('Policy Characteristics'!F:F,MATCH($C83,'Policy Characteristics'!$C:$C,0))),"",INDEX('Policy Characteristics'!F:F,MATCH($C83,'Policy Characteristics'!$C:$C,0)))</f>
        <v>0</v>
      </c>
      <c r="M83" s="380">
        <f>IF(ISBLANK(INDEX('Policy Characteristics'!G:G,MATCH($C83,'Policy Characteristics'!$C:$C,0))),"",INDEX('Policy Characteristics'!G:G,MATCH($C83,'Policy Characteristics'!$C:$C,0)))</f>
        <v>0.5</v>
      </c>
      <c r="N83" s="380">
        <f>IF(ISBLANK(INDEX('Policy Characteristics'!H:H,MATCH($C83,'Policy Characteristics'!$C:$C,0))),"",INDEX('Policy Characteristics'!H:H,MATCH($C83,'Policy Characteristics'!$C:$C,0)))</f>
        <v>0.01</v>
      </c>
      <c r="O83" s="358" t="str">
        <f>IF(ISBLANK(INDEX('Policy Characteristics'!I:I,MATCH($C83,'Policy Characteristics'!$C:$C,0))),"",INDEX('Policy Characteristics'!I:I,MATCH($C83,'Policy Characteristics'!$C:$C,0)))</f>
        <v>% of vehicle cost</v>
      </c>
      <c r="P83" s="358"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3" s="358" t="str">
        <f>IF(ISBLANK(INDEX('Policy Characteristics'!K:K,MATCH($C83,'Policy Characteristics'!$C:$C,0))),"",INDEX('Policy Characteristics'!K:K,MATCH($C83,'Policy Characteristics'!$C:$C,0)))</f>
        <v>transportation-sector-main.html#ev-subsidy</v>
      </c>
      <c r="R83" s="358" t="str">
        <f>IF(ISBLANK(INDEX('Policy Characteristics'!L:L,MATCH($C83,'Policy Characteristics'!$C:$C,0))),"",INDEX('Policy Characteristics'!L:L,MATCH($C83,'Policy Characteristics'!$C:$C,0)))</f>
        <v>ev-subsidy.html</v>
      </c>
    </row>
    <row r="84" spans="1:18" s="69" customFormat="1" x14ac:dyDescent="0.35">
      <c r="A84" s="358" t="str">
        <f>IF(ISBLANK(INDEX('Policy Characteristics'!A:A,MATCH($C84,'Policy Characteristics'!$C:$C,0))),"",INDEX('Policy Characteristics'!A:A,MATCH($C84,'Policy Characteristics'!$C:$C,0)))</f>
        <v>Transportation</v>
      </c>
      <c r="B84" s="358" t="str">
        <f>IF(ISBLANK(INDEX('Policy Characteristics'!B:B,MATCH($C84,'Policy Characteristics'!$C:$C,0))),"",INDEX('Policy Characteristics'!B:B,MATCH($C84,'Policy Characteristics'!$C:$C,0)))</f>
        <v>Electric Vehicle Subsidy</v>
      </c>
      <c r="C84" s="362" t="str">
        <f t="shared" si="4"/>
        <v>Additional EV Subsidy Percentage</v>
      </c>
      <c r="D84" s="68" t="s">
        <v>47</v>
      </c>
      <c r="E84" s="68" t="s">
        <v>43</v>
      </c>
      <c r="F84" s="68" t="s">
        <v>86</v>
      </c>
      <c r="G84" s="68" t="s">
        <v>90</v>
      </c>
      <c r="H84" s="54">
        <v>599</v>
      </c>
      <c r="I84" s="9" t="s">
        <v>46</v>
      </c>
      <c r="J84" s="360" t="str">
        <f>IF(ISBLANK(INDEX('Policy Characteristics'!D:D,MATCH($C84,'Policy Characteristics'!$C:$C,0))),"",INDEX('Policy Characteristics'!D:D,MATCH($C84,'Policy Characteristics'!$C:$C,0)))</f>
        <v>EV Subsidy</v>
      </c>
      <c r="K84" s="358" t="str">
        <f>IF(ISBLANK(INDEX('Policy Characteristics'!E:E,MATCH($C84,'Policy Characteristics'!$C:$C,0))),"",INDEX('Policy Characteristics'!E:E,MATCH($C84,'Policy Characteristics'!$C:$C,0)))</f>
        <v>trans EV subsidy</v>
      </c>
      <c r="L84" s="380">
        <f>IF(ISBLANK(INDEX('Policy Characteristics'!F:F,MATCH($C84,'Policy Characteristics'!$C:$C,0))),"",INDEX('Policy Characteristics'!F:F,MATCH($C84,'Policy Characteristics'!$C:$C,0)))</f>
        <v>0</v>
      </c>
      <c r="M84" s="380">
        <f>IF(ISBLANK(INDEX('Policy Characteristics'!G:G,MATCH($C84,'Policy Characteristics'!$C:$C,0))),"",INDEX('Policy Characteristics'!G:G,MATCH($C84,'Policy Characteristics'!$C:$C,0)))</f>
        <v>0.5</v>
      </c>
      <c r="N84" s="380">
        <f>IF(ISBLANK(INDEX('Policy Characteristics'!H:H,MATCH($C84,'Policy Characteristics'!$C:$C,0))),"",INDEX('Policy Characteristics'!H:H,MATCH($C84,'Policy Characteristics'!$C:$C,0)))</f>
        <v>0.01</v>
      </c>
      <c r="O84" s="358" t="str">
        <f>IF(ISBLANK(INDEX('Policy Characteristics'!I:I,MATCH($C84,'Policy Characteristics'!$C:$C,0))),"",INDEX('Policy Characteristics'!I:I,MATCH($C84,'Policy Characteristics'!$C:$C,0)))</f>
        <v>% of vehicle cost</v>
      </c>
      <c r="P84" s="358"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4" s="358" t="str">
        <f>IF(ISBLANK(INDEX('Policy Characteristics'!K:K,MATCH($C84,'Policy Characteristics'!$C:$C,0))),"",INDEX('Policy Characteristics'!K:K,MATCH($C84,'Policy Characteristics'!$C:$C,0)))</f>
        <v>transportation-sector-main.html#ev-subsidy</v>
      </c>
      <c r="R84" s="358" t="str">
        <f>IF(ISBLANK(INDEX('Policy Characteristics'!L:L,MATCH($C84,'Policy Characteristics'!$C:$C,0))),"",INDEX('Policy Characteristics'!L:L,MATCH($C84,'Policy Characteristics'!$C:$C,0)))</f>
        <v>ev-subsidy.html</v>
      </c>
    </row>
    <row r="85" spans="1:18" s="69" customFormat="1" x14ac:dyDescent="0.35">
      <c r="A85" s="358" t="str">
        <f>IF(ISBLANK(INDEX('Policy Characteristics'!A:A,MATCH($C85,'Policy Characteristics'!$C:$C,0))),"",INDEX('Policy Characteristics'!A:A,MATCH($C85,'Policy Characteristics'!$C:$C,0)))</f>
        <v>Transportation</v>
      </c>
      <c r="B85" s="358" t="str">
        <f>IF(ISBLANK(INDEX('Policy Characteristics'!B:B,MATCH($C85,'Policy Characteristics'!$C:$C,0))),"",INDEX('Policy Characteristics'!B:B,MATCH($C85,'Policy Characteristics'!$C:$C,0)))</f>
        <v>Electric Vehicle Subsidy</v>
      </c>
      <c r="C85" s="362" t="str">
        <f t="shared" si="4"/>
        <v>Additional EV Subsidy Percentage</v>
      </c>
      <c r="D85" s="68" t="s">
        <v>44</v>
      </c>
      <c r="E85" s="68" t="s">
        <v>43</v>
      </c>
      <c r="F85" s="68" t="s">
        <v>87</v>
      </c>
      <c r="G85" s="68" t="s">
        <v>90</v>
      </c>
      <c r="H85" s="54">
        <v>600</v>
      </c>
      <c r="I85" s="9" t="s">
        <v>46</v>
      </c>
      <c r="J85" s="360" t="str">
        <f>IF(ISBLANK(INDEX('Policy Characteristics'!D:D,MATCH($C85,'Policy Characteristics'!$C:$C,0))),"",INDEX('Policy Characteristics'!D:D,MATCH($C85,'Policy Characteristics'!$C:$C,0)))</f>
        <v>EV Subsidy</v>
      </c>
      <c r="K85" s="358" t="str">
        <f>IF(ISBLANK(INDEX('Policy Characteristics'!E:E,MATCH($C85,'Policy Characteristics'!$C:$C,0))),"",INDEX('Policy Characteristics'!E:E,MATCH($C85,'Policy Characteristics'!$C:$C,0)))</f>
        <v>trans EV subsidy</v>
      </c>
      <c r="L85" s="380">
        <f>IF(ISBLANK(INDEX('Policy Characteristics'!F:F,MATCH($C85,'Policy Characteristics'!$C:$C,0))),"",INDEX('Policy Characteristics'!F:F,MATCH($C85,'Policy Characteristics'!$C:$C,0)))</f>
        <v>0</v>
      </c>
      <c r="M85" s="380">
        <f>IF(ISBLANK(INDEX('Policy Characteristics'!G:G,MATCH($C85,'Policy Characteristics'!$C:$C,0))),"",INDEX('Policy Characteristics'!G:G,MATCH($C85,'Policy Characteristics'!$C:$C,0)))</f>
        <v>0.5</v>
      </c>
      <c r="N85" s="380">
        <f>IF(ISBLANK(INDEX('Policy Characteristics'!H:H,MATCH($C85,'Policy Characteristics'!$C:$C,0))),"",INDEX('Policy Characteristics'!H:H,MATCH($C85,'Policy Characteristics'!$C:$C,0)))</f>
        <v>0.01</v>
      </c>
      <c r="O85" s="358" t="str">
        <f>IF(ISBLANK(INDEX('Policy Characteristics'!I:I,MATCH($C85,'Policy Characteristics'!$C:$C,0))),"",INDEX('Policy Characteristics'!I:I,MATCH($C85,'Policy Characteristics'!$C:$C,0)))</f>
        <v>% of vehicle cost</v>
      </c>
      <c r="P85" s="358"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5" s="358" t="str">
        <f>IF(ISBLANK(INDEX('Policy Characteristics'!K:K,MATCH($C85,'Policy Characteristics'!$C:$C,0))),"",INDEX('Policy Characteristics'!K:K,MATCH($C85,'Policy Characteristics'!$C:$C,0)))</f>
        <v>transportation-sector-main.html#ev-subsidy</v>
      </c>
      <c r="R85" s="358" t="str">
        <f>IF(ISBLANK(INDEX('Policy Characteristics'!L:L,MATCH($C85,'Policy Characteristics'!$C:$C,0))),"",INDEX('Policy Characteristics'!L:L,MATCH($C85,'Policy Characteristics'!$C:$C,0)))</f>
        <v>ev-subsidy.html</v>
      </c>
    </row>
    <row r="86" spans="1:18" s="69" customFormat="1" x14ac:dyDescent="0.35">
      <c r="A86" s="358" t="str">
        <f>IF(ISBLANK(INDEX('Policy Characteristics'!A:A,MATCH($C86,'Policy Characteristics'!$C:$C,0))),"",INDEX('Policy Characteristics'!A:A,MATCH($C86,'Policy Characteristics'!$C:$C,0)))</f>
        <v>Transportation</v>
      </c>
      <c r="B86" s="358" t="str">
        <f>IF(ISBLANK(INDEX('Policy Characteristics'!B:B,MATCH($C86,'Policy Characteristics'!$C:$C,0))),"",INDEX('Policy Characteristics'!B:B,MATCH($C86,'Policy Characteristics'!$C:$C,0)))</f>
        <v>Electric Vehicle Subsidy</v>
      </c>
      <c r="C86" s="362" t="str">
        <f t="shared" si="4"/>
        <v>Additional EV Subsidy Percentage</v>
      </c>
      <c r="D86" s="68" t="s">
        <v>47</v>
      </c>
      <c r="E86" s="68" t="s">
        <v>117</v>
      </c>
      <c r="F86" s="68" t="s">
        <v>86</v>
      </c>
      <c r="G86" s="68" t="s">
        <v>151</v>
      </c>
      <c r="H86" s="54">
        <v>601</v>
      </c>
      <c r="I86" s="9" t="s">
        <v>46</v>
      </c>
      <c r="J86" s="360" t="str">
        <f>IF(ISBLANK(INDEX('Policy Characteristics'!D:D,MATCH($C86,'Policy Characteristics'!$C:$C,0))),"",INDEX('Policy Characteristics'!D:D,MATCH($C86,'Policy Characteristics'!$C:$C,0)))</f>
        <v>EV Subsidy</v>
      </c>
      <c r="K86" s="358" t="str">
        <f>IF(ISBLANK(INDEX('Policy Characteristics'!E:E,MATCH($C86,'Policy Characteristics'!$C:$C,0))),"",INDEX('Policy Characteristics'!E:E,MATCH($C86,'Policy Characteristics'!$C:$C,0)))</f>
        <v>trans EV subsidy</v>
      </c>
      <c r="L86" s="380">
        <f>IF(ISBLANK(INDEX('Policy Characteristics'!F:F,MATCH($C86,'Policy Characteristics'!$C:$C,0))),"",INDEX('Policy Characteristics'!F:F,MATCH($C86,'Policy Characteristics'!$C:$C,0)))</f>
        <v>0</v>
      </c>
      <c r="M86" s="380">
        <f>IF(ISBLANK(INDEX('Policy Characteristics'!G:G,MATCH($C86,'Policy Characteristics'!$C:$C,0))),"",INDEX('Policy Characteristics'!G:G,MATCH($C86,'Policy Characteristics'!$C:$C,0)))</f>
        <v>0.5</v>
      </c>
      <c r="N86" s="380">
        <f>IF(ISBLANK(INDEX('Policy Characteristics'!H:H,MATCH($C86,'Policy Characteristics'!$C:$C,0))),"",INDEX('Policy Characteristics'!H:H,MATCH($C86,'Policy Characteristics'!$C:$C,0)))</f>
        <v>0.01</v>
      </c>
      <c r="O86" s="358" t="str">
        <f>IF(ISBLANK(INDEX('Policy Characteristics'!I:I,MATCH($C86,'Policy Characteristics'!$C:$C,0))),"",INDEX('Policy Characteristics'!I:I,MATCH($C86,'Policy Characteristics'!$C:$C,0)))</f>
        <v>% of vehicle cost</v>
      </c>
      <c r="P86" s="358"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6" s="358" t="str">
        <f>IF(ISBLANK(INDEX('Policy Characteristics'!K:K,MATCH($C86,'Policy Characteristics'!$C:$C,0))),"",INDEX('Policy Characteristics'!K:K,MATCH($C86,'Policy Characteristics'!$C:$C,0)))</f>
        <v>transportation-sector-main.html#ev-subsidy</v>
      </c>
      <c r="R86" s="358" t="str">
        <f>IF(ISBLANK(INDEX('Policy Characteristics'!L:L,MATCH($C86,'Policy Characteristics'!$C:$C,0))),"",INDEX('Policy Characteristics'!L:L,MATCH($C86,'Policy Characteristics'!$C:$C,0)))</f>
        <v>ev-subsidy.html</v>
      </c>
    </row>
    <row r="87" spans="1:18" s="69" customFormat="1" x14ac:dyDescent="0.35">
      <c r="A87" s="358" t="str">
        <f>IF(ISBLANK(INDEX('Policy Characteristics'!A:A,MATCH($C87,'Policy Characteristics'!$C:$C,0))),"",INDEX('Policy Characteristics'!A:A,MATCH($C87,'Policy Characteristics'!$C:$C,0)))</f>
        <v>Transportation</v>
      </c>
      <c r="B87" s="358" t="str">
        <f>IF(ISBLANK(INDEX('Policy Characteristics'!B:B,MATCH($C87,'Policy Characteristics'!$C:$C,0))),"",INDEX('Policy Characteristics'!B:B,MATCH($C87,'Policy Characteristics'!$C:$C,0)))</f>
        <v>Electric Vehicle Subsidy</v>
      </c>
      <c r="C87" s="362" t="str">
        <f t="shared" si="4"/>
        <v>Additional EV Subsidy Percentage</v>
      </c>
      <c r="D87" s="68" t="s">
        <v>44</v>
      </c>
      <c r="E87" s="68" t="s">
        <v>117</v>
      </c>
      <c r="F87" s="68" t="s">
        <v>87</v>
      </c>
      <c r="G87" s="68" t="s">
        <v>151</v>
      </c>
      <c r="H87" s="54">
        <v>602</v>
      </c>
      <c r="I87" s="9" t="s">
        <v>46</v>
      </c>
      <c r="J87" s="360" t="str">
        <f>IF(ISBLANK(INDEX('Policy Characteristics'!D:D,MATCH($C87,'Policy Characteristics'!$C:$C,0))),"",INDEX('Policy Characteristics'!D:D,MATCH($C87,'Policy Characteristics'!$C:$C,0)))</f>
        <v>EV Subsidy</v>
      </c>
      <c r="K87" s="358" t="str">
        <f>IF(ISBLANK(INDEX('Policy Characteristics'!E:E,MATCH($C87,'Policy Characteristics'!$C:$C,0))),"",INDEX('Policy Characteristics'!E:E,MATCH($C87,'Policy Characteristics'!$C:$C,0)))</f>
        <v>trans EV subsidy</v>
      </c>
      <c r="L87" s="380">
        <f>IF(ISBLANK(INDEX('Policy Characteristics'!F:F,MATCH($C87,'Policy Characteristics'!$C:$C,0))),"",INDEX('Policy Characteristics'!F:F,MATCH($C87,'Policy Characteristics'!$C:$C,0)))</f>
        <v>0</v>
      </c>
      <c r="M87" s="380">
        <f>IF(ISBLANK(INDEX('Policy Characteristics'!G:G,MATCH($C87,'Policy Characteristics'!$C:$C,0))),"",INDEX('Policy Characteristics'!G:G,MATCH($C87,'Policy Characteristics'!$C:$C,0)))</f>
        <v>0.5</v>
      </c>
      <c r="N87" s="380">
        <f>IF(ISBLANK(INDEX('Policy Characteristics'!H:H,MATCH($C87,'Policy Characteristics'!$C:$C,0))),"",INDEX('Policy Characteristics'!H:H,MATCH($C87,'Policy Characteristics'!$C:$C,0)))</f>
        <v>0.01</v>
      </c>
      <c r="O87" s="358" t="str">
        <f>IF(ISBLANK(INDEX('Policy Characteristics'!I:I,MATCH($C87,'Policy Characteristics'!$C:$C,0))),"",INDEX('Policy Characteristics'!I:I,MATCH($C87,'Policy Characteristics'!$C:$C,0)))</f>
        <v>% of vehicle cost</v>
      </c>
      <c r="P87" s="358"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7" s="358" t="str">
        <f>IF(ISBLANK(INDEX('Policy Characteristics'!K:K,MATCH($C87,'Policy Characteristics'!$C:$C,0))),"",INDEX('Policy Characteristics'!K:K,MATCH($C87,'Policy Characteristics'!$C:$C,0)))</f>
        <v>transportation-sector-main.html#ev-subsidy</v>
      </c>
      <c r="R87" s="358" t="str">
        <f>IF(ISBLANK(INDEX('Policy Characteristics'!L:L,MATCH($C87,'Policy Characteristics'!$C:$C,0))),"",INDEX('Policy Characteristics'!L:L,MATCH($C87,'Policy Characteristics'!$C:$C,0)))</f>
        <v>ev-subsidy.html</v>
      </c>
    </row>
    <row r="88" spans="1:18" x14ac:dyDescent="0.35">
      <c r="A88" s="358" t="str">
        <f>IF(ISBLANK(INDEX('Policy Characteristics'!A:A,MATCH($C88,'Policy Characteristics'!$C:$C,0))),"",INDEX('Policy Characteristics'!A:A,MATCH($C88,'Policy Characteristics'!$C:$C,0)))</f>
        <v>Transportation</v>
      </c>
      <c r="B88" s="358" t="str">
        <f>IF(ISBLANK(INDEX('Policy Characteristics'!B:B,MATCH($C88,'Policy Characteristics'!$C:$C,0))),"",INDEX('Policy Characteristics'!B:B,MATCH($C88,'Policy Characteristics'!$C:$C,0)))</f>
        <v>Feebate</v>
      </c>
      <c r="C88" s="363" t="s">
        <v>115</v>
      </c>
      <c r="D88" s="53"/>
      <c r="E88" s="53"/>
      <c r="F88" s="53"/>
      <c r="G88" s="53"/>
      <c r="H88" s="54">
        <v>1</v>
      </c>
      <c r="I88" s="53" t="s">
        <v>45</v>
      </c>
      <c r="J88" s="360" t="str">
        <f>IF(ISBLANK(INDEX('Policy Characteristics'!D:D,MATCH($C88,'Policy Characteristics'!$C:$C,0))),"",INDEX('Policy Characteristics'!D:D,MATCH($C88,'Policy Characteristics'!$C:$C,0)))</f>
        <v>Feebate</v>
      </c>
      <c r="K88" s="358" t="str">
        <f>IF(ISBLANK(INDEX('Policy Characteristics'!E:E,MATCH($C88,'Policy Characteristics'!$C:$C,0))),"",INDEX('Policy Characteristics'!E:E,MATCH($C88,'Policy Characteristics'!$C:$C,0)))</f>
        <v>trans LDVs feebate</v>
      </c>
      <c r="L88" s="380">
        <f>IF(ISBLANK(INDEX('Policy Characteristics'!F:F,MATCH($C88,'Policy Characteristics'!$C:$C,0))),"",INDEX('Policy Characteristics'!F:F,MATCH($C88,'Policy Characteristics'!$C:$C,0)))</f>
        <v>0</v>
      </c>
      <c r="M88" s="380">
        <f>IF(ISBLANK(INDEX('Policy Characteristics'!G:G,MATCH($C88,'Policy Characteristics'!$C:$C,0))),"",INDEX('Policy Characteristics'!G:G,MATCH($C88,'Policy Characteristics'!$C:$C,0)))</f>
        <v>1</v>
      </c>
      <c r="N88" s="380">
        <f>IF(ISBLANK(INDEX('Policy Characteristics'!H:H,MATCH($C88,'Policy Characteristics'!$C:$C,0))),"",INDEX('Policy Characteristics'!H:H,MATCH($C88,'Policy Characteristics'!$C:$C,0)))</f>
        <v>0.02</v>
      </c>
      <c r="O88" s="358" t="str">
        <f>IF(ISBLANK(INDEX('Policy Characteristics'!I:I,MATCH($C88,'Policy Characteristics'!$C:$C,0))),"",INDEX('Policy Characteristics'!I:I,MATCH($C88,'Policy Characteristics'!$C:$C,0)))</f>
        <v>% of global best practice rate</v>
      </c>
      <c r="P88" s="358"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58" t="str">
        <f>IF(ISBLANK(INDEX('Policy Characteristics'!K:K,MATCH($C88,'Policy Characteristics'!$C:$C,0))),"",INDEX('Policy Characteristics'!K:K,MATCH($C88,'Policy Characteristics'!$C:$C,0)))</f>
        <v>transportation-sector-main.html#feebate</v>
      </c>
      <c r="R88" s="358" t="str">
        <f>IF(ISBLANK(INDEX('Policy Characteristics'!L:L,MATCH($C88,'Policy Characteristics'!$C:$C,0))),"",INDEX('Policy Characteristics'!L:L,MATCH($C88,'Policy Characteristics'!$C:$C,0)))</f>
        <v>feebate.html</v>
      </c>
    </row>
    <row r="89" spans="1:18" x14ac:dyDescent="0.35">
      <c r="A89" s="358" t="str">
        <f>IF(ISBLANK(INDEX('Policy Characteristics'!A:A,MATCH($C89,'Policy Characteristics'!$C:$C,0))),"",INDEX('Policy Characteristics'!A:A,MATCH($C89,'Policy Characteristics'!$C:$C,0)))</f>
        <v>Transportation</v>
      </c>
      <c r="B89" s="358" t="str">
        <f>IF(ISBLANK(INDEX('Policy Characteristics'!B:B,MATCH($C89,'Policy Characteristics'!$C:$C,0))),"",INDEX('Policy Characteristics'!B:B,MATCH($C89,'Policy Characteristics'!$C:$C,0)))</f>
        <v>Fuel Economy Standard</v>
      </c>
      <c r="C89" s="363" t="s">
        <v>320</v>
      </c>
      <c r="D89" s="53" t="s">
        <v>47</v>
      </c>
      <c r="E89" s="53" t="s">
        <v>39</v>
      </c>
      <c r="F89" s="53" t="s">
        <v>86</v>
      </c>
      <c r="G89" s="53" t="s">
        <v>39</v>
      </c>
      <c r="H89" s="205">
        <v>362</v>
      </c>
      <c r="I89" s="9" t="s">
        <v>45</v>
      </c>
      <c r="J89" s="360" t="str">
        <f>IF(ISBLANK(INDEX('Policy Characteristics'!D:D,MATCH($C89,'Policy Characteristics'!$C:$C,0))),"",INDEX('Policy Characteristics'!D:D,MATCH($C89,'Policy Characteristics'!$C:$C,0)))</f>
        <v>Vehicle Fuel Economy Standards</v>
      </c>
      <c r="K89" s="358" t="str">
        <f>IF(ISBLANK(INDEX('Policy Characteristics'!E:E,MATCH($C89,'Policy Characteristics'!$C:$C,0))),"",INDEX('Policy Characteristics'!E:E,MATCH($C89,'Policy Characteristics'!$C:$C,0)))</f>
        <v>trans fuel economy standards</v>
      </c>
      <c r="L89" s="380">
        <f>IF(ISBLANK(INDEX('Policy Characteristics'!F:F,MATCH($C89,'Policy Characteristics'!$C:$C,0))),"",INDEX('Policy Characteristics'!F:F,MATCH($C89,'Policy Characteristics'!$C:$C,0)))</f>
        <v>0</v>
      </c>
      <c r="M89" s="380">
        <f>IF(ISBLANK(INDEX('Policy Characteristics'!G:G,MATCH($C89,'Policy Characteristics'!$C:$C,0))),"",INDEX('Policy Characteristics'!G:G,MATCH($C89,'Policy Characteristics'!$C:$C,0)))</f>
        <v>1</v>
      </c>
      <c r="N89" s="380">
        <f>IF(ISBLANK(INDEX('Policy Characteristics'!H:H,MATCH($C89,'Policy Characteristics'!$C:$C,0))),"",INDEX('Policy Characteristics'!H:H,MATCH($C89,'Policy Characteristics'!$C:$C,0)))</f>
        <v>0.01</v>
      </c>
      <c r="O89" s="358" t="str">
        <f>IF(ISBLANK(INDEX('Policy Characteristics'!I:I,MATCH($C89,'Policy Characteristics'!$C:$C,0))),"",INDEX('Policy Characteristics'!I:I,MATCH($C89,'Policy Characteristics'!$C:$C,0)))</f>
        <v>% increase in miles/gal</v>
      </c>
      <c r="P89" s="358"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89" s="358" t="str">
        <f>IF(ISBLANK(INDEX('Policy Characteristics'!K:K,MATCH($C89,'Policy Characteristics'!$C:$C,0))),"",INDEX('Policy Characteristics'!K:K,MATCH($C89,'Policy Characteristics'!$C:$C,0)))</f>
        <v>transportation-sector-main.html#fuel-econ-std</v>
      </c>
      <c r="R89" s="358" t="str">
        <f>IF(ISBLANK(INDEX('Policy Characteristics'!L:L,MATCH($C89,'Policy Characteristics'!$C:$C,0))),"",INDEX('Policy Characteristics'!L:L,MATCH($C89,'Policy Characteristics'!$C:$C,0)))</f>
        <v>fuel-economy-standard.html</v>
      </c>
    </row>
    <row r="90" spans="1:18" x14ac:dyDescent="0.35">
      <c r="A90" s="358" t="str">
        <f>IF(ISBLANK(INDEX('Policy Characteristics'!A:A,MATCH($C90,'Policy Characteristics'!$C:$C,0))),"",INDEX('Policy Characteristics'!A:A,MATCH($C90,'Policy Characteristics'!$C:$C,0)))</f>
        <v>Transportation</v>
      </c>
      <c r="B90" s="358" t="str">
        <f>IF(ISBLANK(INDEX('Policy Characteristics'!B:B,MATCH($C90,'Policy Characteristics'!$C:$C,0))),"",INDEX('Policy Characteristics'!B:B,MATCH($C90,'Policy Characteristics'!$C:$C,0)))</f>
        <v>Fuel Economy Standard</v>
      </c>
      <c r="C90" s="362" t="str">
        <f t="shared" ref="C90:C93" si="5">C$89</f>
        <v>Percentage Additional Improvement of Fuel Economy Std</v>
      </c>
      <c r="D90" s="53" t="s">
        <v>44</v>
      </c>
      <c r="E90" s="53" t="s">
        <v>39</v>
      </c>
      <c r="F90" s="53" t="s">
        <v>87</v>
      </c>
      <c r="G90" s="53" t="s">
        <v>39</v>
      </c>
      <c r="H90" s="54">
        <v>363</v>
      </c>
      <c r="I90" s="9" t="s">
        <v>45</v>
      </c>
      <c r="J90" s="360" t="str">
        <f>IF(ISBLANK(INDEX('Policy Characteristics'!D:D,MATCH($C90,'Policy Characteristics'!$C:$C,0))),"",INDEX('Policy Characteristics'!D:D,MATCH($C90,'Policy Characteristics'!$C:$C,0)))</f>
        <v>Vehicle Fuel Economy Standards</v>
      </c>
      <c r="K90" s="358" t="str">
        <f>IF(ISBLANK(INDEX('Policy Characteristics'!E:E,MATCH($C90,'Policy Characteristics'!$C:$C,0))),"",INDEX('Policy Characteristics'!E:E,MATCH($C90,'Policy Characteristics'!$C:$C,0)))</f>
        <v>trans fuel economy standards</v>
      </c>
      <c r="L90" s="380">
        <f>IF(ISBLANK(INDEX('Policy Characteristics'!F:F,MATCH($C90,'Policy Characteristics'!$C:$C,0))),"",INDEX('Policy Characteristics'!F:F,MATCH($C90,'Policy Characteristics'!$C:$C,0)))</f>
        <v>0</v>
      </c>
      <c r="M90" s="380">
        <f>IF(ISBLANK(INDEX('Policy Characteristics'!G:G,MATCH($C90,'Policy Characteristics'!$C:$C,0))),"",INDEX('Policy Characteristics'!G:G,MATCH($C90,'Policy Characteristics'!$C:$C,0)))</f>
        <v>1</v>
      </c>
      <c r="N90" s="380">
        <f>IF(ISBLANK(INDEX('Policy Characteristics'!H:H,MATCH($C90,'Policy Characteristics'!$C:$C,0))),"",INDEX('Policy Characteristics'!H:H,MATCH($C90,'Policy Characteristics'!$C:$C,0)))</f>
        <v>0.01</v>
      </c>
      <c r="O90" s="358" t="str">
        <f>IF(ISBLANK(INDEX('Policy Characteristics'!I:I,MATCH($C90,'Policy Characteristics'!$C:$C,0))),"",INDEX('Policy Characteristics'!I:I,MATCH($C90,'Policy Characteristics'!$C:$C,0)))</f>
        <v>% increase in miles/gal</v>
      </c>
      <c r="P90" s="358"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0" s="358" t="str">
        <f>IF(ISBLANK(INDEX('Policy Characteristics'!K:K,MATCH($C90,'Policy Characteristics'!$C:$C,0))),"",INDEX('Policy Characteristics'!K:K,MATCH($C90,'Policy Characteristics'!$C:$C,0)))</f>
        <v>transportation-sector-main.html#fuel-econ-std</v>
      </c>
      <c r="R90" s="358" t="str">
        <f>IF(ISBLANK(INDEX('Policy Characteristics'!L:L,MATCH($C90,'Policy Characteristics'!$C:$C,0))),"",INDEX('Policy Characteristics'!L:L,MATCH($C90,'Policy Characteristics'!$C:$C,0)))</f>
        <v>fuel-economy-standard.html</v>
      </c>
    </row>
    <row r="91" spans="1:18" x14ac:dyDescent="0.35">
      <c r="A91" s="358" t="str">
        <f>IF(ISBLANK(INDEX('Policy Characteristics'!A:A,MATCH($C91,'Policy Characteristics'!$C:$C,0))),"",INDEX('Policy Characteristics'!A:A,MATCH($C91,'Policy Characteristics'!$C:$C,0)))</f>
        <v>Transportation</v>
      </c>
      <c r="B91" s="358" t="str">
        <f>IF(ISBLANK(INDEX('Policy Characteristics'!B:B,MATCH($C91,'Policy Characteristics'!$C:$C,0))),"",INDEX('Policy Characteristics'!B:B,MATCH($C91,'Policy Characteristics'!$C:$C,0)))</f>
        <v>Fuel Economy Standard</v>
      </c>
      <c r="C91" s="362" t="str">
        <f t="shared" ref="C91:C94" si="6">C$89</f>
        <v>Percentage Additional Improvement of Fuel Economy Std</v>
      </c>
      <c r="D91" s="53" t="s">
        <v>47</v>
      </c>
      <c r="E91" s="53" t="s">
        <v>40</v>
      </c>
      <c r="F91" s="53" t="s">
        <v>86</v>
      </c>
      <c r="G91" s="53" t="s">
        <v>40</v>
      </c>
      <c r="H91" s="209">
        <v>364</v>
      </c>
      <c r="I91" s="9" t="s">
        <v>45</v>
      </c>
      <c r="J91" s="360" t="str">
        <f>IF(ISBLANK(INDEX('Policy Characteristics'!D:D,MATCH($C91,'Policy Characteristics'!$C:$C,0))),"",INDEX('Policy Characteristics'!D:D,MATCH($C91,'Policy Characteristics'!$C:$C,0)))</f>
        <v>Vehicle Fuel Economy Standards</v>
      </c>
      <c r="K91" s="358" t="str">
        <f>IF(ISBLANK(INDEX('Policy Characteristics'!E:E,MATCH($C91,'Policy Characteristics'!$C:$C,0))),"",INDEX('Policy Characteristics'!E:E,MATCH($C91,'Policy Characteristics'!$C:$C,0)))</f>
        <v>trans fuel economy standards</v>
      </c>
      <c r="L91" s="380">
        <f>IF(ISBLANK(INDEX('Policy Characteristics'!F:F,MATCH($C91,'Policy Characteristics'!$C:$C,0))),"",INDEX('Policy Characteristics'!F:F,MATCH($C91,'Policy Characteristics'!$C:$C,0)))</f>
        <v>0</v>
      </c>
      <c r="M91" s="380">
        <f>IF(ISBLANK(INDEX('Policy Characteristics'!G:G,MATCH($C91,'Policy Characteristics'!$C:$C,0))),"",INDEX('Policy Characteristics'!G:G,MATCH($C91,'Policy Characteristics'!$C:$C,0)))</f>
        <v>1</v>
      </c>
      <c r="N91" s="380">
        <f>IF(ISBLANK(INDEX('Policy Characteristics'!H:H,MATCH($C91,'Policy Characteristics'!$C:$C,0))),"",INDEX('Policy Characteristics'!H:H,MATCH($C91,'Policy Characteristics'!$C:$C,0)))</f>
        <v>0.01</v>
      </c>
      <c r="O91" s="358" t="str">
        <f>IF(ISBLANK(INDEX('Policy Characteristics'!I:I,MATCH($C91,'Policy Characteristics'!$C:$C,0))),"",INDEX('Policy Characteristics'!I:I,MATCH($C91,'Policy Characteristics'!$C:$C,0)))</f>
        <v>% increase in miles/gal</v>
      </c>
      <c r="P91" s="358"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1" s="358" t="str">
        <f>IF(ISBLANK(INDEX('Policy Characteristics'!K:K,MATCH($C91,'Policy Characteristics'!$C:$C,0))),"",INDEX('Policy Characteristics'!K:K,MATCH($C91,'Policy Characteristics'!$C:$C,0)))</f>
        <v>transportation-sector-main.html#fuel-econ-std</v>
      </c>
      <c r="R91" s="358" t="str">
        <f>IF(ISBLANK(INDEX('Policy Characteristics'!L:L,MATCH($C91,'Policy Characteristics'!$C:$C,0))),"",INDEX('Policy Characteristics'!L:L,MATCH($C91,'Policy Characteristics'!$C:$C,0)))</f>
        <v>fuel-economy-standard.html</v>
      </c>
    </row>
    <row r="92" spans="1:18" x14ac:dyDescent="0.35">
      <c r="A92" s="358" t="str">
        <f>IF(ISBLANK(INDEX('Policy Characteristics'!A:A,MATCH($C92,'Policy Characteristics'!$C:$C,0))),"",INDEX('Policy Characteristics'!A:A,MATCH($C92,'Policy Characteristics'!$C:$C,0)))</f>
        <v>Transportation</v>
      </c>
      <c r="B92" s="358" t="str">
        <f>IF(ISBLANK(INDEX('Policy Characteristics'!B:B,MATCH($C92,'Policy Characteristics'!$C:$C,0))),"",INDEX('Policy Characteristics'!B:B,MATCH($C92,'Policy Characteristics'!$C:$C,0)))</f>
        <v>Fuel Economy Standard</v>
      </c>
      <c r="C92" s="362" t="str">
        <f t="shared" si="5"/>
        <v>Percentage Additional Improvement of Fuel Economy Std</v>
      </c>
      <c r="D92" s="53" t="s">
        <v>44</v>
      </c>
      <c r="E92" s="53" t="s">
        <v>40</v>
      </c>
      <c r="F92" s="53" t="s">
        <v>87</v>
      </c>
      <c r="G92" s="53" t="s">
        <v>40</v>
      </c>
      <c r="H92" s="54">
        <v>365</v>
      </c>
      <c r="I92" s="9" t="s">
        <v>45</v>
      </c>
      <c r="J92" s="360" t="str">
        <f>IF(ISBLANK(INDEX('Policy Characteristics'!D:D,MATCH($C92,'Policy Characteristics'!$C:$C,0))),"",INDEX('Policy Characteristics'!D:D,MATCH($C92,'Policy Characteristics'!$C:$C,0)))</f>
        <v>Vehicle Fuel Economy Standards</v>
      </c>
      <c r="K92" s="358" t="str">
        <f>IF(ISBLANK(INDEX('Policy Characteristics'!E:E,MATCH($C92,'Policy Characteristics'!$C:$C,0))),"",INDEX('Policy Characteristics'!E:E,MATCH($C92,'Policy Characteristics'!$C:$C,0)))</f>
        <v>trans fuel economy standards</v>
      </c>
      <c r="L92" s="380">
        <f>IF(ISBLANK(INDEX('Policy Characteristics'!F:F,MATCH($C92,'Policy Characteristics'!$C:$C,0))),"",INDEX('Policy Characteristics'!F:F,MATCH($C92,'Policy Characteristics'!$C:$C,0)))</f>
        <v>0</v>
      </c>
      <c r="M92" s="380">
        <f>IF(ISBLANK(INDEX('Policy Characteristics'!G:G,MATCH($C92,'Policy Characteristics'!$C:$C,0))),"",INDEX('Policy Characteristics'!G:G,MATCH($C92,'Policy Characteristics'!$C:$C,0)))</f>
        <v>1</v>
      </c>
      <c r="N92" s="380">
        <f>IF(ISBLANK(INDEX('Policy Characteristics'!H:H,MATCH($C92,'Policy Characteristics'!$C:$C,0))),"",INDEX('Policy Characteristics'!H:H,MATCH($C92,'Policy Characteristics'!$C:$C,0)))</f>
        <v>0.01</v>
      </c>
      <c r="O92" s="358" t="str">
        <f>IF(ISBLANK(INDEX('Policy Characteristics'!I:I,MATCH($C92,'Policy Characteristics'!$C:$C,0))),"",INDEX('Policy Characteristics'!I:I,MATCH($C92,'Policy Characteristics'!$C:$C,0)))</f>
        <v>% increase in miles/gal</v>
      </c>
      <c r="P92" s="358"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2" s="358" t="str">
        <f>IF(ISBLANK(INDEX('Policy Characteristics'!K:K,MATCH($C92,'Policy Characteristics'!$C:$C,0))),"",INDEX('Policy Characteristics'!K:K,MATCH($C92,'Policy Characteristics'!$C:$C,0)))</f>
        <v>transportation-sector-main.html#fuel-econ-std</v>
      </c>
      <c r="R92" s="358" t="str">
        <f>IF(ISBLANK(INDEX('Policy Characteristics'!L:L,MATCH($C92,'Policy Characteristics'!$C:$C,0))),"",INDEX('Policy Characteristics'!L:L,MATCH($C92,'Policy Characteristics'!$C:$C,0)))</f>
        <v>fuel-economy-standard.html</v>
      </c>
    </row>
    <row r="93" spans="1:18" x14ac:dyDescent="0.35">
      <c r="A93" s="358" t="str">
        <f>IF(ISBLANK(INDEX('Policy Characteristics'!A:A,MATCH($C93,'Policy Characteristics'!$C:$C,0))),"",INDEX('Policy Characteristics'!A:A,MATCH($C93,'Policy Characteristics'!$C:$C,0)))</f>
        <v>Transportation</v>
      </c>
      <c r="B93" s="358" t="str">
        <f>IF(ISBLANK(INDEX('Policy Characteristics'!B:B,MATCH($C93,'Policy Characteristics'!$C:$C,0))),"",INDEX('Policy Characteristics'!B:B,MATCH($C93,'Policy Characteristics'!$C:$C,0)))</f>
        <v>Fuel Economy Standard</v>
      </c>
      <c r="C93" s="362" t="str">
        <f t="shared" si="5"/>
        <v>Percentage Additional Improvement of Fuel Economy Std</v>
      </c>
      <c r="D93" s="53" t="s">
        <v>47</v>
      </c>
      <c r="E93" s="53" t="s">
        <v>41</v>
      </c>
      <c r="F93" s="53" t="s">
        <v>86</v>
      </c>
      <c r="G93" s="53" t="s">
        <v>88</v>
      </c>
      <c r="H93" s="209">
        <v>366</v>
      </c>
      <c r="I93" s="9" t="s">
        <v>45</v>
      </c>
      <c r="J93" s="360" t="str">
        <f>IF(ISBLANK(INDEX('Policy Characteristics'!D:D,MATCH($C93,'Policy Characteristics'!$C:$C,0))),"",INDEX('Policy Characteristics'!D:D,MATCH($C93,'Policy Characteristics'!$C:$C,0)))</f>
        <v>Vehicle Fuel Economy Standards</v>
      </c>
      <c r="K93" s="358" t="str">
        <f>IF(ISBLANK(INDEX('Policy Characteristics'!E:E,MATCH($C93,'Policy Characteristics'!$C:$C,0))),"",INDEX('Policy Characteristics'!E:E,MATCH($C93,'Policy Characteristics'!$C:$C,0)))</f>
        <v>trans fuel economy standards</v>
      </c>
      <c r="L93" s="380">
        <f>IF(ISBLANK(INDEX('Policy Characteristics'!F:F,MATCH($C93,'Policy Characteristics'!$C:$C,0))),"",INDEX('Policy Characteristics'!F:F,MATCH($C93,'Policy Characteristics'!$C:$C,0)))</f>
        <v>0</v>
      </c>
      <c r="M93" s="380">
        <f>IF(ISBLANK(INDEX('Policy Characteristics'!G:G,MATCH($C93,'Policy Characteristics'!$C:$C,0))),"",INDEX('Policy Characteristics'!G:G,MATCH($C93,'Policy Characteristics'!$C:$C,0)))</f>
        <v>1</v>
      </c>
      <c r="N93" s="380">
        <f>IF(ISBLANK(INDEX('Policy Characteristics'!H:H,MATCH($C93,'Policy Characteristics'!$C:$C,0))),"",INDEX('Policy Characteristics'!H:H,MATCH($C93,'Policy Characteristics'!$C:$C,0)))</f>
        <v>0.01</v>
      </c>
      <c r="O93" s="358" t="str">
        <f>IF(ISBLANK(INDEX('Policy Characteristics'!I:I,MATCH($C93,'Policy Characteristics'!$C:$C,0))),"",INDEX('Policy Characteristics'!I:I,MATCH($C93,'Policy Characteristics'!$C:$C,0)))</f>
        <v>% increase in miles/gal</v>
      </c>
      <c r="P93" s="358"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3" s="358" t="str">
        <f>IF(ISBLANK(INDEX('Policy Characteristics'!K:K,MATCH($C93,'Policy Characteristics'!$C:$C,0))),"",INDEX('Policy Characteristics'!K:K,MATCH($C93,'Policy Characteristics'!$C:$C,0)))</f>
        <v>transportation-sector-main.html#fuel-econ-std</v>
      </c>
      <c r="R93" s="358" t="str">
        <f>IF(ISBLANK(INDEX('Policy Characteristics'!L:L,MATCH($C93,'Policy Characteristics'!$C:$C,0))),"",INDEX('Policy Characteristics'!L:L,MATCH($C93,'Policy Characteristics'!$C:$C,0)))</f>
        <v>fuel-economy-standard.html</v>
      </c>
    </row>
    <row r="94" spans="1:18" x14ac:dyDescent="0.35">
      <c r="A94" s="358" t="str">
        <f>IF(ISBLANK(INDEX('Policy Characteristics'!A:A,MATCH($C94,'Policy Characteristics'!$C:$C,0))),"",INDEX('Policy Characteristics'!A:A,MATCH($C94,'Policy Characteristics'!$C:$C,0)))</f>
        <v>Transportation</v>
      </c>
      <c r="B94" s="358" t="str">
        <f>IF(ISBLANK(INDEX('Policy Characteristics'!B:B,MATCH($C94,'Policy Characteristics'!$C:$C,0))),"",INDEX('Policy Characteristics'!B:B,MATCH($C94,'Policy Characteristics'!$C:$C,0)))</f>
        <v>Fuel Economy Standard</v>
      </c>
      <c r="C94" s="362" t="str">
        <f t="shared" si="6"/>
        <v>Percentage Additional Improvement of Fuel Economy Std</v>
      </c>
      <c r="D94" s="53" t="s">
        <v>44</v>
      </c>
      <c r="E94" s="53" t="s">
        <v>41</v>
      </c>
      <c r="F94" s="53" t="s">
        <v>87</v>
      </c>
      <c r="G94" s="53" t="s">
        <v>88</v>
      </c>
      <c r="H94" s="54">
        <v>367</v>
      </c>
      <c r="I94" s="9" t="s">
        <v>45</v>
      </c>
      <c r="J94" s="360" t="str">
        <f>IF(ISBLANK(INDEX('Policy Characteristics'!D:D,MATCH($C94,'Policy Characteristics'!$C:$C,0))),"",INDEX('Policy Characteristics'!D:D,MATCH($C94,'Policy Characteristics'!$C:$C,0)))</f>
        <v>Vehicle Fuel Economy Standards</v>
      </c>
      <c r="K94" s="358" t="str">
        <f>IF(ISBLANK(INDEX('Policy Characteristics'!E:E,MATCH($C94,'Policy Characteristics'!$C:$C,0))),"",INDEX('Policy Characteristics'!E:E,MATCH($C94,'Policy Characteristics'!$C:$C,0)))</f>
        <v>trans fuel economy standards</v>
      </c>
      <c r="L94" s="380">
        <f>IF(ISBLANK(INDEX('Policy Characteristics'!F:F,MATCH($C94,'Policy Characteristics'!$C:$C,0))),"",INDEX('Policy Characteristics'!F:F,MATCH($C94,'Policy Characteristics'!$C:$C,0)))</f>
        <v>0</v>
      </c>
      <c r="M94" s="380">
        <f>IF(ISBLANK(INDEX('Policy Characteristics'!G:G,MATCH($C94,'Policy Characteristics'!$C:$C,0))),"",INDEX('Policy Characteristics'!G:G,MATCH($C94,'Policy Characteristics'!$C:$C,0)))</f>
        <v>1</v>
      </c>
      <c r="N94" s="380">
        <f>IF(ISBLANK(INDEX('Policy Characteristics'!H:H,MATCH($C94,'Policy Characteristics'!$C:$C,0))),"",INDEX('Policy Characteristics'!H:H,MATCH($C94,'Policy Characteristics'!$C:$C,0)))</f>
        <v>0.01</v>
      </c>
      <c r="O94" s="358" t="str">
        <f>IF(ISBLANK(INDEX('Policy Characteristics'!I:I,MATCH($C94,'Policy Characteristics'!$C:$C,0))),"",INDEX('Policy Characteristics'!I:I,MATCH($C94,'Policy Characteristics'!$C:$C,0)))</f>
        <v>% increase in miles/gal</v>
      </c>
      <c r="P94" s="358"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4" s="358" t="str">
        <f>IF(ISBLANK(INDEX('Policy Characteristics'!K:K,MATCH($C94,'Policy Characteristics'!$C:$C,0))),"",INDEX('Policy Characteristics'!K:K,MATCH($C94,'Policy Characteristics'!$C:$C,0)))</f>
        <v>transportation-sector-main.html#fuel-econ-std</v>
      </c>
      <c r="R94" s="358" t="str">
        <f>IF(ISBLANK(INDEX('Policy Characteristics'!L:L,MATCH($C94,'Policy Characteristics'!$C:$C,0))),"",INDEX('Policy Characteristics'!L:L,MATCH($C94,'Policy Characteristics'!$C:$C,0)))</f>
        <v>fuel-economy-standard.html</v>
      </c>
    </row>
    <row r="95" spans="1:18" x14ac:dyDescent="0.35">
      <c r="A95" s="358" t="str">
        <f>IF(ISBLANK(INDEX('Policy Characteristics'!A:A,MATCH($C95,'Policy Characteristics'!$C:$C,0))),"",INDEX('Policy Characteristics'!A:A,MATCH($C95,'Policy Characteristics'!$C:$C,0)))</f>
        <v>Transportation</v>
      </c>
      <c r="B95" s="358" t="str">
        <f>IF(ISBLANK(INDEX('Policy Characteristics'!B:B,MATCH($C95,'Policy Characteristics'!$C:$C,0))),"",INDEX('Policy Characteristics'!B:B,MATCH($C95,'Policy Characteristics'!$C:$C,0)))</f>
        <v>Fuel Economy Standard</v>
      </c>
      <c r="C95" s="362" t="str">
        <f t="shared" ref="C95:C100" si="7">C$89</f>
        <v>Percentage Additional Improvement of Fuel Economy Std</v>
      </c>
      <c r="D95" s="53" t="s">
        <v>47</v>
      </c>
      <c r="E95" s="53" t="s">
        <v>42</v>
      </c>
      <c r="F95" s="53" t="s">
        <v>86</v>
      </c>
      <c r="G95" s="53" t="s">
        <v>89</v>
      </c>
      <c r="H95" s="209">
        <v>368</v>
      </c>
      <c r="I95" s="9" t="s">
        <v>45</v>
      </c>
      <c r="J95" s="360" t="str">
        <f>IF(ISBLANK(INDEX('Policy Characteristics'!D:D,MATCH($C95,'Policy Characteristics'!$C:$C,0))),"",INDEX('Policy Characteristics'!D:D,MATCH($C95,'Policy Characteristics'!$C:$C,0)))</f>
        <v>Vehicle Fuel Economy Standards</v>
      </c>
      <c r="K95" s="358" t="str">
        <f>IF(ISBLANK(INDEX('Policy Characteristics'!E:E,MATCH($C95,'Policy Characteristics'!$C:$C,0))),"",INDEX('Policy Characteristics'!E:E,MATCH($C95,'Policy Characteristics'!$C:$C,0)))</f>
        <v>trans fuel economy standards</v>
      </c>
      <c r="L95" s="380">
        <f>IF(ISBLANK(INDEX('Policy Characteristics'!F:F,MATCH($C95,'Policy Characteristics'!$C:$C,0))),"",INDEX('Policy Characteristics'!F:F,MATCH($C95,'Policy Characteristics'!$C:$C,0)))</f>
        <v>0</v>
      </c>
      <c r="M95" s="380">
        <f>IF(ISBLANK(INDEX('Policy Characteristics'!G:G,MATCH($C95,'Policy Characteristics'!$C:$C,0))),"",INDEX('Policy Characteristics'!G:G,MATCH($C95,'Policy Characteristics'!$C:$C,0)))</f>
        <v>1</v>
      </c>
      <c r="N95" s="380">
        <f>IF(ISBLANK(INDEX('Policy Characteristics'!H:H,MATCH($C95,'Policy Characteristics'!$C:$C,0))),"",INDEX('Policy Characteristics'!H:H,MATCH($C95,'Policy Characteristics'!$C:$C,0)))</f>
        <v>0.01</v>
      </c>
      <c r="O95" s="358" t="str">
        <f>IF(ISBLANK(INDEX('Policy Characteristics'!I:I,MATCH($C95,'Policy Characteristics'!$C:$C,0))),"",INDEX('Policy Characteristics'!I:I,MATCH($C95,'Policy Characteristics'!$C:$C,0)))</f>
        <v>% increase in miles/gal</v>
      </c>
      <c r="P95" s="358"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5" s="358" t="str">
        <f>IF(ISBLANK(INDEX('Policy Characteristics'!K:K,MATCH($C95,'Policy Characteristics'!$C:$C,0))),"",INDEX('Policy Characteristics'!K:K,MATCH($C95,'Policy Characteristics'!$C:$C,0)))</f>
        <v>transportation-sector-main.html#fuel-econ-std</v>
      </c>
      <c r="R95" s="358" t="str">
        <f>IF(ISBLANK(INDEX('Policy Characteristics'!L:L,MATCH($C95,'Policy Characteristics'!$C:$C,0))),"",INDEX('Policy Characteristics'!L:L,MATCH($C95,'Policy Characteristics'!$C:$C,0)))</f>
        <v>fuel-economy-standard.html</v>
      </c>
    </row>
    <row r="96" spans="1:18" x14ac:dyDescent="0.35">
      <c r="A96" s="358" t="str">
        <f>IF(ISBLANK(INDEX('Policy Characteristics'!A:A,MATCH($C96,'Policy Characteristics'!$C:$C,0))),"",INDEX('Policy Characteristics'!A:A,MATCH($C96,'Policy Characteristics'!$C:$C,0)))</f>
        <v>Transportation</v>
      </c>
      <c r="B96" s="358" t="str">
        <f>IF(ISBLANK(INDEX('Policy Characteristics'!B:B,MATCH($C96,'Policy Characteristics'!$C:$C,0))),"",INDEX('Policy Characteristics'!B:B,MATCH($C96,'Policy Characteristics'!$C:$C,0)))</f>
        <v>Fuel Economy Standard</v>
      </c>
      <c r="C96" s="362" t="str">
        <f t="shared" si="7"/>
        <v>Percentage Additional Improvement of Fuel Economy Std</v>
      </c>
      <c r="D96" s="53" t="s">
        <v>44</v>
      </c>
      <c r="E96" s="53" t="s">
        <v>42</v>
      </c>
      <c r="F96" s="53" t="s">
        <v>87</v>
      </c>
      <c r="G96" s="53" t="s">
        <v>89</v>
      </c>
      <c r="H96" s="54">
        <v>369</v>
      </c>
      <c r="I96" s="9" t="s">
        <v>45</v>
      </c>
      <c r="J96" s="360" t="str">
        <f>IF(ISBLANK(INDEX('Policy Characteristics'!D:D,MATCH($C96,'Policy Characteristics'!$C:$C,0))),"",INDEX('Policy Characteristics'!D:D,MATCH($C96,'Policy Characteristics'!$C:$C,0)))</f>
        <v>Vehicle Fuel Economy Standards</v>
      </c>
      <c r="K96" s="358" t="str">
        <f>IF(ISBLANK(INDEX('Policy Characteristics'!E:E,MATCH($C96,'Policy Characteristics'!$C:$C,0))),"",INDEX('Policy Characteristics'!E:E,MATCH($C96,'Policy Characteristics'!$C:$C,0)))</f>
        <v>trans fuel economy standards</v>
      </c>
      <c r="L96" s="380">
        <f>IF(ISBLANK(INDEX('Policy Characteristics'!F:F,MATCH($C96,'Policy Characteristics'!$C:$C,0))),"",INDEX('Policy Characteristics'!F:F,MATCH($C96,'Policy Characteristics'!$C:$C,0)))</f>
        <v>0</v>
      </c>
      <c r="M96" s="380">
        <f>IF(ISBLANK(INDEX('Policy Characteristics'!G:G,MATCH($C96,'Policy Characteristics'!$C:$C,0))),"",INDEX('Policy Characteristics'!G:G,MATCH($C96,'Policy Characteristics'!$C:$C,0)))</f>
        <v>1</v>
      </c>
      <c r="N96" s="380">
        <f>IF(ISBLANK(INDEX('Policy Characteristics'!H:H,MATCH($C96,'Policy Characteristics'!$C:$C,0))),"",INDEX('Policy Characteristics'!H:H,MATCH($C96,'Policy Characteristics'!$C:$C,0)))</f>
        <v>0.01</v>
      </c>
      <c r="O96" s="358" t="str">
        <f>IF(ISBLANK(INDEX('Policy Characteristics'!I:I,MATCH($C96,'Policy Characteristics'!$C:$C,0))),"",INDEX('Policy Characteristics'!I:I,MATCH($C96,'Policy Characteristics'!$C:$C,0)))</f>
        <v>% increase in miles/gal</v>
      </c>
      <c r="P96" s="358"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6" s="358" t="str">
        <f>IF(ISBLANK(INDEX('Policy Characteristics'!K:K,MATCH($C96,'Policy Characteristics'!$C:$C,0))),"",INDEX('Policy Characteristics'!K:K,MATCH($C96,'Policy Characteristics'!$C:$C,0)))</f>
        <v>transportation-sector-main.html#fuel-econ-std</v>
      </c>
      <c r="R96" s="358" t="str">
        <f>IF(ISBLANK(INDEX('Policy Characteristics'!L:L,MATCH($C96,'Policy Characteristics'!$C:$C,0))),"",INDEX('Policy Characteristics'!L:L,MATCH($C96,'Policy Characteristics'!$C:$C,0)))</f>
        <v>fuel-economy-standard.html</v>
      </c>
    </row>
    <row r="97" spans="1:18" x14ac:dyDescent="0.35">
      <c r="A97" s="358" t="str">
        <f>IF(ISBLANK(INDEX('Policy Characteristics'!A:A,MATCH($C97,'Policy Characteristics'!$C:$C,0))),"",INDEX('Policy Characteristics'!A:A,MATCH($C97,'Policy Characteristics'!$C:$C,0)))</f>
        <v>Transportation</v>
      </c>
      <c r="B97" s="358" t="str">
        <f>IF(ISBLANK(INDEX('Policy Characteristics'!B:B,MATCH($C97,'Policy Characteristics'!$C:$C,0))),"",INDEX('Policy Characteristics'!B:B,MATCH($C97,'Policy Characteristics'!$C:$C,0)))</f>
        <v>Fuel Economy Standard</v>
      </c>
      <c r="C97" s="362" t="str">
        <f t="shared" si="7"/>
        <v>Percentage Additional Improvement of Fuel Economy Std</v>
      </c>
      <c r="D97" s="53" t="s">
        <v>47</v>
      </c>
      <c r="E97" s="53" t="s">
        <v>43</v>
      </c>
      <c r="F97" s="53" t="s">
        <v>86</v>
      </c>
      <c r="G97" s="53" t="s">
        <v>90</v>
      </c>
      <c r="H97" s="209">
        <v>370</v>
      </c>
      <c r="I97" s="9" t="s">
        <v>45</v>
      </c>
      <c r="J97" s="360" t="str">
        <f>IF(ISBLANK(INDEX('Policy Characteristics'!D:D,MATCH($C97,'Policy Characteristics'!$C:$C,0))),"",INDEX('Policy Characteristics'!D:D,MATCH($C97,'Policy Characteristics'!$C:$C,0)))</f>
        <v>Vehicle Fuel Economy Standards</v>
      </c>
      <c r="K97" s="358" t="str">
        <f>IF(ISBLANK(INDEX('Policy Characteristics'!E:E,MATCH($C97,'Policy Characteristics'!$C:$C,0))),"",INDEX('Policy Characteristics'!E:E,MATCH($C97,'Policy Characteristics'!$C:$C,0)))</f>
        <v>trans fuel economy standards</v>
      </c>
      <c r="L97" s="380">
        <f>IF(ISBLANK(INDEX('Policy Characteristics'!F:F,MATCH($C97,'Policy Characteristics'!$C:$C,0))),"",INDEX('Policy Characteristics'!F:F,MATCH($C97,'Policy Characteristics'!$C:$C,0)))</f>
        <v>0</v>
      </c>
      <c r="M97" s="380">
        <f>IF(ISBLANK(INDEX('Policy Characteristics'!G:G,MATCH($C97,'Policy Characteristics'!$C:$C,0))),"",INDEX('Policy Characteristics'!G:G,MATCH($C97,'Policy Characteristics'!$C:$C,0)))</f>
        <v>1</v>
      </c>
      <c r="N97" s="380">
        <f>IF(ISBLANK(INDEX('Policy Characteristics'!H:H,MATCH($C97,'Policy Characteristics'!$C:$C,0))),"",INDEX('Policy Characteristics'!H:H,MATCH($C97,'Policy Characteristics'!$C:$C,0)))</f>
        <v>0.01</v>
      </c>
      <c r="O97" s="358" t="str">
        <f>IF(ISBLANK(INDEX('Policy Characteristics'!I:I,MATCH($C97,'Policy Characteristics'!$C:$C,0))),"",INDEX('Policy Characteristics'!I:I,MATCH($C97,'Policy Characteristics'!$C:$C,0)))</f>
        <v>% increase in miles/gal</v>
      </c>
      <c r="P97" s="358"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7" s="358" t="str">
        <f>IF(ISBLANK(INDEX('Policy Characteristics'!K:K,MATCH($C97,'Policy Characteristics'!$C:$C,0))),"",INDEX('Policy Characteristics'!K:K,MATCH($C97,'Policy Characteristics'!$C:$C,0)))</f>
        <v>transportation-sector-main.html#fuel-econ-std</v>
      </c>
      <c r="R97" s="358" t="str">
        <f>IF(ISBLANK(INDEX('Policy Characteristics'!L:L,MATCH($C97,'Policy Characteristics'!$C:$C,0))),"",INDEX('Policy Characteristics'!L:L,MATCH($C97,'Policy Characteristics'!$C:$C,0)))</f>
        <v>fuel-economy-standard.html</v>
      </c>
    </row>
    <row r="98" spans="1:18" x14ac:dyDescent="0.35">
      <c r="A98" s="358" t="str">
        <f>IF(ISBLANK(INDEX('Policy Characteristics'!A:A,MATCH($C98,'Policy Characteristics'!$C:$C,0))),"",INDEX('Policy Characteristics'!A:A,MATCH($C98,'Policy Characteristics'!$C:$C,0)))</f>
        <v>Transportation</v>
      </c>
      <c r="B98" s="358" t="str">
        <f>IF(ISBLANK(INDEX('Policy Characteristics'!B:B,MATCH($C98,'Policy Characteristics'!$C:$C,0))),"",INDEX('Policy Characteristics'!B:B,MATCH($C98,'Policy Characteristics'!$C:$C,0)))</f>
        <v>Fuel Economy Standard</v>
      </c>
      <c r="C98" s="362" t="str">
        <f t="shared" si="7"/>
        <v>Percentage Additional Improvement of Fuel Economy Std</v>
      </c>
      <c r="D98" s="53" t="s">
        <v>44</v>
      </c>
      <c r="E98" s="53" t="s">
        <v>43</v>
      </c>
      <c r="F98" s="53" t="s">
        <v>87</v>
      </c>
      <c r="G98" s="53" t="s">
        <v>90</v>
      </c>
      <c r="H98" s="54">
        <v>371</v>
      </c>
      <c r="I98" s="9" t="s">
        <v>45</v>
      </c>
      <c r="J98" s="360" t="str">
        <f>IF(ISBLANK(INDEX('Policy Characteristics'!D:D,MATCH($C98,'Policy Characteristics'!$C:$C,0))),"",INDEX('Policy Characteristics'!D:D,MATCH($C98,'Policy Characteristics'!$C:$C,0)))</f>
        <v>Vehicle Fuel Economy Standards</v>
      </c>
      <c r="K98" s="358" t="str">
        <f>IF(ISBLANK(INDEX('Policy Characteristics'!E:E,MATCH($C98,'Policy Characteristics'!$C:$C,0))),"",INDEX('Policy Characteristics'!E:E,MATCH($C98,'Policy Characteristics'!$C:$C,0)))</f>
        <v>trans fuel economy standards</v>
      </c>
      <c r="L98" s="380">
        <f>IF(ISBLANK(INDEX('Policy Characteristics'!F:F,MATCH($C98,'Policy Characteristics'!$C:$C,0))),"",INDEX('Policy Characteristics'!F:F,MATCH($C98,'Policy Characteristics'!$C:$C,0)))</f>
        <v>0</v>
      </c>
      <c r="M98" s="380">
        <f>IF(ISBLANK(INDEX('Policy Characteristics'!G:G,MATCH($C98,'Policy Characteristics'!$C:$C,0))),"",INDEX('Policy Characteristics'!G:G,MATCH($C98,'Policy Characteristics'!$C:$C,0)))</f>
        <v>1</v>
      </c>
      <c r="N98" s="380">
        <f>IF(ISBLANK(INDEX('Policy Characteristics'!H:H,MATCH($C98,'Policy Characteristics'!$C:$C,0))),"",INDEX('Policy Characteristics'!H:H,MATCH($C98,'Policy Characteristics'!$C:$C,0)))</f>
        <v>0.01</v>
      </c>
      <c r="O98" s="358" t="str">
        <f>IF(ISBLANK(INDEX('Policy Characteristics'!I:I,MATCH($C98,'Policy Characteristics'!$C:$C,0))),"",INDEX('Policy Characteristics'!I:I,MATCH($C98,'Policy Characteristics'!$C:$C,0)))</f>
        <v>% increase in miles/gal</v>
      </c>
      <c r="P98" s="358"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8" s="358" t="str">
        <f>IF(ISBLANK(INDEX('Policy Characteristics'!K:K,MATCH($C98,'Policy Characteristics'!$C:$C,0))),"",INDEX('Policy Characteristics'!K:K,MATCH($C98,'Policy Characteristics'!$C:$C,0)))</f>
        <v>transportation-sector-main.html#fuel-econ-std</v>
      </c>
      <c r="R98" s="358" t="str">
        <f>IF(ISBLANK(INDEX('Policy Characteristics'!L:L,MATCH($C98,'Policy Characteristics'!$C:$C,0))),"",INDEX('Policy Characteristics'!L:L,MATCH($C98,'Policy Characteristics'!$C:$C,0)))</f>
        <v>fuel-economy-standard.html</v>
      </c>
    </row>
    <row r="99" spans="1:18" x14ac:dyDescent="0.35">
      <c r="A99" s="358" t="str">
        <f>IF(ISBLANK(INDEX('Policy Characteristics'!A:A,MATCH($C99,'Policy Characteristics'!$C:$C,0))),"",INDEX('Policy Characteristics'!A:A,MATCH($C99,'Policy Characteristics'!$C:$C,0)))</f>
        <v>Transportation</v>
      </c>
      <c r="B99" s="358" t="str">
        <f>IF(ISBLANK(INDEX('Policy Characteristics'!B:B,MATCH($C99,'Policy Characteristics'!$C:$C,0))),"",INDEX('Policy Characteristics'!B:B,MATCH($C99,'Policy Characteristics'!$C:$C,0)))</f>
        <v>Fuel Economy Standard</v>
      </c>
      <c r="C99" s="362" t="str">
        <f t="shared" si="7"/>
        <v>Percentage Additional Improvement of Fuel Economy Std</v>
      </c>
      <c r="D99" s="53" t="s">
        <v>47</v>
      </c>
      <c r="E99" s="53" t="s">
        <v>117</v>
      </c>
      <c r="F99" s="53" t="s">
        <v>86</v>
      </c>
      <c r="G99" s="53" t="s">
        <v>151</v>
      </c>
      <c r="H99" s="209">
        <v>372</v>
      </c>
      <c r="I99" s="9" t="s">
        <v>45</v>
      </c>
      <c r="J99" s="360" t="str">
        <f>IF(ISBLANK(INDEX('Policy Characteristics'!D:D,MATCH($C99,'Policy Characteristics'!$C:$C,0))),"",INDEX('Policy Characteristics'!D:D,MATCH($C99,'Policy Characteristics'!$C:$C,0)))</f>
        <v>Vehicle Fuel Economy Standards</v>
      </c>
      <c r="K99" s="358" t="str">
        <f>IF(ISBLANK(INDEX('Policy Characteristics'!E:E,MATCH($C99,'Policy Characteristics'!$C:$C,0))),"",INDEX('Policy Characteristics'!E:E,MATCH($C99,'Policy Characteristics'!$C:$C,0)))</f>
        <v>trans fuel economy standards</v>
      </c>
      <c r="L99" s="380">
        <f>IF(ISBLANK(INDEX('Policy Characteristics'!F:F,MATCH($C99,'Policy Characteristics'!$C:$C,0))),"",INDEX('Policy Characteristics'!F:F,MATCH($C99,'Policy Characteristics'!$C:$C,0)))</f>
        <v>0</v>
      </c>
      <c r="M99" s="380">
        <f>IF(ISBLANK(INDEX('Policy Characteristics'!G:G,MATCH($C99,'Policy Characteristics'!$C:$C,0))),"",INDEX('Policy Characteristics'!G:G,MATCH($C99,'Policy Characteristics'!$C:$C,0)))</f>
        <v>1</v>
      </c>
      <c r="N99" s="380">
        <f>IF(ISBLANK(INDEX('Policy Characteristics'!H:H,MATCH($C99,'Policy Characteristics'!$C:$C,0))),"",INDEX('Policy Characteristics'!H:H,MATCH($C99,'Policy Characteristics'!$C:$C,0)))</f>
        <v>0.01</v>
      </c>
      <c r="O99" s="358" t="str">
        <f>IF(ISBLANK(INDEX('Policy Characteristics'!I:I,MATCH($C99,'Policy Characteristics'!$C:$C,0))),"",INDEX('Policy Characteristics'!I:I,MATCH($C99,'Policy Characteristics'!$C:$C,0)))</f>
        <v>% increase in miles/gal</v>
      </c>
      <c r="P99" s="358"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9" s="358" t="str">
        <f>IF(ISBLANK(INDEX('Policy Characteristics'!K:K,MATCH($C99,'Policy Characteristics'!$C:$C,0))),"",INDEX('Policy Characteristics'!K:K,MATCH($C99,'Policy Characteristics'!$C:$C,0)))</f>
        <v>transportation-sector-main.html#fuel-econ-std</v>
      </c>
      <c r="R99" s="358" t="str">
        <f>IF(ISBLANK(INDEX('Policy Characteristics'!L:L,MATCH($C99,'Policy Characteristics'!$C:$C,0))),"",INDEX('Policy Characteristics'!L:L,MATCH($C99,'Policy Characteristics'!$C:$C,0)))</f>
        <v>fuel-economy-standard.html</v>
      </c>
    </row>
    <row r="100" spans="1:18" x14ac:dyDescent="0.35">
      <c r="A100" s="358" t="str">
        <f>IF(ISBLANK(INDEX('Policy Characteristics'!A:A,MATCH($C100,'Policy Characteristics'!$C:$C,0))),"",INDEX('Policy Characteristics'!A:A,MATCH($C100,'Policy Characteristics'!$C:$C,0)))</f>
        <v>Transportation</v>
      </c>
      <c r="B100" s="358" t="str">
        <f>IF(ISBLANK(INDEX('Policy Characteristics'!B:B,MATCH($C100,'Policy Characteristics'!$C:$C,0))),"",INDEX('Policy Characteristics'!B:B,MATCH($C100,'Policy Characteristics'!$C:$C,0)))</f>
        <v>Fuel Economy Standard</v>
      </c>
      <c r="C100" s="362" t="str">
        <f t="shared" si="7"/>
        <v>Percentage Additional Improvement of Fuel Economy Std</v>
      </c>
      <c r="D100" s="53" t="s">
        <v>44</v>
      </c>
      <c r="E100" s="53" t="s">
        <v>117</v>
      </c>
      <c r="F100" s="53" t="s">
        <v>87</v>
      </c>
      <c r="G100" s="53" t="s">
        <v>151</v>
      </c>
      <c r="H100" s="54">
        <v>373</v>
      </c>
      <c r="I100" s="9" t="s">
        <v>46</v>
      </c>
      <c r="J100" s="360" t="str">
        <f>IF(ISBLANK(INDEX('Policy Characteristics'!D:D,MATCH($C100,'Policy Characteristics'!$C:$C,0))),"",INDEX('Policy Characteristics'!D:D,MATCH($C100,'Policy Characteristics'!$C:$C,0)))</f>
        <v>Vehicle Fuel Economy Standards</v>
      </c>
      <c r="K100" s="358" t="str">
        <f>IF(ISBLANK(INDEX('Policy Characteristics'!E:E,MATCH($C100,'Policy Characteristics'!$C:$C,0))),"",INDEX('Policy Characteristics'!E:E,MATCH($C100,'Policy Characteristics'!$C:$C,0)))</f>
        <v>trans fuel economy standards</v>
      </c>
      <c r="L100" s="380">
        <f>IF(ISBLANK(INDEX('Policy Characteristics'!F:F,MATCH($C100,'Policy Characteristics'!$C:$C,0))),"",INDEX('Policy Characteristics'!F:F,MATCH($C100,'Policy Characteristics'!$C:$C,0)))</f>
        <v>0</v>
      </c>
      <c r="M100" s="380">
        <f>IF(ISBLANK(INDEX('Policy Characteristics'!G:G,MATCH($C100,'Policy Characteristics'!$C:$C,0))),"",INDEX('Policy Characteristics'!G:G,MATCH($C100,'Policy Characteristics'!$C:$C,0)))</f>
        <v>1</v>
      </c>
      <c r="N100" s="380">
        <f>IF(ISBLANK(INDEX('Policy Characteristics'!H:H,MATCH($C100,'Policy Characteristics'!$C:$C,0))),"",INDEX('Policy Characteristics'!H:H,MATCH($C100,'Policy Characteristics'!$C:$C,0)))</f>
        <v>0.01</v>
      </c>
      <c r="O100" s="358" t="str">
        <f>IF(ISBLANK(INDEX('Policy Characteristics'!I:I,MATCH($C100,'Policy Characteristics'!$C:$C,0))),"",INDEX('Policy Characteristics'!I:I,MATCH($C100,'Policy Characteristics'!$C:$C,0)))</f>
        <v>% increase in miles/gal</v>
      </c>
      <c r="P100" s="358"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00" s="358" t="str">
        <f>IF(ISBLANK(INDEX('Policy Characteristics'!K:K,MATCH($C100,'Policy Characteristics'!$C:$C,0))),"",INDEX('Policy Characteristics'!K:K,MATCH($C100,'Policy Characteristics'!$C:$C,0)))</f>
        <v>transportation-sector-main.html#fuel-econ-std</v>
      </c>
      <c r="R100" s="358" t="str">
        <f>IF(ISBLANK(INDEX('Policy Characteristics'!L:L,MATCH($C100,'Policy Characteristics'!$C:$C,0))),"",INDEX('Policy Characteristics'!L:L,MATCH($C100,'Policy Characteristics'!$C:$C,0)))</f>
        <v>fuel-economy-standard.html</v>
      </c>
    </row>
    <row r="101" spans="1:18" s="2" customFormat="1" x14ac:dyDescent="0.35">
      <c r="A101" s="358" t="str">
        <f>IF(ISBLANK(INDEX('Policy Characteristics'!A:A,MATCH($C101,'Policy Characteristics'!$C:$C,0))),"",INDEX('Policy Characteristics'!A:A,MATCH($C101,'Policy Characteristics'!$C:$C,0)))</f>
        <v>Transportation</v>
      </c>
      <c r="B101" s="358" t="str">
        <f>IF(ISBLANK(INDEX('Policy Characteristics'!B:B,MATCH($C101,'Policy Characteristics'!$C:$C,0))),"",INDEX('Policy Characteristics'!B:B,MATCH($C101,'Policy Characteristics'!$C:$C,0)))</f>
        <v>Hydrogen Vehicle Sales Standard</v>
      </c>
      <c r="C101" s="361" t="s">
        <v>2569</v>
      </c>
      <c r="D101" s="53" t="s">
        <v>47</v>
      </c>
      <c r="E101" s="53" t="s">
        <v>39</v>
      </c>
      <c r="F101" s="53" t="s">
        <v>86</v>
      </c>
      <c r="G101" s="53" t="s">
        <v>39</v>
      </c>
      <c r="H101" s="56">
        <v>460</v>
      </c>
      <c r="I101" s="53" t="s">
        <v>45</v>
      </c>
      <c r="J101" s="360" t="str">
        <f>IF(ISBLANK(INDEX('Policy Characteristics'!D:D,MATCH($C101,'Policy Characteristics'!$C:$C,0))),"",INDEX('Policy Characteristics'!D:D,MATCH($C101,'Policy Characteristics'!$C:$C,0)))</f>
        <v>Hydrogen Veh Sales Standard</v>
      </c>
      <c r="K101" s="358" t="str">
        <f>IF(ISBLANK(INDEX('Policy Characteristics'!E:E,MATCH($C101,'Policy Characteristics'!$C:$C,0))),"",INDEX('Policy Characteristics'!E:E,MATCH($C101,'Policy Characteristics'!$C:$C,0)))</f>
        <v>trans hydrogen vehicle minimum</v>
      </c>
      <c r="L101" s="380">
        <f>IF(ISBLANK(INDEX('Policy Characteristics'!F:F,MATCH($C101,'Policy Characteristics'!$C:$C,0))),"",INDEX('Policy Characteristics'!F:F,MATCH($C101,'Policy Characteristics'!$C:$C,0)))</f>
        <v>0</v>
      </c>
      <c r="M101" s="380">
        <f>IF(ISBLANK(INDEX('Policy Characteristics'!G:G,MATCH($C101,'Policy Characteristics'!$C:$C,0))),"",INDEX('Policy Characteristics'!G:G,MATCH($C101,'Policy Characteristics'!$C:$C,0)))</f>
        <v>1</v>
      </c>
      <c r="N101" s="380">
        <f>IF(ISBLANK(INDEX('Policy Characteristics'!H:H,MATCH($C101,'Policy Characteristics'!$C:$C,0))),"",INDEX('Policy Characteristics'!H:H,MATCH($C101,'Policy Characteristics'!$C:$C,0)))</f>
        <v>0.01</v>
      </c>
      <c r="O101" s="358" t="str">
        <f>IF(ISBLANK(INDEX('Policy Characteristics'!I:I,MATCH($C101,'Policy Characteristics'!$C:$C,0))),"",INDEX('Policy Characteristics'!I:I,MATCH($C101,'Policy Characteristics'!$C:$C,0)))</f>
        <v>% of new vehicles sold</v>
      </c>
      <c r="P101" s="358"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58" t="str">
        <f>IF(ISBLANK(INDEX('Policy Characteristics'!K:K,MATCH($C101,'Policy Characteristics'!$C:$C,0))),"",INDEX('Policy Characteristics'!K:K,MATCH($C101,'Policy Characteristics'!$C:$C,0)))</f>
        <v/>
      </c>
      <c r="R101" s="358" t="str">
        <f>IF(ISBLANK(INDEX('Policy Characteristics'!L:L,MATCH($C101,'Policy Characteristics'!$C:$C,0))),"",INDEX('Policy Characteristics'!L:L,MATCH($C101,'Policy Characteristics'!$C:$C,0)))</f>
        <v>hydrogen-vehicle-mandate.html</v>
      </c>
    </row>
    <row r="102" spans="1:18" x14ac:dyDescent="0.35">
      <c r="A102" s="358" t="str">
        <f>IF(ISBLANK(INDEX('Policy Characteristics'!A:A,MATCH($C102,'Policy Characteristics'!$C:$C,0))),"",INDEX('Policy Characteristics'!A:A,MATCH($C102,'Policy Characteristics'!$C:$C,0)))</f>
        <v>Transportation</v>
      </c>
      <c r="B102" s="358" t="str">
        <f>IF(ISBLANK(INDEX('Policy Characteristics'!B:B,MATCH($C102,'Policy Characteristics'!$C:$C,0))),"",INDEX('Policy Characteristics'!B:B,MATCH($C102,'Policy Characteristics'!$C:$C,0)))</f>
        <v>Hydrogen Vehicle Sales Standard</v>
      </c>
      <c r="C102" s="362" t="str">
        <f t="shared" ref="C102:C112" si="8">C$101</f>
        <v>Minimum Required Hydrogen Vehicle Sales Percentage</v>
      </c>
      <c r="D102" s="53" t="s">
        <v>44</v>
      </c>
      <c r="E102" s="53" t="s">
        <v>39</v>
      </c>
      <c r="F102" s="53" t="s">
        <v>87</v>
      </c>
      <c r="G102" s="53" t="s">
        <v>39</v>
      </c>
      <c r="H102" s="54">
        <v>461</v>
      </c>
      <c r="I102" s="53" t="s">
        <v>45</v>
      </c>
      <c r="J102" s="360" t="str">
        <f>IF(ISBLANK(INDEX('Policy Characteristics'!D:D,MATCH($C102,'Policy Characteristics'!$C:$C,0))),"",INDEX('Policy Characteristics'!D:D,MATCH($C102,'Policy Characteristics'!$C:$C,0)))</f>
        <v>Hydrogen Veh Sales Standard</v>
      </c>
      <c r="K102" s="358" t="str">
        <f>IF(ISBLANK(INDEX('Policy Characteristics'!E:E,MATCH($C102,'Policy Characteristics'!$C:$C,0))),"",INDEX('Policy Characteristics'!E:E,MATCH($C102,'Policy Characteristics'!$C:$C,0)))</f>
        <v>trans hydrogen vehicle minimum</v>
      </c>
      <c r="L102" s="380">
        <f>IF(ISBLANK(INDEX('Policy Characteristics'!F:F,MATCH($C102,'Policy Characteristics'!$C:$C,0))),"",INDEX('Policy Characteristics'!F:F,MATCH($C102,'Policy Characteristics'!$C:$C,0)))</f>
        <v>0</v>
      </c>
      <c r="M102" s="380">
        <f>IF(ISBLANK(INDEX('Policy Characteristics'!G:G,MATCH($C102,'Policy Characteristics'!$C:$C,0))),"",INDEX('Policy Characteristics'!G:G,MATCH($C102,'Policy Characteristics'!$C:$C,0)))</f>
        <v>1</v>
      </c>
      <c r="N102" s="380">
        <f>IF(ISBLANK(INDEX('Policy Characteristics'!H:H,MATCH($C102,'Policy Characteristics'!$C:$C,0))),"",INDEX('Policy Characteristics'!H:H,MATCH($C102,'Policy Characteristics'!$C:$C,0)))</f>
        <v>0.01</v>
      </c>
      <c r="O102" s="358" t="str">
        <f>IF(ISBLANK(INDEX('Policy Characteristics'!I:I,MATCH($C102,'Policy Characteristics'!$C:$C,0))),"",INDEX('Policy Characteristics'!I:I,MATCH($C102,'Policy Characteristics'!$C:$C,0)))</f>
        <v>% of new vehicles sold</v>
      </c>
      <c r="P102" s="358"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58" t="str">
        <f>IF(ISBLANK(INDEX('Policy Characteristics'!K:K,MATCH($C102,'Policy Characteristics'!$C:$C,0))),"",INDEX('Policy Characteristics'!K:K,MATCH($C102,'Policy Characteristics'!$C:$C,0)))</f>
        <v/>
      </c>
      <c r="R102" s="358" t="str">
        <f>IF(ISBLANK(INDEX('Policy Characteristics'!L:L,MATCH($C102,'Policy Characteristics'!$C:$C,0))),"",INDEX('Policy Characteristics'!L:L,MATCH($C102,'Policy Characteristics'!$C:$C,0)))</f>
        <v>hydrogen-vehicle-mandate.html</v>
      </c>
    </row>
    <row r="103" spans="1:18" x14ac:dyDescent="0.35">
      <c r="A103" s="358" t="str">
        <f>IF(ISBLANK(INDEX('Policy Characteristics'!A:A,MATCH($C103,'Policy Characteristics'!$C:$C,0))),"",INDEX('Policy Characteristics'!A:A,MATCH($C103,'Policy Characteristics'!$C:$C,0)))</f>
        <v>Transportation</v>
      </c>
      <c r="B103" s="358" t="str">
        <f>IF(ISBLANK(INDEX('Policy Characteristics'!B:B,MATCH($C103,'Policy Characteristics'!$C:$C,0))),"",INDEX('Policy Characteristics'!B:B,MATCH($C103,'Policy Characteristics'!$C:$C,0)))</f>
        <v>Hydrogen Vehicle Sales Standard</v>
      </c>
      <c r="C103" s="362" t="str">
        <f t="shared" si="8"/>
        <v>Minimum Required Hydrogen Vehicle Sales Percentage</v>
      </c>
      <c r="D103" s="53" t="s">
        <v>47</v>
      </c>
      <c r="E103" s="53" t="s">
        <v>40</v>
      </c>
      <c r="F103" s="53" t="s">
        <v>86</v>
      </c>
      <c r="G103" s="53" t="s">
        <v>40</v>
      </c>
      <c r="H103" s="56">
        <v>462</v>
      </c>
      <c r="I103" s="53" t="s">
        <v>45</v>
      </c>
      <c r="J103" s="360" t="str">
        <f>IF(ISBLANK(INDEX('Policy Characteristics'!D:D,MATCH($C103,'Policy Characteristics'!$C:$C,0))),"",INDEX('Policy Characteristics'!D:D,MATCH($C103,'Policy Characteristics'!$C:$C,0)))</f>
        <v>Hydrogen Veh Sales Standard</v>
      </c>
      <c r="K103" s="358" t="str">
        <f>IF(ISBLANK(INDEX('Policy Characteristics'!E:E,MATCH($C103,'Policy Characteristics'!$C:$C,0))),"",INDEX('Policy Characteristics'!E:E,MATCH($C103,'Policy Characteristics'!$C:$C,0)))</f>
        <v>trans hydrogen vehicle minimum</v>
      </c>
      <c r="L103" s="380">
        <f>IF(ISBLANK(INDEX('Policy Characteristics'!F:F,MATCH($C103,'Policy Characteristics'!$C:$C,0))),"",INDEX('Policy Characteristics'!F:F,MATCH($C103,'Policy Characteristics'!$C:$C,0)))</f>
        <v>0</v>
      </c>
      <c r="M103" s="380">
        <f>IF(ISBLANK(INDEX('Policy Characteristics'!G:G,MATCH($C103,'Policy Characteristics'!$C:$C,0))),"",INDEX('Policy Characteristics'!G:G,MATCH($C103,'Policy Characteristics'!$C:$C,0)))</f>
        <v>1</v>
      </c>
      <c r="N103" s="380">
        <f>IF(ISBLANK(INDEX('Policy Characteristics'!H:H,MATCH($C103,'Policy Characteristics'!$C:$C,0))),"",INDEX('Policy Characteristics'!H:H,MATCH($C103,'Policy Characteristics'!$C:$C,0)))</f>
        <v>0.01</v>
      </c>
      <c r="O103" s="358" t="str">
        <f>IF(ISBLANK(INDEX('Policy Characteristics'!I:I,MATCH($C103,'Policy Characteristics'!$C:$C,0))),"",INDEX('Policy Characteristics'!I:I,MATCH($C103,'Policy Characteristics'!$C:$C,0)))</f>
        <v>% of new vehicles sold</v>
      </c>
      <c r="P103" s="358"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58" t="str">
        <f>IF(ISBLANK(INDEX('Policy Characteristics'!K:K,MATCH($C103,'Policy Characteristics'!$C:$C,0))),"",INDEX('Policy Characteristics'!K:K,MATCH($C103,'Policy Characteristics'!$C:$C,0)))</f>
        <v/>
      </c>
      <c r="R103" s="358" t="str">
        <f>IF(ISBLANK(INDEX('Policy Characteristics'!L:L,MATCH($C103,'Policy Characteristics'!$C:$C,0))),"",INDEX('Policy Characteristics'!L:L,MATCH($C103,'Policy Characteristics'!$C:$C,0)))</f>
        <v>hydrogen-vehicle-mandate.html</v>
      </c>
    </row>
    <row r="104" spans="1:18" x14ac:dyDescent="0.35">
      <c r="A104" s="358" t="str">
        <f>IF(ISBLANK(INDEX('Policy Characteristics'!A:A,MATCH($C104,'Policy Characteristics'!$C:$C,0))),"",INDEX('Policy Characteristics'!A:A,MATCH($C104,'Policy Characteristics'!$C:$C,0)))</f>
        <v>Transportation</v>
      </c>
      <c r="B104" s="358" t="str">
        <f>IF(ISBLANK(INDEX('Policy Characteristics'!B:B,MATCH($C104,'Policy Characteristics'!$C:$C,0))),"",INDEX('Policy Characteristics'!B:B,MATCH($C104,'Policy Characteristics'!$C:$C,0)))</f>
        <v>Hydrogen Vehicle Sales Standard</v>
      </c>
      <c r="C104" s="362" t="str">
        <f t="shared" si="8"/>
        <v>Minimum Required Hydrogen Vehicle Sales Percentage</v>
      </c>
      <c r="D104" s="53" t="s">
        <v>44</v>
      </c>
      <c r="E104" s="53" t="s">
        <v>40</v>
      </c>
      <c r="F104" s="53" t="s">
        <v>87</v>
      </c>
      <c r="G104" s="53" t="s">
        <v>40</v>
      </c>
      <c r="H104" s="54">
        <v>463</v>
      </c>
      <c r="I104" s="53" t="s">
        <v>45</v>
      </c>
      <c r="J104" s="360" t="str">
        <f>IF(ISBLANK(INDEX('Policy Characteristics'!D:D,MATCH($C104,'Policy Characteristics'!$C:$C,0))),"",INDEX('Policy Characteristics'!D:D,MATCH($C104,'Policy Characteristics'!$C:$C,0)))</f>
        <v>Hydrogen Veh Sales Standard</v>
      </c>
      <c r="K104" s="358" t="str">
        <f>IF(ISBLANK(INDEX('Policy Characteristics'!E:E,MATCH($C104,'Policy Characteristics'!$C:$C,0))),"",INDEX('Policy Characteristics'!E:E,MATCH($C104,'Policy Characteristics'!$C:$C,0)))</f>
        <v>trans hydrogen vehicle minimum</v>
      </c>
      <c r="L104" s="380">
        <f>IF(ISBLANK(INDEX('Policy Characteristics'!F:F,MATCH($C104,'Policy Characteristics'!$C:$C,0))),"",INDEX('Policy Characteristics'!F:F,MATCH($C104,'Policy Characteristics'!$C:$C,0)))</f>
        <v>0</v>
      </c>
      <c r="M104" s="380">
        <f>IF(ISBLANK(INDEX('Policy Characteristics'!G:G,MATCH($C104,'Policy Characteristics'!$C:$C,0))),"",INDEX('Policy Characteristics'!G:G,MATCH($C104,'Policy Characteristics'!$C:$C,0)))</f>
        <v>1</v>
      </c>
      <c r="N104" s="380">
        <f>IF(ISBLANK(INDEX('Policy Characteristics'!H:H,MATCH($C104,'Policy Characteristics'!$C:$C,0))),"",INDEX('Policy Characteristics'!H:H,MATCH($C104,'Policy Characteristics'!$C:$C,0)))</f>
        <v>0.01</v>
      </c>
      <c r="O104" s="358" t="str">
        <f>IF(ISBLANK(INDEX('Policy Characteristics'!I:I,MATCH($C104,'Policy Characteristics'!$C:$C,0))),"",INDEX('Policy Characteristics'!I:I,MATCH($C104,'Policy Characteristics'!$C:$C,0)))</f>
        <v>% of new vehicles sold</v>
      </c>
      <c r="P104" s="358"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58" t="str">
        <f>IF(ISBLANK(INDEX('Policy Characteristics'!K:K,MATCH($C104,'Policy Characteristics'!$C:$C,0))),"",INDEX('Policy Characteristics'!K:K,MATCH($C104,'Policy Characteristics'!$C:$C,0)))</f>
        <v/>
      </c>
      <c r="R104" s="358" t="str">
        <f>IF(ISBLANK(INDEX('Policy Characteristics'!L:L,MATCH($C104,'Policy Characteristics'!$C:$C,0))),"",INDEX('Policy Characteristics'!L:L,MATCH($C104,'Policy Characteristics'!$C:$C,0)))</f>
        <v>hydrogen-vehicle-mandate.html</v>
      </c>
    </row>
    <row r="105" spans="1:18" x14ac:dyDescent="0.35">
      <c r="A105" s="358" t="str">
        <f>IF(ISBLANK(INDEX('Policy Characteristics'!A:A,MATCH($C105,'Policy Characteristics'!$C:$C,0))),"",INDEX('Policy Characteristics'!A:A,MATCH($C105,'Policy Characteristics'!$C:$C,0)))</f>
        <v>Transportation</v>
      </c>
      <c r="B105" s="358" t="str">
        <f>IF(ISBLANK(INDEX('Policy Characteristics'!B:B,MATCH($C105,'Policy Characteristics'!$C:$C,0))),"",INDEX('Policy Characteristics'!B:B,MATCH($C105,'Policy Characteristics'!$C:$C,0)))</f>
        <v>Hydrogen Vehicle Sales Standard</v>
      </c>
      <c r="C105" s="362" t="str">
        <f t="shared" si="8"/>
        <v>Minimum Required Hydrogen Vehicle Sales Percentage</v>
      </c>
      <c r="D105" s="53" t="s">
        <v>47</v>
      </c>
      <c r="E105" s="53" t="s">
        <v>41</v>
      </c>
      <c r="F105" s="53" t="s">
        <v>86</v>
      </c>
      <c r="G105" s="53" t="s">
        <v>88</v>
      </c>
      <c r="H105" s="54">
        <v>502</v>
      </c>
      <c r="I105" s="53" t="s">
        <v>45</v>
      </c>
      <c r="J105" s="360" t="str">
        <f>IF(ISBLANK(INDEX('Policy Characteristics'!D:D,MATCH($C105,'Policy Characteristics'!$C:$C,0))),"",INDEX('Policy Characteristics'!D:D,MATCH($C105,'Policy Characteristics'!$C:$C,0)))</f>
        <v>Hydrogen Veh Sales Standard</v>
      </c>
      <c r="K105" s="358" t="str">
        <f>IF(ISBLANK(INDEX('Policy Characteristics'!E:E,MATCH($C105,'Policy Characteristics'!$C:$C,0))),"",INDEX('Policy Characteristics'!E:E,MATCH($C105,'Policy Characteristics'!$C:$C,0)))</f>
        <v>trans hydrogen vehicle minimum</v>
      </c>
      <c r="L105" s="380">
        <f>IF(ISBLANK(INDEX('Policy Characteristics'!F:F,MATCH($C105,'Policy Characteristics'!$C:$C,0))),"",INDEX('Policy Characteristics'!F:F,MATCH($C105,'Policy Characteristics'!$C:$C,0)))</f>
        <v>0</v>
      </c>
      <c r="M105" s="380">
        <f>IF(ISBLANK(INDEX('Policy Characteristics'!G:G,MATCH($C105,'Policy Characteristics'!$C:$C,0))),"",INDEX('Policy Characteristics'!G:G,MATCH($C105,'Policy Characteristics'!$C:$C,0)))</f>
        <v>1</v>
      </c>
      <c r="N105" s="380">
        <f>IF(ISBLANK(INDEX('Policy Characteristics'!H:H,MATCH($C105,'Policy Characteristics'!$C:$C,0))),"",INDEX('Policy Characteristics'!H:H,MATCH($C105,'Policy Characteristics'!$C:$C,0)))</f>
        <v>0.01</v>
      </c>
      <c r="O105" s="358" t="str">
        <f>IF(ISBLANK(INDEX('Policy Characteristics'!I:I,MATCH($C105,'Policy Characteristics'!$C:$C,0))),"",INDEX('Policy Characteristics'!I:I,MATCH($C105,'Policy Characteristics'!$C:$C,0)))</f>
        <v>% of new vehicles sold</v>
      </c>
      <c r="P105" s="358"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58" t="str">
        <f>IF(ISBLANK(INDEX('Policy Characteristics'!K:K,MATCH($C105,'Policy Characteristics'!$C:$C,0))),"",INDEX('Policy Characteristics'!K:K,MATCH($C105,'Policy Characteristics'!$C:$C,0)))</f>
        <v/>
      </c>
      <c r="R105" s="358" t="str">
        <f>IF(ISBLANK(INDEX('Policy Characteristics'!L:L,MATCH($C105,'Policy Characteristics'!$C:$C,0))),"",INDEX('Policy Characteristics'!L:L,MATCH($C105,'Policy Characteristics'!$C:$C,0)))</f>
        <v>hydrogen-vehicle-mandate.html</v>
      </c>
    </row>
    <row r="106" spans="1:18" x14ac:dyDescent="0.35">
      <c r="A106" s="358" t="str">
        <f>IF(ISBLANK(INDEX('Policy Characteristics'!A:A,MATCH($C106,'Policy Characteristics'!$C:$C,0))),"",INDEX('Policy Characteristics'!A:A,MATCH($C106,'Policy Characteristics'!$C:$C,0)))</f>
        <v>Transportation</v>
      </c>
      <c r="B106" s="358" t="str">
        <f>IF(ISBLANK(INDEX('Policy Characteristics'!B:B,MATCH($C106,'Policy Characteristics'!$C:$C,0))),"",INDEX('Policy Characteristics'!B:B,MATCH($C106,'Policy Characteristics'!$C:$C,0)))</f>
        <v>Hydrogen Vehicle Sales Standard</v>
      </c>
      <c r="C106" s="362" t="str">
        <f t="shared" si="8"/>
        <v>Minimum Required Hydrogen Vehicle Sales Percentage</v>
      </c>
      <c r="D106" s="53" t="s">
        <v>44</v>
      </c>
      <c r="E106" s="53" t="s">
        <v>41</v>
      </c>
      <c r="F106" s="53" t="s">
        <v>87</v>
      </c>
      <c r="G106" s="53" t="s">
        <v>88</v>
      </c>
      <c r="H106" s="54">
        <v>503</v>
      </c>
      <c r="I106" s="53" t="s">
        <v>45</v>
      </c>
      <c r="J106" s="360" t="str">
        <f>IF(ISBLANK(INDEX('Policy Characteristics'!D:D,MATCH($C106,'Policy Characteristics'!$C:$C,0))),"",INDEX('Policy Characteristics'!D:D,MATCH($C106,'Policy Characteristics'!$C:$C,0)))</f>
        <v>Hydrogen Veh Sales Standard</v>
      </c>
      <c r="K106" s="358" t="str">
        <f>IF(ISBLANK(INDEX('Policy Characteristics'!E:E,MATCH($C106,'Policy Characteristics'!$C:$C,0))),"",INDEX('Policy Characteristics'!E:E,MATCH($C106,'Policy Characteristics'!$C:$C,0)))</f>
        <v>trans hydrogen vehicle minimum</v>
      </c>
      <c r="L106" s="380">
        <f>IF(ISBLANK(INDEX('Policy Characteristics'!F:F,MATCH($C106,'Policy Characteristics'!$C:$C,0))),"",INDEX('Policy Characteristics'!F:F,MATCH($C106,'Policy Characteristics'!$C:$C,0)))</f>
        <v>0</v>
      </c>
      <c r="M106" s="380">
        <f>IF(ISBLANK(INDEX('Policy Characteristics'!G:G,MATCH($C106,'Policy Characteristics'!$C:$C,0))),"",INDEX('Policy Characteristics'!G:G,MATCH($C106,'Policy Characteristics'!$C:$C,0)))</f>
        <v>1</v>
      </c>
      <c r="N106" s="380">
        <f>IF(ISBLANK(INDEX('Policy Characteristics'!H:H,MATCH($C106,'Policy Characteristics'!$C:$C,0))),"",INDEX('Policy Characteristics'!H:H,MATCH($C106,'Policy Characteristics'!$C:$C,0)))</f>
        <v>0.01</v>
      </c>
      <c r="O106" s="358" t="str">
        <f>IF(ISBLANK(INDEX('Policy Characteristics'!I:I,MATCH($C106,'Policy Characteristics'!$C:$C,0))),"",INDEX('Policy Characteristics'!I:I,MATCH($C106,'Policy Characteristics'!$C:$C,0)))</f>
        <v>% of new vehicles sold</v>
      </c>
      <c r="P106" s="358"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58" t="str">
        <f>IF(ISBLANK(INDEX('Policy Characteristics'!K:K,MATCH($C106,'Policy Characteristics'!$C:$C,0))),"",INDEX('Policy Characteristics'!K:K,MATCH($C106,'Policy Characteristics'!$C:$C,0)))</f>
        <v/>
      </c>
      <c r="R106" s="358" t="str">
        <f>IF(ISBLANK(INDEX('Policy Characteristics'!L:L,MATCH($C106,'Policy Characteristics'!$C:$C,0))),"",INDEX('Policy Characteristics'!L:L,MATCH($C106,'Policy Characteristics'!$C:$C,0)))</f>
        <v>hydrogen-vehicle-mandate.html</v>
      </c>
    </row>
    <row r="107" spans="1:18" x14ac:dyDescent="0.35">
      <c r="A107" s="358" t="str">
        <f>IF(ISBLANK(INDEX('Policy Characteristics'!A:A,MATCH($C107,'Policy Characteristics'!$C:$C,0))),"",INDEX('Policy Characteristics'!A:A,MATCH($C107,'Policy Characteristics'!$C:$C,0)))</f>
        <v>Transportation</v>
      </c>
      <c r="B107" s="358" t="str">
        <f>IF(ISBLANK(INDEX('Policy Characteristics'!B:B,MATCH($C107,'Policy Characteristics'!$C:$C,0))),"",INDEX('Policy Characteristics'!B:B,MATCH($C107,'Policy Characteristics'!$C:$C,0)))</f>
        <v>Hydrogen Vehicle Sales Standard</v>
      </c>
      <c r="C107" s="362" t="str">
        <f t="shared" si="8"/>
        <v>Minimum Required Hydrogen Vehicle Sales Percentage</v>
      </c>
      <c r="D107" s="53" t="s">
        <v>47</v>
      </c>
      <c r="E107" s="53" t="s">
        <v>42</v>
      </c>
      <c r="F107" s="53" t="s">
        <v>86</v>
      </c>
      <c r="G107" s="53" t="s">
        <v>89</v>
      </c>
      <c r="H107" s="54">
        <v>504</v>
      </c>
      <c r="I107" s="53" t="s">
        <v>45</v>
      </c>
      <c r="J107" s="360" t="str">
        <f>IF(ISBLANK(INDEX('Policy Characteristics'!D:D,MATCH($C107,'Policy Characteristics'!$C:$C,0))),"",INDEX('Policy Characteristics'!D:D,MATCH($C107,'Policy Characteristics'!$C:$C,0)))</f>
        <v>Hydrogen Veh Sales Standard</v>
      </c>
      <c r="K107" s="358" t="str">
        <f>IF(ISBLANK(INDEX('Policy Characteristics'!E:E,MATCH($C107,'Policy Characteristics'!$C:$C,0))),"",INDEX('Policy Characteristics'!E:E,MATCH($C107,'Policy Characteristics'!$C:$C,0)))</f>
        <v>trans hydrogen vehicle minimum</v>
      </c>
      <c r="L107" s="380">
        <f>IF(ISBLANK(INDEX('Policy Characteristics'!F:F,MATCH($C107,'Policy Characteristics'!$C:$C,0))),"",INDEX('Policy Characteristics'!F:F,MATCH($C107,'Policy Characteristics'!$C:$C,0)))</f>
        <v>0</v>
      </c>
      <c r="M107" s="380">
        <f>IF(ISBLANK(INDEX('Policy Characteristics'!G:G,MATCH($C107,'Policy Characteristics'!$C:$C,0))),"",INDEX('Policy Characteristics'!G:G,MATCH($C107,'Policy Characteristics'!$C:$C,0)))</f>
        <v>1</v>
      </c>
      <c r="N107" s="380">
        <f>IF(ISBLANK(INDEX('Policy Characteristics'!H:H,MATCH($C107,'Policy Characteristics'!$C:$C,0))),"",INDEX('Policy Characteristics'!H:H,MATCH($C107,'Policy Characteristics'!$C:$C,0)))</f>
        <v>0.01</v>
      </c>
      <c r="O107" s="358" t="str">
        <f>IF(ISBLANK(INDEX('Policy Characteristics'!I:I,MATCH($C107,'Policy Characteristics'!$C:$C,0))),"",INDEX('Policy Characteristics'!I:I,MATCH($C107,'Policy Characteristics'!$C:$C,0)))</f>
        <v>% of new vehicles sold</v>
      </c>
      <c r="P107" s="358"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58" t="str">
        <f>IF(ISBLANK(INDEX('Policy Characteristics'!K:K,MATCH($C107,'Policy Characteristics'!$C:$C,0))),"",INDEX('Policy Characteristics'!K:K,MATCH($C107,'Policy Characteristics'!$C:$C,0)))</f>
        <v/>
      </c>
      <c r="R107" s="358" t="str">
        <f>IF(ISBLANK(INDEX('Policy Characteristics'!L:L,MATCH($C107,'Policy Characteristics'!$C:$C,0))),"",INDEX('Policy Characteristics'!L:L,MATCH($C107,'Policy Characteristics'!$C:$C,0)))</f>
        <v>hydrogen-vehicle-mandate.html</v>
      </c>
    </row>
    <row r="108" spans="1:18" x14ac:dyDescent="0.35">
      <c r="A108" s="358" t="str">
        <f>IF(ISBLANK(INDEX('Policy Characteristics'!A:A,MATCH($C108,'Policy Characteristics'!$C:$C,0))),"",INDEX('Policy Characteristics'!A:A,MATCH($C108,'Policy Characteristics'!$C:$C,0)))</f>
        <v>Transportation</v>
      </c>
      <c r="B108" s="358" t="str">
        <f>IF(ISBLANK(INDEX('Policy Characteristics'!B:B,MATCH($C108,'Policy Characteristics'!$C:$C,0))),"",INDEX('Policy Characteristics'!B:B,MATCH($C108,'Policy Characteristics'!$C:$C,0)))</f>
        <v>Hydrogen Vehicle Sales Standard</v>
      </c>
      <c r="C108" s="362" t="str">
        <f t="shared" si="8"/>
        <v>Minimum Required Hydrogen Vehicle Sales Percentage</v>
      </c>
      <c r="D108" s="53" t="s">
        <v>44</v>
      </c>
      <c r="E108" s="53" t="s">
        <v>42</v>
      </c>
      <c r="F108" s="53" t="s">
        <v>87</v>
      </c>
      <c r="G108" s="53" t="s">
        <v>89</v>
      </c>
      <c r="H108" s="54">
        <v>505</v>
      </c>
      <c r="I108" s="53" t="s">
        <v>45</v>
      </c>
      <c r="J108" s="360" t="str">
        <f>IF(ISBLANK(INDEX('Policy Characteristics'!D:D,MATCH($C108,'Policy Characteristics'!$C:$C,0))),"",INDEX('Policy Characteristics'!D:D,MATCH($C108,'Policy Characteristics'!$C:$C,0)))</f>
        <v>Hydrogen Veh Sales Standard</v>
      </c>
      <c r="K108" s="358" t="str">
        <f>IF(ISBLANK(INDEX('Policy Characteristics'!E:E,MATCH($C108,'Policy Characteristics'!$C:$C,0))),"",INDEX('Policy Characteristics'!E:E,MATCH($C108,'Policy Characteristics'!$C:$C,0)))</f>
        <v>trans hydrogen vehicle minimum</v>
      </c>
      <c r="L108" s="380">
        <f>IF(ISBLANK(INDEX('Policy Characteristics'!F:F,MATCH($C108,'Policy Characteristics'!$C:$C,0))),"",INDEX('Policy Characteristics'!F:F,MATCH($C108,'Policy Characteristics'!$C:$C,0)))</f>
        <v>0</v>
      </c>
      <c r="M108" s="380">
        <f>IF(ISBLANK(INDEX('Policy Characteristics'!G:G,MATCH($C108,'Policy Characteristics'!$C:$C,0))),"",INDEX('Policy Characteristics'!G:G,MATCH($C108,'Policy Characteristics'!$C:$C,0)))</f>
        <v>1</v>
      </c>
      <c r="N108" s="380">
        <f>IF(ISBLANK(INDEX('Policy Characteristics'!H:H,MATCH($C108,'Policy Characteristics'!$C:$C,0))),"",INDEX('Policy Characteristics'!H:H,MATCH($C108,'Policy Characteristics'!$C:$C,0)))</f>
        <v>0.01</v>
      </c>
      <c r="O108" s="358" t="str">
        <f>IF(ISBLANK(INDEX('Policy Characteristics'!I:I,MATCH($C108,'Policy Characteristics'!$C:$C,0))),"",INDEX('Policy Characteristics'!I:I,MATCH($C108,'Policy Characteristics'!$C:$C,0)))</f>
        <v>% of new vehicles sold</v>
      </c>
      <c r="P108" s="358"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58" t="str">
        <f>IF(ISBLANK(INDEX('Policy Characteristics'!K:K,MATCH($C108,'Policy Characteristics'!$C:$C,0))),"",INDEX('Policy Characteristics'!K:K,MATCH($C108,'Policy Characteristics'!$C:$C,0)))</f>
        <v/>
      </c>
      <c r="R108" s="358" t="str">
        <f>IF(ISBLANK(INDEX('Policy Characteristics'!L:L,MATCH($C108,'Policy Characteristics'!$C:$C,0))),"",INDEX('Policy Characteristics'!L:L,MATCH($C108,'Policy Characteristics'!$C:$C,0)))</f>
        <v>hydrogen-vehicle-mandate.html</v>
      </c>
    </row>
    <row r="109" spans="1:18" x14ac:dyDescent="0.35">
      <c r="A109" s="358" t="str">
        <f>IF(ISBLANK(INDEX('Policy Characteristics'!A:A,MATCH($C109,'Policy Characteristics'!$C:$C,0))),"",INDEX('Policy Characteristics'!A:A,MATCH($C109,'Policy Characteristics'!$C:$C,0)))</f>
        <v>Transportation</v>
      </c>
      <c r="B109" s="358" t="str">
        <f>IF(ISBLANK(INDEX('Policy Characteristics'!B:B,MATCH($C109,'Policy Characteristics'!$C:$C,0))),"",INDEX('Policy Characteristics'!B:B,MATCH($C109,'Policy Characteristics'!$C:$C,0)))</f>
        <v>Hydrogen Vehicle Sales Standard</v>
      </c>
      <c r="C109" s="362" t="str">
        <f t="shared" si="8"/>
        <v>Minimum Required Hydrogen Vehicle Sales Percentage</v>
      </c>
      <c r="D109" s="53" t="s">
        <v>47</v>
      </c>
      <c r="E109" s="53" t="s">
        <v>43</v>
      </c>
      <c r="F109" s="53" t="s">
        <v>86</v>
      </c>
      <c r="G109" s="53" t="s">
        <v>90</v>
      </c>
      <c r="H109" s="54">
        <v>506</v>
      </c>
      <c r="I109" s="53" t="s">
        <v>45</v>
      </c>
      <c r="J109" s="360" t="str">
        <f>IF(ISBLANK(INDEX('Policy Characteristics'!D:D,MATCH($C109,'Policy Characteristics'!$C:$C,0))),"",INDEX('Policy Characteristics'!D:D,MATCH($C109,'Policy Characteristics'!$C:$C,0)))</f>
        <v>Hydrogen Veh Sales Standard</v>
      </c>
      <c r="K109" s="358" t="str">
        <f>IF(ISBLANK(INDEX('Policy Characteristics'!E:E,MATCH($C109,'Policy Characteristics'!$C:$C,0))),"",INDEX('Policy Characteristics'!E:E,MATCH($C109,'Policy Characteristics'!$C:$C,0)))</f>
        <v>trans hydrogen vehicle minimum</v>
      </c>
      <c r="L109" s="380">
        <f>IF(ISBLANK(INDEX('Policy Characteristics'!F:F,MATCH($C109,'Policy Characteristics'!$C:$C,0))),"",INDEX('Policy Characteristics'!F:F,MATCH($C109,'Policy Characteristics'!$C:$C,0)))</f>
        <v>0</v>
      </c>
      <c r="M109" s="380">
        <f>IF(ISBLANK(INDEX('Policy Characteristics'!G:G,MATCH($C109,'Policy Characteristics'!$C:$C,0))),"",INDEX('Policy Characteristics'!G:G,MATCH($C109,'Policy Characteristics'!$C:$C,0)))</f>
        <v>1</v>
      </c>
      <c r="N109" s="380">
        <f>IF(ISBLANK(INDEX('Policy Characteristics'!H:H,MATCH($C109,'Policy Characteristics'!$C:$C,0))),"",INDEX('Policy Characteristics'!H:H,MATCH($C109,'Policy Characteristics'!$C:$C,0)))</f>
        <v>0.01</v>
      </c>
      <c r="O109" s="358" t="str">
        <f>IF(ISBLANK(INDEX('Policy Characteristics'!I:I,MATCH($C109,'Policy Characteristics'!$C:$C,0))),"",INDEX('Policy Characteristics'!I:I,MATCH($C109,'Policy Characteristics'!$C:$C,0)))</f>
        <v>% of new vehicles sold</v>
      </c>
      <c r="P109" s="358"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58" t="str">
        <f>IF(ISBLANK(INDEX('Policy Characteristics'!K:K,MATCH($C109,'Policy Characteristics'!$C:$C,0))),"",INDEX('Policy Characteristics'!K:K,MATCH($C109,'Policy Characteristics'!$C:$C,0)))</f>
        <v/>
      </c>
      <c r="R109" s="358" t="str">
        <f>IF(ISBLANK(INDEX('Policy Characteristics'!L:L,MATCH($C109,'Policy Characteristics'!$C:$C,0))),"",INDEX('Policy Characteristics'!L:L,MATCH($C109,'Policy Characteristics'!$C:$C,0)))</f>
        <v>hydrogen-vehicle-mandate.html</v>
      </c>
    </row>
    <row r="110" spans="1:18" x14ac:dyDescent="0.35">
      <c r="A110" s="358" t="str">
        <f>IF(ISBLANK(INDEX('Policy Characteristics'!A:A,MATCH($C110,'Policy Characteristics'!$C:$C,0))),"",INDEX('Policy Characteristics'!A:A,MATCH($C110,'Policy Characteristics'!$C:$C,0)))</f>
        <v>Transportation</v>
      </c>
      <c r="B110" s="358" t="str">
        <f>IF(ISBLANK(INDEX('Policy Characteristics'!B:B,MATCH($C110,'Policy Characteristics'!$C:$C,0))),"",INDEX('Policy Characteristics'!B:B,MATCH($C110,'Policy Characteristics'!$C:$C,0)))</f>
        <v>Hydrogen Vehicle Sales Standard</v>
      </c>
      <c r="C110" s="362" t="str">
        <f t="shared" si="8"/>
        <v>Minimum Required Hydrogen Vehicle Sales Percentage</v>
      </c>
      <c r="D110" s="53" t="s">
        <v>44</v>
      </c>
      <c r="E110" s="53" t="s">
        <v>43</v>
      </c>
      <c r="F110" s="53" t="s">
        <v>87</v>
      </c>
      <c r="G110" s="53" t="s">
        <v>90</v>
      </c>
      <c r="H110" s="54">
        <v>507</v>
      </c>
      <c r="I110" s="53" t="s">
        <v>45</v>
      </c>
      <c r="J110" s="360" t="str">
        <f>IF(ISBLANK(INDEX('Policy Characteristics'!D:D,MATCH($C110,'Policy Characteristics'!$C:$C,0))),"",INDEX('Policy Characteristics'!D:D,MATCH($C110,'Policy Characteristics'!$C:$C,0)))</f>
        <v>Hydrogen Veh Sales Standard</v>
      </c>
      <c r="K110" s="358" t="str">
        <f>IF(ISBLANK(INDEX('Policy Characteristics'!E:E,MATCH($C110,'Policy Characteristics'!$C:$C,0))),"",INDEX('Policy Characteristics'!E:E,MATCH($C110,'Policy Characteristics'!$C:$C,0)))</f>
        <v>trans hydrogen vehicle minimum</v>
      </c>
      <c r="L110" s="380">
        <f>IF(ISBLANK(INDEX('Policy Characteristics'!F:F,MATCH($C110,'Policy Characteristics'!$C:$C,0))),"",INDEX('Policy Characteristics'!F:F,MATCH($C110,'Policy Characteristics'!$C:$C,0)))</f>
        <v>0</v>
      </c>
      <c r="M110" s="380">
        <f>IF(ISBLANK(INDEX('Policy Characteristics'!G:G,MATCH($C110,'Policy Characteristics'!$C:$C,0))),"",INDEX('Policy Characteristics'!G:G,MATCH($C110,'Policy Characteristics'!$C:$C,0)))</f>
        <v>1</v>
      </c>
      <c r="N110" s="380">
        <f>IF(ISBLANK(INDEX('Policy Characteristics'!H:H,MATCH($C110,'Policy Characteristics'!$C:$C,0))),"",INDEX('Policy Characteristics'!H:H,MATCH($C110,'Policy Characteristics'!$C:$C,0)))</f>
        <v>0.01</v>
      </c>
      <c r="O110" s="358" t="str">
        <f>IF(ISBLANK(INDEX('Policy Characteristics'!I:I,MATCH($C110,'Policy Characteristics'!$C:$C,0))),"",INDEX('Policy Characteristics'!I:I,MATCH($C110,'Policy Characteristics'!$C:$C,0)))</f>
        <v>% of new vehicles sold</v>
      </c>
      <c r="P110" s="358"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58" t="str">
        <f>IF(ISBLANK(INDEX('Policy Characteristics'!K:K,MATCH($C110,'Policy Characteristics'!$C:$C,0))),"",INDEX('Policy Characteristics'!K:K,MATCH($C110,'Policy Characteristics'!$C:$C,0)))</f>
        <v/>
      </c>
      <c r="R110" s="358" t="str">
        <f>IF(ISBLANK(INDEX('Policy Characteristics'!L:L,MATCH($C110,'Policy Characteristics'!$C:$C,0))),"",INDEX('Policy Characteristics'!L:L,MATCH($C110,'Policy Characteristics'!$C:$C,0)))</f>
        <v>hydrogen-vehicle-mandate.html</v>
      </c>
    </row>
    <row r="111" spans="1:18" x14ac:dyDescent="0.35">
      <c r="A111" s="358" t="str">
        <f>IF(ISBLANK(INDEX('Policy Characteristics'!A:A,MATCH($C111,'Policy Characteristics'!$C:$C,0))),"",INDEX('Policy Characteristics'!A:A,MATCH($C111,'Policy Characteristics'!$C:$C,0)))</f>
        <v>Transportation</v>
      </c>
      <c r="B111" s="358" t="str">
        <f>IF(ISBLANK(INDEX('Policy Characteristics'!B:B,MATCH($C111,'Policy Characteristics'!$C:$C,0))),"",INDEX('Policy Characteristics'!B:B,MATCH($C111,'Policy Characteristics'!$C:$C,0)))</f>
        <v>Hydrogen Vehicle Sales Standard</v>
      </c>
      <c r="C111" s="362" t="str">
        <f t="shared" si="8"/>
        <v>Minimum Required Hydrogen Vehicle Sales Percentage</v>
      </c>
      <c r="D111" s="53" t="s">
        <v>47</v>
      </c>
      <c r="E111" s="53" t="s">
        <v>117</v>
      </c>
      <c r="F111" s="53" t="s">
        <v>86</v>
      </c>
      <c r="G111" s="53" t="s">
        <v>151</v>
      </c>
      <c r="H111" s="54">
        <v>603</v>
      </c>
      <c r="I111" s="9" t="s">
        <v>46</v>
      </c>
      <c r="J111" s="360" t="str">
        <f>IF(ISBLANK(INDEX('Policy Characteristics'!D:D,MATCH($C111,'Policy Characteristics'!$C:$C,0))),"",INDEX('Policy Characteristics'!D:D,MATCH($C111,'Policy Characteristics'!$C:$C,0)))</f>
        <v>Hydrogen Veh Sales Standard</v>
      </c>
      <c r="K111" s="358" t="str">
        <f>IF(ISBLANK(INDEX('Policy Characteristics'!E:E,MATCH($C111,'Policy Characteristics'!$C:$C,0))),"",INDEX('Policy Characteristics'!E:E,MATCH($C111,'Policy Characteristics'!$C:$C,0)))</f>
        <v>trans hydrogen vehicle minimum</v>
      </c>
      <c r="L111" s="380">
        <f>IF(ISBLANK(INDEX('Policy Characteristics'!F:F,MATCH($C111,'Policy Characteristics'!$C:$C,0))),"",INDEX('Policy Characteristics'!F:F,MATCH($C111,'Policy Characteristics'!$C:$C,0)))</f>
        <v>0</v>
      </c>
      <c r="M111" s="380">
        <f>IF(ISBLANK(INDEX('Policy Characteristics'!G:G,MATCH($C111,'Policy Characteristics'!$C:$C,0))),"",INDEX('Policy Characteristics'!G:G,MATCH($C111,'Policy Characteristics'!$C:$C,0)))</f>
        <v>1</v>
      </c>
      <c r="N111" s="380">
        <f>IF(ISBLANK(INDEX('Policy Characteristics'!H:H,MATCH($C111,'Policy Characteristics'!$C:$C,0))),"",INDEX('Policy Characteristics'!H:H,MATCH($C111,'Policy Characteristics'!$C:$C,0)))</f>
        <v>0.01</v>
      </c>
      <c r="O111" s="358" t="str">
        <f>IF(ISBLANK(INDEX('Policy Characteristics'!I:I,MATCH($C111,'Policy Characteristics'!$C:$C,0))),"",INDEX('Policy Characteristics'!I:I,MATCH($C111,'Policy Characteristics'!$C:$C,0)))</f>
        <v>% of new vehicles sold</v>
      </c>
      <c r="P111" s="358"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58" t="str">
        <f>IF(ISBLANK(INDEX('Policy Characteristics'!K:K,MATCH($C111,'Policy Characteristics'!$C:$C,0))),"",INDEX('Policy Characteristics'!K:K,MATCH($C111,'Policy Characteristics'!$C:$C,0)))</f>
        <v/>
      </c>
      <c r="R111" s="358" t="str">
        <f>IF(ISBLANK(INDEX('Policy Characteristics'!L:L,MATCH($C111,'Policy Characteristics'!$C:$C,0))),"",INDEX('Policy Characteristics'!L:L,MATCH($C111,'Policy Characteristics'!$C:$C,0)))</f>
        <v>hydrogen-vehicle-mandate.html</v>
      </c>
    </row>
    <row r="112" spans="1:18" x14ac:dyDescent="0.35">
      <c r="A112" s="358" t="str">
        <f>IF(ISBLANK(INDEX('Policy Characteristics'!A:A,MATCH($C112,'Policy Characteristics'!$C:$C,0))),"",INDEX('Policy Characteristics'!A:A,MATCH($C112,'Policy Characteristics'!$C:$C,0)))</f>
        <v>Transportation</v>
      </c>
      <c r="B112" s="358" t="str">
        <f>IF(ISBLANK(INDEX('Policy Characteristics'!B:B,MATCH($C112,'Policy Characteristics'!$C:$C,0))),"",INDEX('Policy Characteristics'!B:B,MATCH($C112,'Policy Characteristics'!$C:$C,0)))</f>
        <v>Hydrogen Vehicle Sales Standard</v>
      </c>
      <c r="C112" s="362" t="str">
        <f t="shared" si="8"/>
        <v>Minimum Required Hydrogen Vehicle Sales Percentage</v>
      </c>
      <c r="D112" s="53" t="s">
        <v>44</v>
      </c>
      <c r="E112" s="53" t="s">
        <v>117</v>
      </c>
      <c r="F112" s="53" t="s">
        <v>87</v>
      </c>
      <c r="G112" s="53" t="s">
        <v>151</v>
      </c>
      <c r="H112" s="54">
        <v>604</v>
      </c>
      <c r="I112" s="9" t="s">
        <v>46</v>
      </c>
      <c r="J112" s="360" t="str">
        <f>IF(ISBLANK(INDEX('Policy Characteristics'!D:D,MATCH($C112,'Policy Characteristics'!$C:$C,0))),"",INDEX('Policy Characteristics'!D:D,MATCH($C112,'Policy Characteristics'!$C:$C,0)))</f>
        <v>Hydrogen Veh Sales Standard</v>
      </c>
      <c r="K112" s="358" t="str">
        <f>IF(ISBLANK(INDEX('Policy Characteristics'!E:E,MATCH($C112,'Policy Characteristics'!$C:$C,0))),"",INDEX('Policy Characteristics'!E:E,MATCH($C112,'Policy Characteristics'!$C:$C,0)))</f>
        <v>trans hydrogen vehicle minimum</v>
      </c>
      <c r="L112" s="380">
        <f>IF(ISBLANK(INDEX('Policy Characteristics'!F:F,MATCH($C112,'Policy Characteristics'!$C:$C,0))),"",INDEX('Policy Characteristics'!F:F,MATCH($C112,'Policy Characteristics'!$C:$C,0)))</f>
        <v>0</v>
      </c>
      <c r="M112" s="380">
        <f>IF(ISBLANK(INDEX('Policy Characteristics'!G:G,MATCH($C112,'Policy Characteristics'!$C:$C,0))),"",INDEX('Policy Characteristics'!G:G,MATCH($C112,'Policy Characteristics'!$C:$C,0)))</f>
        <v>1</v>
      </c>
      <c r="N112" s="380">
        <f>IF(ISBLANK(INDEX('Policy Characteristics'!H:H,MATCH($C112,'Policy Characteristics'!$C:$C,0))),"",INDEX('Policy Characteristics'!H:H,MATCH($C112,'Policy Characteristics'!$C:$C,0)))</f>
        <v>0.01</v>
      </c>
      <c r="O112" s="358" t="str">
        <f>IF(ISBLANK(INDEX('Policy Characteristics'!I:I,MATCH($C112,'Policy Characteristics'!$C:$C,0))),"",INDEX('Policy Characteristics'!I:I,MATCH($C112,'Policy Characteristics'!$C:$C,0)))</f>
        <v>% of new vehicles sold</v>
      </c>
      <c r="P112" s="358"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58" t="str">
        <f>IF(ISBLANK(INDEX('Policy Characteristics'!K:K,MATCH($C112,'Policy Characteristics'!$C:$C,0))),"",INDEX('Policy Characteristics'!K:K,MATCH($C112,'Policy Characteristics'!$C:$C,0)))</f>
        <v/>
      </c>
      <c r="R112" s="358" t="str">
        <f>IF(ISBLANK(INDEX('Policy Characteristics'!L:L,MATCH($C112,'Policy Characteristics'!$C:$C,0))),"",INDEX('Policy Characteristics'!L:L,MATCH($C112,'Policy Characteristics'!$C:$C,0)))</f>
        <v>hydrogen-vehicle-mandate.html</v>
      </c>
    </row>
    <row r="113" spans="1:18" s="2" customFormat="1" x14ac:dyDescent="0.35">
      <c r="A113" s="358" t="str">
        <f>IF(ISBLANK(INDEX('Policy Characteristics'!A:A,MATCH($C113,'Policy Characteristics'!$C:$C,0))),"",INDEX('Policy Characteristics'!A:A,MATCH($C113,'Policy Characteristics'!$C:$C,0)))</f>
        <v>Transportation</v>
      </c>
      <c r="B113" s="358" t="str">
        <f>IF(ISBLANK(INDEX('Policy Characteristics'!B:B,MATCH($C113,'Policy Characteristics'!$C:$C,0))),"",INDEX('Policy Characteristics'!B:B,MATCH($C113,'Policy Characteristics'!$C:$C,0)))</f>
        <v>Low Carbon Fuel Standard</v>
      </c>
      <c r="C113" s="361" t="s">
        <v>499</v>
      </c>
      <c r="D113" s="53"/>
      <c r="E113" s="53"/>
      <c r="F113" s="53"/>
      <c r="G113" s="53"/>
      <c r="H113" s="56">
        <v>190</v>
      </c>
      <c r="I113" s="53" t="s">
        <v>45</v>
      </c>
      <c r="J113" s="360" t="str">
        <f>IF(ISBLANK(INDEX('Policy Characteristics'!D:D,MATCH($C113,'Policy Characteristics'!$C:$C,0))),"",INDEX('Policy Characteristics'!D:D,MATCH($C113,'Policy Characteristics'!$C:$C,0)))</f>
        <v>Low Carbon Fuel Standard</v>
      </c>
      <c r="K113" s="358" t="str">
        <f>IF(ISBLANK(INDEX('Policy Characteristics'!E:E,MATCH($C113,'Policy Characteristics'!$C:$C,0))),"",INDEX('Policy Characteristics'!E:E,MATCH($C113,'Policy Characteristics'!$C:$C,0)))</f>
        <v>trans LCFS</v>
      </c>
      <c r="L113" s="380">
        <f>IF(ISBLANK(INDEX('Policy Characteristics'!F:F,MATCH($C113,'Policy Characteristics'!$C:$C,0))),"",INDEX('Policy Characteristics'!F:F,MATCH($C113,'Policy Characteristics'!$C:$C,0)))</f>
        <v>0</v>
      </c>
      <c r="M113" s="380">
        <f>IF(ISBLANK(INDEX('Policy Characteristics'!G:G,MATCH($C113,'Policy Characteristics'!$C:$C,0))),"",INDEX('Policy Characteristics'!G:G,MATCH($C113,'Policy Characteristics'!$C:$C,0)))</f>
        <v>0.2</v>
      </c>
      <c r="N113" s="380">
        <f>IF(ISBLANK(INDEX('Policy Characteristics'!H:H,MATCH($C113,'Policy Characteristics'!$C:$C,0))),"",INDEX('Policy Characteristics'!H:H,MATCH($C113,'Policy Characteristics'!$C:$C,0)))</f>
        <v>0.01</v>
      </c>
      <c r="O113" s="358" t="str">
        <f>IF(ISBLANK(INDEX('Policy Characteristics'!I:I,MATCH($C113,'Policy Characteristics'!$C:$C,0))),"",INDEX('Policy Characteristics'!I:I,MATCH($C113,'Policy Characteristics'!$C:$C,0)))</f>
        <v>% reduction in carbon emissions</v>
      </c>
      <c r="P113" s="358"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13" s="358" t="str">
        <f>IF(ISBLANK(INDEX('Policy Characteristics'!K:K,MATCH($C113,'Policy Characteristics'!$C:$C,0))),"",INDEX('Policy Characteristics'!K:K,MATCH($C113,'Policy Characteristics'!$C:$C,0)))</f>
        <v>transportation-sector-main.html#lcfs</v>
      </c>
      <c r="R113" s="358" t="str">
        <f>IF(ISBLANK(INDEX('Policy Characteristics'!L:L,MATCH($C113,'Policy Characteristics'!$C:$C,0))),"",INDEX('Policy Characteristics'!L:L,MATCH($C113,'Policy Characteristics'!$C:$C,0)))</f>
        <v>low-carbon-fuel-standard.html</v>
      </c>
    </row>
    <row r="114" spans="1:18" x14ac:dyDescent="0.35">
      <c r="A114" s="358" t="str">
        <f>IF(ISBLANK(INDEX('Policy Characteristics'!A:A,MATCH($C114,'Policy Characteristics'!$C:$C,0))),"",INDEX('Policy Characteristics'!A:A,MATCH($C114,'Policy Characteristics'!$C:$C,0)))</f>
        <v>Transportation</v>
      </c>
      <c r="B114" s="358" t="str">
        <f>IF(ISBLANK(INDEX('Policy Characteristics'!B:B,MATCH($C114,'Policy Characteristics'!$C:$C,0))),"",INDEX('Policy Characteristics'!B:B,MATCH($C114,'Policy Characteristics'!$C:$C,0)))</f>
        <v>Mode Shifting</v>
      </c>
      <c r="C114" s="363" t="s">
        <v>3136</v>
      </c>
      <c r="D114" s="53" t="s">
        <v>47</v>
      </c>
      <c r="E114" s="53" t="s">
        <v>39</v>
      </c>
      <c r="F114" s="53" t="s">
        <v>86</v>
      </c>
      <c r="G114" s="53" t="s">
        <v>39</v>
      </c>
      <c r="H114" s="54">
        <v>848</v>
      </c>
      <c r="I114" s="53" t="s">
        <v>45</v>
      </c>
      <c r="J114" s="360" t="str">
        <f>IF(ISBLANK(INDEX('Policy Characteristics'!D:D,MATCH($C114,'Policy Characteristics'!$C:$C,0))),"",INDEX('Policy Characteristics'!D:D,MATCH($C114,'Policy Characteristics'!$C:$C,0)))</f>
        <v>Mode Shifting</v>
      </c>
      <c r="K114" s="358" t="str">
        <f>IF(ISBLANK(INDEX('Policy Characteristics'!E:E,MATCH($C114,'Policy Characteristics'!$C:$C,0))),"",INDEX('Policy Characteristics'!E:E,MATCH($C114,'Policy Characteristics'!$C:$C,0)))</f>
        <v>trans mode shifting</v>
      </c>
      <c r="L114" s="380">
        <f>IF(ISBLANK(INDEX('Policy Characteristics'!F:F,MATCH($C114,'Policy Characteristics'!$C:$C,0))),"",INDEX('Policy Characteristics'!F:F,MATCH($C114,'Policy Characteristics'!$C:$C,0)))</f>
        <v>0</v>
      </c>
      <c r="M114" s="380">
        <f>IF(ISBLANK(INDEX('Policy Characteristics'!G:G,MATCH($C114,'Policy Characteristics'!$C:$C,0))),"",INDEX('Policy Characteristics'!G:G,MATCH($C114,'Policy Characteristics'!$C:$C,0)))</f>
        <v>0.26</v>
      </c>
      <c r="N114" s="380">
        <f>IF(ISBLANK(INDEX('Policy Characteristics'!H:H,MATCH($C114,'Policy Characteristics'!$C:$C,0))),"",INDEX('Policy Characteristics'!H:H,MATCH($C114,'Policy Characteristics'!$C:$C,0)))</f>
        <v>0.01</v>
      </c>
      <c r="O114" s="358" t="str">
        <f>IF(ISBLANK(INDEX('Policy Characteristics'!I:I,MATCH($C114,'Policy Characteristics'!$C:$C,0))),"",INDEX('Policy Characteristics'!I:I,MATCH($C114,'Policy Characteristics'!$C:$C,0)))</f>
        <v>% of trips shifted</v>
      </c>
      <c r="P114" s="358"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4" s="358" t="str">
        <f>IF(ISBLANK(INDEX('Policy Characteristics'!K:K,MATCH($C114,'Policy Characteristics'!$C:$C,0))),"",INDEX('Policy Characteristics'!K:K,MATCH($C114,'Policy Characteristics'!$C:$C,0)))</f>
        <v>transportation-sector-main.html#tdm</v>
      </c>
      <c r="R114" s="358" t="str">
        <f>IF(ISBLANK(INDEX('Policy Characteristics'!L:L,MATCH($C114,'Policy Characteristics'!$C:$C,0))),"",INDEX('Policy Characteristics'!L:L,MATCH($C114,'Policy Characteristics'!$C:$C,0)))</f>
        <v>transportation-demand-management.html</v>
      </c>
    </row>
    <row r="115" spans="1:18" x14ac:dyDescent="0.35">
      <c r="A115" s="358" t="str">
        <f>IF(ISBLANK(INDEX('Policy Characteristics'!A:A,MATCH($C115,'Policy Characteristics'!$C:$C,0))),"",INDEX('Policy Characteristics'!A:A,MATCH($C115,'Policy Characteristics'!$C:$C,0)))</f>
        <v>Transportation</v>
      </c>
      <c r="B115" s="358" t="str">
        <f>IF(ISBLANK(INDEX('Policy Characteristics'!B:B,MATCH($C115,'Policy Characteristics'!$C:$C,0))),"",INDEX('Policy Characteristics'!B:B,MATCH($C115,'Policy Characteristics'!$C:$C,0)))</f>
        <v>Mode Shifting</v>
      </c>
      <c r="C115" s="362" t="str">
        <f t="shared" ref="C115:C125" si="9">C$114</f>
        <v>Percent of Travel Demand Shifted to Other Modes or Eliminated</v>
      </c>
      <c r="D115" s="53" t="s">
        <v>47</v>
      </c>
      <c r="E115" s="53" t="s">
        <v>40</v>
      </c>
      <c r="F115" s="53" t="s">
        <v>86</v>
      </c>
      <c r="G115" s="53" t="s">
        <v>40</v>
      </c>
      <c r="H115" s="54">
        <v>849</v>
      </c>
      <c r="I115" s="9" t="s">
        <v>46</v>
      </c>
      <c r="J115" s="360" t="str">
        <f>IF(ISBLANK(INDEX('Policy Characteristics'!D:D,MATCH($C115,'Policy Characteristics'!$C:$C,0))),"",INDEX('Policy Characteristics'!D:D,MATCH($C115,'Policy Characteristics'!$C:$C,0)))</f>
        <v>Mode Shifting</v>
      </c>
      <c r="K115" s="358" t="str">
        <f>IF(ISBLANK(INDEX('Policy Characteristics'!E:E,MATCH($C115,'Policy Characteristics'!$C:$C,0))),"",INDEX('Policy Characteristics'!E:E,MATCH($C115,'Policy Characteristics'!$C:$C,0)))</f>
        <v>trans mode shifting</v>
      </c>
      <c r="L115" s="380">
        <f>IF(ISBLANK(INDEX('Policy Characteristics'!F:F,MATCH($C115,'Policy Characteristics'!$C:$C,0))),"",INDEX('Policy Characteristics'!F:F,MATCH($C115,'Policy Characteristics'!$C:$C,0)))</f>
        <v>0</v>
      </c>
      <c r="M115" s="380">
        <f>IF(ISBLANK(INDEX('Policy Characteristics'!G:G,MATCH($C115,'Policy Characteristics'!$C:$C,0))),"",INDEX('Policy Characteristics'!G:G,MATCH($C115,'Policy Characteristics'!$C:$C,0)))</f>
        <v>0.26</v>
      </c>
      <c r="N115" s="380">
        <f>IF(ISBLANK(INDEX('Policy Characteristics'!H:H,MATCH($C115,'Policy Characteristics'!$C:$C,0))),"",INDEX('Policy Characteristics'!H:H,MATCH($C115,'Policy Characteristics'!$C:$C,0)))</f>
        <v>0.01</v>
      </c>
      <c r="O115" s="358" t="str">
        <f>IF(ISBLANK(INDEX('Policy Characteristics'!I:I,MATCH($C115,'Policy Characteristics'!$C:$C,0))),"",INDEX('Policy Characteristics'!I:I,MATCH($C115,'Policy Characteristics'!$C:$C,0)))</f>
        <v>% of trips shifted</v>
      </c>
      <c r="P115" s="358"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5" s="358" t="str">
        <f>IF(ISBLANK(INDEX('Policy Characteristics'!K:K,MATCH($C115,'Policy Characteristics'!$C:$C,0))),"",INDEX('Policy Characteristics'!K:K,MATCH($C115,'Policy Characteristics'!$C:$C,0)))</f>
        <v>transportation-sector-main.html#tdm</v>
      </c>
      <c r="R115" s="358" t="str">
        <f>IF(ISBLANK(INDEX('Policy Characteristics'!L:L,MATCH($C115,'Policy Characteristics'!$C:$C,0))),"",INDEX('Policy Characteristics'!L:L,MATCH($C115,'Policy Characteristics'!$C:$C,0)))</f>
        <v>transportation-demand-management.html</v>
      </c>
    </row>
    <row r="116" spans="1:18" x14ac:dyDescent="0.35">
      <c r="A116" s="358" t="str">
        <f>IF(ISBLANK(INDEX('Policy Characteristics'!A:A,MATCH($C116,'Policy Characteristics'!$C:$C,0))),"",INDEX('Policy Characteristics'!A:A,MATCH($C116,'Policy Characteristics'!$C:$C,0)))</f>
        <v>Transportation</v>
      </c>
      <c r="B116" s="358" t="str">
        <f>IF(ISBLANK(INDEX('Policy Characteristics'!B:B,MATCH($C116,'Policy Characteristics'!$C:$C,0))),"",INDEX('Policy Characteristics'!B:B,MATCH($C116,'Policy Characteristics'!$C:$C,0)))</f>
        <v>Mode Shifting</v>
      </c>
      <c r="C116" s="362" t="str">
        <f t="shared" si="9"/>
        <v>Percent of Travel Demand Shifted to Other Modes or Eliminated</v>
      </c>
      <c r="D116" s="53" t="s">
        <v>47</v>
      </c>
      <c r="E116" s="53" t="s">
        <v>41</v>
      </c>
      <c r="F116" s="53" t="s">
        <v>86</v>
      </c>
      <c r="G116" s="53" t="s">
        <v>88</v>
      </c>
      <c r="H116" s="54">
        <v>850</v>
      </c>
      <c r="I116" s="53" t="s">
        <v>45</v>
      </c>
      <c r="J116" s="360" t="str">
        <f>IF(ISBLANK(INDEX('Policy Characteristics'!D:D,MATCH($C116,'Policy Characteristics'!$C:$C,0))),"",INDEX('Policy Characteristics'!D:D,MATCH($C116,'Policy Characteristics'!$C:$C,0)))</f>
        <v>Mode Shifting</v>
      </c>
      <c r="K116" s="358" t="str">
        <f>IF(ISBLANK(INDEX('Policy Characteristics'!E:E,MATCH($C116,'Policy Characteristics'!$C:$C,0))),"",INDEX('Policy Characteristics'!E:E,MATCH($C116,'Policy Characteristics'!$C:$C,0)))</f>
        <v>trans mode shifting</v>
      </c>
      <c r="L116" s="380">
        <f>IF(ISBLANK(INDEX('Policy Characteristics'!F:F,MATCH($C116,'Policy Characteristics'!$C:$C,0))),"",INDEX('Policy Characteristics'!F:F,MATCH($C116,'Policy Characteristics'!$C:$C,0)))</f>
        <v>0</v>
      </c>
      <c r="M116" s="380">
        <f>IF(ISBLANK(INDEX('Policy Characteristics'!G:G,MATCH($C116,'Policy Characteristics'!$C:$C,0))),"",INDEX('Policy Characteristics'!G:G,MATCH($C116,'Policy Characteristics'!$C:$C,0)))</f>
        <v>0.26</v>
      </c>
      <c r="N116" s="380">
        <f>IF(ISBLANK(INDEX('Policy Characteristics'!H:H,MATCH($C116,'Policy Characteristics'!$C:$C,0))),"",INDEX('Policy Characteristics'!H:H,MATCH($C116,'Policy Characteristics'!$C:$C,0)))</f>
        <v>0.01</v>
      </c>
      <c r="O116" s="358" t="str">
        <f>IF(ISBLANK(INDEX('Policy Characteristics'!I:I,MATCH($C116,'Policy Characteristics'!$C:$C,0))),"",INDEX('Policy Characteristics'!I:I,MATCH($C116,'Policy Characteristics'!$C:$C,0)))</f>
        <v>% of trips shifted</v>
      </c>
      <c r="P116" s="358"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6" s="358" t="str">
        <f>IF(ISBLANK(INDEX('Policy Characteristics'!K:K,MATCH($C116,'Policy Characteristics'!$C:$C,0))),"",INDEX('Policy Characteristics'!K:K,MATCH($C116,'Policy Characteristics'!$C:$C,0)))</f>
        <v>transportation-sector-main.html#tdm</v>
      </c>
      <c r="R116" s="358" t="str">
        <f>IF(ISBLANK(INDEX('Policy Characteristics'!L:L,MATCH($C116,'Policy Characteristics'!$C:$C,0))),"",INDEX('Policy Characteristics'!L:L,MATCH($C116,'Policy Characteristics'!$C:$C,0)))</f>
        <v>transportation-demand-management.html</v>
      </c>
    </row>
    <row r="117" spans="1:18" x14ac:dyDescent="0.35">
      <c r="A117" s="358" t="str">
        <f>IF(ISBLANK(INDEX('Policy Characteristics'!A:A,MATCH($C117,'Policy Characteristics'!$C:$C,0))),"",INDEX('Policy Characteristics'!A:A,MATCH($C117,'Policy Characteristics'!$C:$C,0)))</f>
        <v>Transportation</v>
      </c>
      <c r="B117" s="358" t="str">
        <f>IF(ISBLANK(INDEX('Policy Characteristics'!B:B,MATCH($C117,'Policy Characteristics'!$C:$C,0))),"",INDEX('Policy Characteristics'!B:B,MATCH($C117,'Policy Characteristics'!$C:$C,0)))</f>
        <v>Mode Shifting</v>
      </c>
      <c r="C117" s="362" t="str">
        <f t="shared" si="9"/>
        <v>Percent of Travel Demand Shifted to Other Modes or Eliminated</v>
      </c>
      <c r="D117" s="53" t="s">
        <v>47</v>
      </c>
      <c r="E117" s="53" t="s">
        <v>42</v>
      </c>
      <c r="F117" s="53" t="s">
        <v>86</v>
      </c>
      <c r="G117" s="53" t="s">
        <v>89</v>
      </c>
      <c r="H117" s="54">
        <v>851</v>
      </c>
      <c r="I117" s="9" t="s">
        <v>46</v>
      </c>
      <c r="J117" s="360" t="str">
        <f>IF(ISBLANK(INDEX('Policy Characteristics'!D:D,MATCH($C117,'Policy Characteristics'!$C:$C,0))),"",INDEX('Policy Characteristics'!D:D,MATCH($C117,'Policy Characteristics'!$C:$C,0)))</f>
        <v>Mode Shifting</v>
      </c>
      <c r="K117" s="358" t="str">
        <f>IF(ISBLANK(INDEX('Policy Characteristics'!E:E,MATCH($C117,'Policy Characteristics'!$C:$C,0))),"",INDEX('Policy Characteristics'!E:E,MATCH($C117,'Policy Characteristics'!$C:$C,0)))</f>
        <v>trans mode shifting</v>
      </c>
      <c r="L117" s="380">
        <f>IF(ISBLANK(INDEX('Policy Characteristics'!F:F,MATCH($C117,'Policy Characteristics'!$C:$C,0))),"",INDEX('Policy Characteristics'!F:F,MATCH($C117,'Policy Characteristics'!$C:$C,0)))</f>
        <v>0</v>
      </c>
      <c r="M117" s="380">
        <f>IF(ISBLANK(INDEX('Policy Characteristics'!G:G,MATCH($C117,'Policy Characteristics'!$C:$C,0))),"",INDEX('Policy Characteristics'!G:G,MATCH($C117,'Policy Characteristics'!$C:$C,0)))</f>
        <v>0.26</v>
      </c>
      <c r="N117" s="380">
        <f>IF(ISBLANK(INDEX('Policy Characteristics'!H:H,MATCH($C117,'Policy Characteristics'!$C:$C,0))),"",INDEX('Policy Characteristics'!H:H,MATCH($C117,'Policy Characteristics'!$C:$C,0)))</f>
        <v>0.01</v>
      </c>
      <c r="O117" s="358" t="str">
        <f>IF(ISBLANK(INDEX('Policy Characteristics'!I:I,MATCH($C117,'Policy Characteristics'!$C:$C,0))),"",INDEX('Policy Characteristics'!I:I,MATCH($C117,'Policy Characteristics'!$C:$C,0)))</f>
        <v>% of trips shifted</v>
      </c>
      <c r="P117" s="358"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7" s="358" t="str">
        <f>IF(ISBLANK(INDEX('Policy Characteristics'!K:K,MATCH($C117,'Policy Characteristics'!$C:$C,0))),"",INDEX('Policy Characteristics'!K:K,MATCH($C117,'Policy Characteristics'!$C:$C,0)))</f>
        <v>transportation-sector-main.html#tdm</v>
      </c>
      <c r="R117" s="358" t="str">
        <f>IF(ISBLANK(INDEX('Policy Characteristics'!L:L,MATCH($C117,'Policy Characteristics'!$C:$C,0))),"",INDEX('Policy Characteristics'!L:L,MATCH($C117,'Policy Characteristics'!$C:$C,0)))</f>
        <v>transportation-demand-management.html</v>
      </c>
    </row>
    <row r="118" spans="1:18" x14ac:dyDescent="0.35">
      <c r="A118" s="358" t="str">
        <f>IF(ISBLANK(INDEX('Policy Characteristics'!A:A,MATCH($C118,'Policy Characteristics'!$C:$C,0))),"",INDEX('Policy Characteristics'!A:A,MATCH($C118,'Policy Characteristics'!$C:$C,0)))</f>
        <v>Transportation</v>
      </c>
      <c r="B118" s="358" t="str">
        <f>IF(ISBLANK(INDEX('Policy Characteristics'!B:B,MATCH($C118,'Policy Characteristics'!$C:$C,0))),"",INDEX('Policy Characteristics'!B:B,MATCH($C118,'Policy Characteristics'!$C:$C,0)))</f>
        <v>Mode Shifting</v>
      </c>
      <c r="C118" s="362" t="str">
        <f t="shared" si="9"/>
        <v>Percent of Travel Demand Shifted to Other Modes or Eliminated</v>
      </c>
      <c r="D118" s="53" t="s">
        <v>47</v>
      </c>
      <c r="E118" s="53" t="s">
        <v>43</v>
      </c>
      <c r="F118" s="53" t="s">
        <v>86</v>
      </c>
      <c r="G118" s="53" t="s">
        <v>90</v>
      </c>
      <c r="H118" s="54">
        <v>852</v>
      </c>
      <c r="I118" s="9" t="s">
        <v>46</v>
      </c>
      <c r="J118" s="360" t="str">
        <f>IF(ISBLANK(INDEX('Policy Characteristics'!D:D,MATCH($C118,'Policy Characteristics'!$C:$C,0))),"",INDEX('Policy Characteristics'!D:D,MATCH($C118,'Policy Characteristics'!$C:$C,0)))</f>
        <v>Mode Shifting</v>
      </c>
      <c r="K118" s="358" t="str">
        <f>IF(ISBLANK(INDEX('Policy Characteristics'!E:E,MATCH($C118,'Policy Characteristics'!$C:$C,0))),"",INDEX('Policy Characteristics'!E:E,MATCH($C118,'Policy Characteristics'!$C:$C,0)))</f>
        <v>trans mode shifting</v>
      </c>
      <c r="L118" s="380">
        <f>IF(ISBLANK(INDEX('Policy Characteristics'!F:F,MATCH($C118,'Policy Characteristics'!$C:$C,0))),"",INDEX('Policy Characteristics'!F:F,MATCH($C118,'Policy Characteristics'!$C:$C,0)))</f>
        <v>0</v>
      </c>
      <c r="M118" s="380">
        <f>IF(ISBLANK(INDEX('Policy Characteristics'!G:G,MATCH($C118,'Policy Characteristics'!$C:$C,0))),"",INDEX('Policy Characteristics'!G:G,MATCH($C118,'Policy Characteristics'!$C:$C,0)))</f>
        <v>0.26</v>
      </c>
      <c r="N118" s="380">
        <f>IF(ISBLANK(INDEX('Policy Characteristics'!H:H,MATCH($C118,'Policy Characteristics'!$C:$C,0))),"",INDEX('Policy Characteristics'!H:H,MATCH($C118,'Policy Characteristics'!$C:$C,0)))</f>
        <v>0.01</v>
      </c>
      <c r="O118" s="358" t="str">
        <f>IF(ISBLANK(INDEX('Policy Characteristics'!I:I,MATCH($C118,'Policy Characteristics'!$C:$C,0))),"",INDEX('Policy Characteristics'!I:I,MATCH($C118,'Policy Characteristics'!$C:$C,0)))</f>
        <v>% of trips shifted</v>
      </c>
      <c r="P118" s="358"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8" s="358" t="str">
        <f>IF(ISBLANK(INDEX('Policy Characteristics'!K:K,MATCH($C118,'Policy Characteristics'!$C:$C,0))),"",INDEX('Policy Characteristics'!K:K,MATCH($C118,'Policy Characteristics'!$C:$C,0)))</f>
        <v>transportation-sector-main.html#tdm</v>
      </c>
      <c r="R118" s="358" t="str">
        <f>IF(ISBLANK(INDEX('Policy Characteristics'!L:L,MATCH($C118,'Policy Characteristics'!$C:$C,0))),"",INDEX('Policy Characteristics'!L:L,MATCH($C118,'Policy Characteristics'!$C:$C,0)))</f>
        <v>transportation-demand-management.html</v>
      </c>
    </row>
    <row r="119" spans="1:18" x14ac:dyDescent="0.35">
      <c r="A119" s="358" t="str">
        <f>IF(ISBLANK(INDEX('Policy Characteristics'!A:A,MATCH($C119,'Policy Characteristics'!$C:$C,0))),"",INDEX('Policy Characteristics'!A:A,MATCH($C119,'Policy Characteristics'!$C:$C,0)))</f>
        <v>Transportation</v>
      </c>
      <c r="B119" s="358" t="str">
        <f>IF(ISBLANK(INDEX('Policy Characteristics'!B:B,MATCH($C119,'Policy Characteristics'!$C:$C,0))),"",INDEX('Policy Characteristics'!B:B,MATCH($C119,'Policy Characteristics'!$C:$C,0)))</f>
        <v>Mode Shifting</v>
      </c>
      <c r="C119" s="362" t="str">
        <f t="shared" si="9"/>
        <v>Percent of Travel Demand Shifted to Other Modes or Eliminated</v>
      </c>
      <c r="D119" s="53" t="s">
        <v>47</v>
      </c>
      <c r="E119" s="53" t="s">
        <v>117</v>
      </c>
      <c r="F119" s="53" t="s">
        <v>86</v>
      </c>
      <c r="G119" s="53" t="s">
        <v>151</v>
      </c>
      <c r="H119" s="54">
        <v>853</v>
      </c>
      <c r="I119" s="9" t="s">
        <v>46</v>
      </c>
      <c r="J119" s="360" t="str">
        <f>IF(ISBLANK(INDEX('Policy Characteristics'!D:D,MATCH($C119,'Policy Characteristics'!$C:$C,0))),"",INDEX('Policy Characteristics'!D:D,MATCH($C119,'Policy Characteristics'!$C:$C,0)))</f>
        <v>Mode Shifting</v>
      </c>
      <c r="K119" s="358" t="str">
        <f>IF(ISBLANK(INDEX('Policy Characteristics'!E:E,MATCH($C119,'Policy Characteristics'!$C:$C,0))),"",INDEX('Policy Characteristics'!E:E,MATCH($C119,'Policy Characteristics'!$C:$C,0)))</f>
        <v>trans mode shifting</v>
      </c>
      <c r="L119" s="380">
        <f>IF(ISBLANK(INDEX('Policy Characteristics'!F:F,MATCH($C119,'Policy Characteristics'!$C:$C,0))),"",INDEX('Policy Characteristics'!F:F,MATCH($C119,'Policy Characteristics'!$C:$C,0)))</f>
        <v>0</v>
      </c>
      <c r="M119" s="380">
        <f>IF(ISBLANK(INDEX('Policy Characteristics'!G:G,MATCH($C119,'Policy Characteristics'!$C:$C,0))),"",INDEX('Policy Characteristics'!G:G,MATCH($C119,'Policy Characteristics'!$C:$C,0)))</f>
        <v>0.26</v>
      </c>
      <c r="N119" s="380">
        <f>IF(ISBLANK(INDEX('Policy Characteristics'!H:H,MATCH($C119,'Policy Characteristics'!$C:$C,0))),"",INDEX('Policy Characteristics'!H:H,MATCH($C119,'Policy Characteristics'!$C:$C,0)))</f>
        <v>0.01</v>
      </c>
      <c r="O119" s="358" t="str">
        <f>IF(ISBLANK(INDEX('Policy Characteristics'!I:I,MATCH($C119,'Policy Characteristics'!$C:$C,0))),"",INDEX('Policy Characteristics'!I:I,MATCH($C119,'Policy Characteristics'!$C:$C,0)))</f>
        <v>% of trips shifted</v>
      </c>
      <c r="P119" s="358"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9" s="358" t="str">
        <f>IF(ISBLANK(INDEX('Policy Characteristics'!K:K,MATCH($C119,'Policy Characteristics'!$C:$C,0))),"",INDEX('Policy Characteristics'!K:K,MATCH($C119,'Policy Characteristics'!$C:$C,0)))</f>
        <v>transportation-sector-main.html#tdm</v>
      </c>
      <c r="R119" s="358" t="str">
        <f>IF(ISBLANK(INDEX('Policy Characteristics'!L:L,MATCH($C119,'Policy Characteristics'!$C:$C,0))),"",INDEX('Policy Characteristics'!L:L,MATCH($C119,'Policy Characteristics'!$C:$C,0)))</f>
        <v>transportation-demand-management.html</v>
      </c>
    </row>
    <row r="120" spans="1:18" x14ac:dyDescent="0.35">
      <c r="A120" s="358" t="str">
        <f>IF(ISBLANK(INDEX('Policy Characteristics'!A:A,MATCH($C120,'Policy Characteristics'!$C:$C,0))),"",INDEX('Policy Characteristics'!A:A,MATCH($C120,'Policy Characteristics'!$C:$C,0)))</f>
        <v>Transportation</v>
      </c>
      <c r="B120" s="358" t="str">
        <f>IF(ISBLANK(INDEX('Policy Characteristics'!B:B,MATCH($C120,'Policy Characteristics'!$C:$C,0))),"",INDEX('Policy Characteristics'!B:B,MATCH($C120,'Policy Characteristics'!$C:$C,0)))</f>
        <v>Mode Shifting</v>
      </c>
      <c r="C120" s="362" t="str">
        <f t="shared" si="9"/>
        <v>Percent of Travel Demand Shifted to Other Modes or Eliminated</v>
      </c>
      <c r="D120" s="53" t="s">
        <v>44</v>
      </c>
      <c r="E120" s="53" t="s">
        <v>39</v>
      </c>
      <c r="F120" s="53" t="s">
        <v>87</v>
      </c>
      <c r="G120" s="53" t="s">
        <v>39</v>
      </c>
      <c r="H120" s="54">
        <v>854</v>
      </c>
      <c r="I120" s="9" t="s">
        <v>46</v>
      </c>
      <c r="J120" s="360" t="str">
        <f>IF(ISBLANK(INDEX('Policy Characteristics'!D:D,MATCH($C120,'Policy Characteristics'!$C:$C,0))),"",INDEX('Policy Characteristics'!D:D,MATCH($C120,'Policy Characteristics'!$C:$C,0)))</f>
        <v>Mode Shifting</v>
      </c>
      <c r="K120" s="358" t="str">
        <f>IF(ISBLANK(INDEX('Policy Characteristics'!E:E,MATCH($C120,'Policy Characteristics'!$C:$C,0))),"",INDEX('Policy Characteristics'!E:E,MATCH($C120,'Policy Characteristics'!$C:$C,0)))</f>
        <v>trans mode shifting</v>
      </c>
      <c r="L120" s="380">
        <f>IF(ISBLANK(INDEX('Policy Characteristics'!F:F,MATCH($C120,'Policy Characteristics'!$C:$C,0))),"",INDEX('Policy Characteristics'!F:F,MATCH($C120,'Policy Characteristics'!$C:$C,0)))</f>
        <v>0</v>
      </c>
      <c r="M120" s="380">
        <f>IF(ISBLANK(INDEX('Policy Characteristics'!G:G,MATCH($C120,'Policy Characteristics'!$C:$C,0))),"",INDEX('Policy Characteristics'!G:G,MATCH($C120,'Policy Characteristics'!$C:$C,0)))</f>
        <v>0.26</v>
      </c>
      <c r="N120" s="380">
        <f>IF(ISBLANK(INDEX('Policy Characteristics'!H:H,MATCH($C120,'Policy Characteristics'!$C:$C,0))),"",INDEX('Policy Characteristics'!H:H,MATCH($C120,'Policy Characteristics'!$C:$C,0)))</f>
        <v>0.01</v>
      </c>
      <c r="O120" s="358" t="str">
        <f>IF(ISBLANK(INDEX('Policy Characteristics'!I:I,MATCH($C120,'Policy Characteristics'!$C:$C,0))),"",INDEX('Policy Characteristics'!I:I,MATCH($C120,'Policy Characteristics'!$C:$C,0)))</f>
        <v>% of trips shifted</v>
      </c>
      <c r="P120" s="358"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0" s="358" t="str">
        <f>IF(ISBLANK(INDEX('Policy Characteristics'!K:K,MATCH($C120,'Policy Characteristics'!$C:$C,0))),"",INDEX('Policy Characteristics'!K:K,MATCH($C120,'Policy Characteristics'!$C:$C,0)))</f>
        <v>transportation-sector-main.html#tdm</v>
      </c>
      <c r="R120" s="358" t="str">
        <f>IF(ISBLANK(INDEX('Policy Characteristics'!L:L,MATCH($C120,'Policy Characteristics'!$C:$C,0))),"",INDEX('Policy Characteristics'!L:L,MATCH($C120,'Policy Characteristics'!$C:$C,0)))</f>
        <v>transportation-demand-management.html</v>
      </c>
    </row>
    <row r="121" spans="1:18" x14ac:dyDescent="0.35">
      <c r="A121" s="358" t="str">
        <f>IF(ISBLANK(INDEX('Policy Characteristics'!A:A,MATCH($C121,'Policy Characteristics'!$C:$C,0))),"",INDEX('Policy Characteristics'!A:A,MATCH($C121,'Policy Characteristics'!$C:$C,0)))</f>
        <v>Transportation</v>
      </c>
      <c r="B121" s="358" t="str">
        <f>IF(ISBLANK(INDEX('Policy Characteristics'!B:B,MATCH($C121,'Policy Characteristics'!$C:$C,0))),"",INDEX('Policy Characteristics'!B:B,MATCH($C121,'Policy Characteristics'!$C:$C,0)))</f>
        <v>Mode Shifting</v>
      </c>
      <c r="C121" s="362" t="str">
        <f t="shared" si="9"/>
        <v>Percent of Travel Demand Shifted to Other Modes or Eliminated</v>
      </c>
      <c r="D121" s="53" t="s">
        <v>44</v>
      </c>
      <c r="E121" s="53" t="s">
        <v>40</v>
      </c>
      <c r="F121" s="53" t="s">
        <v>87</v>
      </c>
      <c r="G121" s="53" t="s">
        <v>40</v>
      </c>
      <c r="H121" s="54">
        <v>855</v>
      </c>
      <c r="I121" s="53" t="s">
        <v>45</v>
      </c>
      <c r="J121" s="360" t="str">
        <f>IF(ISBLANK(INDEX('Policy Characteristics'!D:D,MATCH($C121,'Policy Characteristics'!$C:$C,0))),"",INDEX('Policy Characteristics'!D:D,MATCH($C121,'Policy Characteristics'!$C:$C,0)))</f>
        <v>Mode Shifting</v>
      </c>
      <c r="K121" s="358" t="str">
        <f>IF(ISBLANK(INDEX('Policy Characteristics'!E:E,MATCH($C121,'Policy Characteristics'!$C:$C,0))),"",INDEX('Policy Characteristics'!E:E,MATCH($C121,'Policy Characteristics'!$C:$C,0)))</f>
        <v>trans mode shifting</v>
      </c>
      <c r="L121" s="380">
        <f>IF(ISBLANK(INDEX('Policy Characteristics'!F:F,MATCH($C121,'Policy Characteristics'!$C:$C,0))),"",INDEX('Policy Characteristics'!F:F,MATCH($C121,'Policy Characteristics'!$C:$C,0)))</f>
        <v>0</v>
      </c>
      <c r="M121" s="380">
        <f>IF(ISBLANK(INDEX('Policy Characteristics'!G:G,MATCH($C121,'Policy Characteristics'!$C:$C,0))),"",INDEX('Policy Characteristics'!G:G,MATCH($C121,'Policy Characteristics'!$C:$C,0)))</f>
        <v>0.26</v>
      </c>
      <c r="N121" s="380">
        <f>IF(ISBLANK(INDEX('Policy Characteristics'!H:H,MATCH($C121,'Policy Characteristics'!$C:$C,0))),"",INDEX('Policy Characteristics'!H:H,MATCH($C121,'Policy Characteristics'!$C:$C,0)))</f>
        <v>0.01</v>
      </c>
      <c r="O121" s="358" t="str">
        <f>IF(ISBLANK(INDEX('Policy Characteristics'!I:I,MATCH($C121,'Policy Characteristics'!$C:$C,0))),"",INDEX('Policy Characteristics'!I:I,MATCH($C121,'Policy Characteristics'!$C:$C,0)))</f>
        <v>% of trips shifted</v>
      </c>
      <c r="P121" s="358"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1" s="358" t="str">
        <f>IF(ISBLANK(INDEX('Policy Characteristics'!K:K,MATCH($C121,'Policy Characteristics'!$C:$C,0))),"",INDEX('Policy Characteristics'!K:K,MATCH($C121,'Policy Characteristics'!$C:$C,0)))</f>
        <v>transportation-sector-main.html#tdm</v>
      </c>
      <c r="R121" s="358" t="str">
        <f>IF(ISBLANK(INDEX('Policy Characteristics'!L:L,MATCH($C121,'Policy Characteristics'!$C:$C,0))),"",INDEX('Policy Characteristics'!L:L,MATCH($C121,'Policy Characteristics'!$C:$C,0)))</f>
        <v>transportation-demand-management.html</v>
      </c>
    </row>
    <row r="122" spans="1:18" x14ac:dyDescent="0.35">
      <c r="A122" s="358" t="str">
        <f>IF(ISBLANK(INDEX('Policy Characteristics'!A:A,MATCH($C122,'Policy Characteristics'!$C:$C,0))),"",INDEX('Policy Characteristics'!A:A,MATCH($C122,'Policy Characteristics'!$C:$C,0)))</f>
        <v>Transportation</v>
      </c>
      <c r="B122" s="358" t="str">
        <f>IF(ISBLANK(INDEX('Policy Characteristics'!B:B,MATCH($C122,'Policy Characteristics'!$C:$C,0))),"",INDEX('Policy Characteristics'!B:B,MATCH($C122,'Policy Characteristics'!$C:$C,0)))</f>
        <v>Mode Shifting</v>
      </c>
      <c r="C122" s="362" t="str">
        <f t="shared" si="9"/>
        <v>Percent of Travel Demand Shifted to Other Modes or Eliminated</v>
      </c>
      <c r="D122" s="53" t="s">
        <v>44</v>
      </c>
      <c r="E122" s="53" t="s">
        <v>41</v>
      </c>
      <c r="F122" s="53" t="s">
        <v>87</v>
      </c>
      <c r="G122" s="53" t="s">
        <v>88</v>
      </c>
      <c r="H122" s="54">
        <v>856</v>
      </c>
      <c r="I122" s="9" t="s">
        <v>46</v>
      </c>
      <c r="J122" s="360" t="str">
        <f>IF(ISBLANK(INDEX('Policy Characteristics'!D:D,MATCH($C122,'Policy Characteristics'!$C:$C,0))),"",INDEX('Policy Characteristics'!D:D,MATCH($C122,'Policy Characteristics'!$C:$C,0)))</f>
        <v>Mode Shifting</v>
      </c>
      <c r="K122" s="358" t="str">
        <f>IF(ISBLANK(INDEX('Policy Characteristics'!E:E,MATCH($C122,'Policy Characteristics'!$C:$C,0))),"",INDEX('Policy Characteristics'!E:E,MATCH($C122,'Policy Characteristics'!$C:$C,0)))</f>
        <v>trans mode shifting</v>
      </c>
      <c r="L122" s="380">
        <f>IF(ISBLANK(INDEX('Policy Characteristics'!F:F,MATCH($C122,'Policy Characteristics'!$C:$C,0))),"",INDEX('Policy Characteristics'!F:F,MATCH($C122,'Policy Characteristics'!$C:$C,0)))</f>
        <v>0</v>
      </c>
      <c r="M122" s="380">
        <f>IF(ISBLANK(INDEX('Policy Characteristics'!G:G,MATCH($C122,'Policy Characteristics'!$C:$C,0))),"",INDEX('Policy Characteristics'!G:G,MATCH($C122,'Policy Characteristics'!$C:$C,0)))</f>
        <v>0.26</v>
      </c>
      <c r="N122" s="380">
        <f>IF(ISBLANK(INDEX('Policy Characteristics'!H:H,MATCH($C122,'Policy Characteristics'!$C:$C,0))),"",INDEX('Policy Characteristics'!H:H,MATCH($C122,'Policy Characteristics'!$C:$C,0)))</f>
        <v>0.01</v>
      </c>
      <c r="O122" s="358" t="str">
        <f>IF(ISBLANK(INDEX('Policy Characteristics'!I:I,MATCH($C122,'Policy Characteristics'!$C:$C,0))),"",INDEX('Policy Characteristics'!I:I,MATCH($C122,'Policy Characteristics'!$C:$C,0)))</f>
        <v>% of trips shifted</v>
      </c>
      <c r="P122" s="358"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2" s="358" t="str">
        <f>IF(ISBLANK(INDEX('Policy Characteristics'!K:K,MATCH($C122,'Policy Characteristics'!$C:$C,0))),"",INDEX('Policy Characteristics'!K:K,MATCH($C122,'Policy Characteristics'!$C:$C,0)))</f>
        <v>transportation-sector-main.html#tdm</v>
      </c>
      <c r="R122" s="358" t="str">
        <f>IF(ISBLANK(INDEX('Policy Characteristics'!L:L,MATCH($C122,'Policy Characteristics'!$C:$C,0))),"",INDEX('Policy Characteristics'!L:L,MATCH($C122,'Policy Characteristics'!$C:$C,0)))</f>
        <v>transportation-demand-management.html</v>
      </c>
    </row>
    <row r="123" spans="1:18" x14ac:dyDescent="0.35">
      <c r="A123" s="358" t="str">
        <f>IF(ISBLANK(INDEX('Policy Characteristics'!A:A,MATCH($C123,'Policy Characteristics'!$C:$C,0))),"",INDEX('Policy Characteristics'!A:A,MATCH($C123,'Policy Characteristics'!$C:$C,0)))</f>
        <v>Transportation</v>
      </c>
      <c r="B123" s="358" t="str">
        <f>IF(ISBLANK(INDEX('Policy Characteristics'!B:B,MATCH($C123,'Policy Characteristics'!$C:$C,0))),"",INDEX('Policy Characteristics'!B:B,MATCH($C123,'Policy Characteristics'!$C:$C,0)))</f>
        <v>Mode Shifting</v>
      </c>
      <c r="C123" s="362" t="str">
        <f t="shared" si="9"/>
        <v>Percent of Travel Demand Shifted to Other Modes or Eliminated</v>
      </c>
      <c r="D123" s="53" t="s">
        <v>44</v>
      </c>
      <c r="E123" s="53" t="s">
        <v>42</v>
      </c>
      <c r="F123" s="53" t="s">
        <v>87</v>
      </c>
      <c r="G123" s="53" t="s">
        <v>89</v>
      </c>
      <c r="H123" s="54">
        <v>857</v>
      </c>
      <c r="I123" s="9" t="s">
        <v>46</v>
      </c>
      <c r="J123" s="360" t="str">
        <f>IF(ISBLANK(INDEX('Policy Characteristics'!D:D,MATCH($C123,'Policy Characteristics'!$C:$C,0))),"",INDEX('Policy Characteristics'!D:D,MATCH($C123,'Policy Characteristics'!$C:$C,0)))</f>
        <v>Mode Shifting</v>
      </c>
      <c r="K123" s="358" t="str">
        <f>IF(ISBLANK(INDEX('Policy Characteristics'!E:E,MATCH($C123,'Policy Characteristics'!$C:$C,0))),"",INDEX('Policy Characteristics'!E:E,MATCH($C123,'Policy Characteristics'!$C:$C,0)))</f>
        <v>trans mode shifting</v>
      </c>
      <c r="L123" s="380">
        <f>IF(ISBLANK(INDEX('Policy Characteristics'!F:F,MATCH($C123,'Policy Characteristics'!$C:$C,0))),"",INDEX('Policy Characteristics'!F:F,MATCH($C123,'Policy Characteristics'!$C:$C,0)))</f>
        <v>0</v>
      </c>
      <c r="M123" s="380">
        <f>IF(ISBLANK(INDEX('Policy Characteristics'!G:G,MATCH($C123,'Policy Characteristics'!$C:$C,0))),"",INDEX('Policy Characteristics'!G:G,MATCH($C123,'Policy Characteristics'!$C:$C,0)))</f>
        <v>0.26</v>
      </c>
      <c r="N123" s="380">
        <f>IF(ISBLANK(INDEX('Policy Characteristics'!H:H,MATCH($C123,'Policy Characteristics'!$C:$C,0))),"",INDEX('Policy Characteristics'!H:H,MATCH($C123,'Policy Characteristics'!$C:$C,0)))</f>
        <v>0.01</v>
      </c>
      <c r="O123" s="358" t="str">
        <f>IF(ISBLANK(INDEX('Policy Characteristics'!I:I,MATCH($C123,'Policy Characteristics'!$C:$C,0))),"",INDEX('Policy Characteristics'!I:I,MATCH($C123,'Policy Characteristics'!$C:$C,0)))</f>
        <v>% of trips shifted</v>
      </c>
      <c r="P123" s="358"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3" s="358" t="str">
        <f>IF(ISBLANK(INDEX('Policy Characteristics'!K:K,MATCH($C123,'Policy Characteristics'!$C:$C,0))),"",INDEX('Policy Characteristics'!K:K,MATCH($C123,'Policy Characteristics'!$C:$C,0)))</f>
        <v>transportation-sector-main.html#tdm</v>
      </c>
      <c r="R123" s="358" t="str">
        <f>IF(ISBLANK(INDEX('Policy Characteristics'!L:L,MATCH($C123,'Policy Characteristics'!$C:$C,0))),"",INDEX('Policy Characteristics'!L:L,MATCH($C123,'Policy Characteristics'!$C:$C,0)))</f>
        <v>transportation-demand-management.html</v>
      </c>
    </row>
    <row r="124" spans="1:18" x14ac:dyDescent="0.35">
      <c r="A124" s="358" t="str">
        <f>IF(ISBLANK(INDEX('Policy Characteristics'!A:A,MATCH($C124,'Policy Characteristics'!$C:$C,0))),"",INDEX('Policy Characteristics'!A:A,MATCH($C124,'Policy Characteristics'!$C:$C,0)))</f>
        <v>Transportation</v>
      </c>
      <c r="B124" s="358" t="str">
        <f>IF(ISBLANK(INDEX('Policy Characteristics'!B:B,MATCH($C124,'Policy Characteristics'!$C:$C,0))),"",INDEX('Policy Characteristics'!B:B,MATCH($C124,'Policy Characteristics'!$C:$C,0)))</f>
        <v>Mode Shifting</v>
      </c>
      <c r="C124" s="362" t="str">
        <f t="shared" si="9"/>
        <v>Percent of Travel Demand Shifted to Other Modes or Eliminated</v>
      </c>
      <c r="D124" s="53" t="s">
        <v>44</v>
      </c>
      <c r="E124" s="53" t="s">
        <v>43</v>
      </c>
      <c r="F124" s="53" t="s">
        <v>87</v>
      </c>
      <c r="G124" s="53" t="s">
        <v>90</v>
      </c>
      <c r="H124" s="54">
        <v>858</v>
      </c>
      <c r="I124" s="9" t="s">
        <v>46</v>
      </c>
      <c r="J124" s="360" t="str">
        <f>IF(ISBLANK(INDEX('Policy Characteristics'!D:D,MATCH($C124,'Policy Characteristics'!$C:$C,0))),"",INDEX('Policy Characteristics'!D:D,MATCH($C124,'Policy Characteristics'!$C:$C,0)))</f>
        <v>Mode Shifting</v>
      </c>
      <c r="K124" s="358" t="str">
        <f>IF(ISBLANK(INDEX('Policy Characteristics'!E:E,MATCH($C124,'Policy Characteristics'!$C:$C,0))),"",INDEX('Policy Characteristics'!E:E,MATCH($C124,'Policy Characteristics'!$C:$C,0)))</f>
        <v>trans mode shifting</v>
      </c>
      <c r="L124" s="380">
        <f>IF(ISBLANK(INDEX('Policy Characteristics'!F:F,MATCH($C124,'Policy Characteristics'!$C:$C,0))),"",INDEX('Policy Characteristics'!F:F,MATCH($C124,'Policy Characteristics'!$C:$C,0)))</f>
        <v>0</v>
      </c>
      <c r="M124" s="380">
        <f>IF(ISBLANK(INDEX('Policy Characteristics'!G:G,MATCH($C124,'Policy Characteristics'!$C:$C,0))),"",INDEX('Policy Characteristics'!G:G,MATCH($C124,'Policy Characteristics'!$C:$C,0)))</f>
        <v>0.26</v>
      </c>
      <c r="N124" s="380">
        <f>IF(ISBLANK(INDEX('Policy Characteristics'!H:H,MATCH($C124,'Policy Characteristics'!$C:$C,0))),"",INDEX('Policy Characteristics'!H:H,MATCH($C124,'Policy Characteristics'!$C:$C,0)))</f>
        <v>0.01</v>
      </c>
      <c r="O124" s="358" t="str">
        <f>IF(ISBLANK(INDEX('Policy Characteristics'!I:I,MATCH($C124,'Policy Characteristics'!$C:$C,0))),"",INDEX('Policy Characteristics'!I:I,MATCH($C124,'Policy Characteristics'!$C:$C,0)))</f>
        <v>% of trips shifted</v>
      </c>
      <c r="P124" s="358"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4" s="358" t="str">
        <f>IF(ISBLANK(INDEX('Policy Characteristics'!K:K,MATCH($C124,'Policy Characteristics'!$C:$C,0))),"",INDEX('Policy Characteristics'!K:K,MATCH($C124,'Policy Characteristics'!$C:$C,0)))</f>
        <v>transportation-sector-main.html#tdm</v>
      </c>
      <c r="R124" s="358" t="str">
        <f>IF(ISBLANK(INDEX('Policy Characteristics'!L:L,MATCH($C124,'Policy Characteristics'!$C:$C,0))),"",INDEX('Policy Characteristics'!L:L,MATCH($C124,'Policy Characteristics'!$C:$C,0)))</f>
        <v>transportation-demand-management.html</v>
      </c>
    </row>
    <row r="125" spans="1:18" s="1" customFormat="1" x14ac:dyDescent="0.35">
      <c r="A125" s="358" t="str">
        <f>IF(ISBLANK(INDEX('Policy Characteristics'!A:A,MATCH($C125,'Policy Characteristics'!$C:$C,0))),"",INDEX('Policy Characteristics'!A:A,MATCH($C125,'Policy Characteristics'!$C:$C,0)))</f>
        <v>Transportation</v>
      </c>
      <c r="B125" s="358" t="str">
        <f>IF(ISBLANK(INDEX('Policy Characteristics'!B:B,MATCH($C125,'Policy Characteristics'!$C:$C,0))),"",INDEX('Policy Characteristics'!B:B,MATCH($C125,'Policy Characteristics'!$C:$C,0)))</f>
        <v>Mode Shifting</v>
      </c>
      <c r="C125" s="362" t="str">
        <f t="shared" si="9"/>
        <v>Percent of Travel Demand Shifted to Other Modes or Eliminated</v>
      </c>
      <c r="D125" s="53" t="s">
        <v>44</v>
      </c>
      <c r="E125" s="53" t="s">
        <v>117</v>
      </c>
      <c r="F125" s="53" t="s">
        <v>87</v>
      </c>
      <c r="G125" s="53" t="s">
        <v>151</v>
      </c>
      <c r="H125" s="54">
        <v>859</v>
      </c>
      <c r="I125" s="9" t="s">
        <v>46</v>
      </c>
      <c r="J125" s="360" t="str">
        <f>IF(ISBLANK(INDEX('Policy Characteristics'!D:D,MATCH($C125,'Policy Characteristics'!$C:$C,0))),"",INDEX('Policy Characteristics'!D:D,MATCH($C125,'Policy Characteristics'!$C:$C,0)))</f>
        <v>Mode Shifting</v>
      </c>
      <c r="K125" s="358" t="str">
        <f>IF(ISBLANK(INDEX('Policy Characteristics'!E:E,MATCH($C125,'Policy Characteristics'!$C:$C,0))),"",INDEX('Policy Characteristics'!E:E,MATCH($C125,'Policy Characteristics'!$C:$C,0)))</f>
        <v>trans mode shifting</v>
      </c>
      <c r="L125" s="380">
        <f>IF(ISBLANK(INDEX('Policy Characteristics'!F:F,MATCH($C125,'Policy Characteristics'!$C:$C,0))),"",INDEX('Policy Characteristics'!F:F,MATCH($C125,'Policy Characteristics'!$C:$C,0)))</f>
        <v>0</v>
      </c>
      <c r="M125" s="380">
        <f>IF(ISBLANK(INDEX('Policy Characteristics'!G:G,MATCH($C125,'Policy Characteristics'!$C:$C,0))),"",INDEX('Policy Characteristics'!G:G,MATCH($C125,'Policy Characteristics'!$C:$C,0)))</f>
        <v>0.26</v>
      </c>
      <c r="N125" s="380">
        <f>IF(ISBLANK(INDEX('Policy Characteristics'!H:H,MATCH($C125,'Policy Characteristics'!$C:$C,0))),"",INDEX('Policy Characteristics'!H:H,MATCH($C125,'Policy Characteristics'!$C:$C,0)))</f>
        <v>0.01</v>
      </c>
      <c r="O125" s="358" t="str">
        <f>IF(ISBLANK(INDEX('Policy Characteristics'!I:I,MATCH($C125,'Policy Characteristics'!$C:$C,0))),"",INDEX('Policy Characteristics'!I:I,MATCH($C125,'Policy Characteristics'!$C:$C,0)))</f>
        <v>% of trips shifted</v>
      </c>
      <c r="P125" s="358"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5" s="358" t="str">
        <f>IF(ISBLANK(INDEX('Policy Characteristics'!K:K,MATCH($C125,'Policy Characteristics'!$C:$C,0))),"",INDEX('Policy Characteristics'!K:K,MATCH($C125,'Policy Characteristics'!$C:$C,0)))</f>
        <v>transportation-sector-main.html#tdm</v>
      </c>
      <c r="R125" s="358" t="str">
        <f>IF(ISBLANK(INDEX('Policy Characteristics'!L:L,MATCH($C125,'Policy Characteristics'!$C:$C,0))),"",INDEX('Policy Characteristics'!L:L,MATCH($C125,'Policy Characteristics'!$C:$C,0)))</f>
        <v>transportation-demand-management.html</v>
      </c>
    </row>
    <row r="126" spans="1:18" x14ac:dyDescent="0.35">
      <c r="A126" s="358" t="str">
        <f>IF(ISBLANK(INDEX('Policy Characteristics'!A:A,MATCH($C126,'Policy Characteristics'!$C:$C,0))),"",INDEX('Policy Characteristics'!A:A,MATCH($C126,'Policy Characteristics'!$C:$C,0)))</f>
        <v>Buildings and Appliances</v>
      </c>
      <c r="B126" s="358" t="str">
        <f>IF(ISBLANK(INDEX('Policy Characteristics'!B:B,MATCH($C126,'Policy Characteristics'!$C:$C,0))),"",INDEX('Policy Characteristics'!B:B,MATCH($C126,'Policy Characteristics'!$C:$C,0)))</f>
        <v>Building Component Electrification</v>
      </c>
      <c r="C126" s="363" t="s">
        <v>2561</v>
      </c>
      <c r="D126" s="53" t="s">
        <v>119</v>
      </c>
      <c r="E126" s="53" t="s">
        <v>296</v>
      </c>
      <c r="F126" s="53" t="s">
        <v>300</v>
      </c>
      <c r="G126" s="53" t="s">
        <v>125</v>
      </c>
      <c r="H126" s="54">
        <v>435</v>
      </c>
      <c r="I126" s="53" t="s">
        <v>45</v>
      </c>
      <c r="J126" s="360" t="str">
        <f>IF(ISBLANK(INDEX('Policy Characteristics'!D:D,MATCH($C126,'Policy Characteristics'!$C:$C,0))),"",INDEX('Policy Characteristics'!D:D,MATCH($C126,'Policy Characteristics'!$C:$C,0)))</f>
        <v>Building Component Electrification</v>
      </c>
      <c r="K126" s="358" t="str">
        <f>IF(ISBLANK(INDEX('Policy Characteristics'!E:E,MATCH($C126,'Policy Characteristics'!$C:$C,0))),"",INDEX('Policy Characteristics'!E:E,MATCH($C126,'Policy Characteristics'!$C:$C,0)))</f>
        <v>bldgs new component fuel shifting</v>
      </c>
      <c r="L126" s="380">
        <f>IF(ISBLANK(INDEX('Policy Characteristics'!F:F,MATCH($C126,'Policy Characteristics'!$C:$C,0))),"",INDEX('Policy Characteristics'!F:F,MATCH($C126,'Policy Characteristics'!$C:$C,0)))</f>
        <v>0</v>
      </c>
      <c r="M126" s="380">
        <f>IF(ISBLANK(INDEX('Policy Characteristics'!G:G,MATCH($C126,'Policy Characteristics'!$C:$C,0))),"",INDEX('Policy Characteristics'!G:G,MATCH($C126,'Policy Characteristics'!$C:$C,0)))</f>
        <v>1</v>
      </c>
      <c r="N126" s="380">
        <f>IF(ISBLANK(INDEX('Policy Characteristics'!H:H,MATCH($C126,'Policy Characteristics'!$C:$C,0))),"",INDEX('Policy Characteristics'!H:H,MATCH($C126,'Policy Characteristics'!$C:$C,0)))</f>
        <v>0.01</v>
      </c>
      <c r="O126" s="358" t="str">
        <f>IF(ISBLANK(INDEX('Policy Characteristics'!I:I,MATCH($C126,'Policy Characteristics'!$C:$C,0))),"",INDEX('Policy Characteristics'!I:I,MATCH($C126,'Policy Characteristics'!$C:$C,0)))</f>
        <v>% of newly sold non-electric building components</v>
      </c>
      <c r="P126" s="358"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6" s="358" t="str">
        <f>IF(ISBLANK(INDEX('Policy Characteristics'!K:K,MATCH($C126,'Policy Characteristics'!$C:$C,0))),"",INDEX('Policy Characteristics'!K:K,MATCH($C126,'Policy Characteristics'!$C:$C,0)))</f>
        <v>buildings-sector-main.html#component-elec</v>
      </c>
      <c r="R126" s="358" t="str">
        <f>IF(ISBLANK(INDEX('Policy Characteristics'!L:L,MATCH($C126,'Policy Characteristics'!$C:$C,0))),"",INDEX('Policy Characteristics'!L:L,MATCH($C126,'Policy Characteristics'!$C:$C,0)))</f>
        <v>building-component-electrification.html</v>
      </c>
    </row>
    <row r="127" spans="1:18" x14ac:dyDescent="0.35">
      <c r="A127" s="358" t="str">
        <f>IF(ISBLANK(INDEX('Policy Characteristics'!A:A,MATCH($C127,'Policy Characteristics'!$C:$C,0))),"",INDEX('Policy Characteristics'!A:A,MATCH($C127,'Policy Characteristics'!$C:$C,0)))</f>
        <v>Buildings and Appliances</v>
      </c>
      <c r="B127" s="358" t="str">
        <f>IF(ISBLANK(INDEX('Policy Characteristics'!B:B,MATCH($C127,'Policy Characteristics'!$C:$C,0))),"",INDEX('Policy Characteristics'!B:B,MATCH($C127,'Policy Characteristics'!$C:$C,0)))</f>
        <v>Building Component Electrification</v>
      </c>
      <c r="C127" s="362" t="str">
        <f t="shared" ref="C127:C139" si="10">C$126</f>
        <v>Fraction of New Bldg Components Shifted to Other Fuels</v>
      </c>
      <c r="D127" s="53" t="s">
        <v>120</v>
      </c>
      <c r="E127" s="53" t="s">
        <v>296</v>
      </c>
      <c r="F127" s="53" t="s">
        <v>300</v>
      </c>
      <c r="G127" s="53" t="s">
        <v>126</v>
      </c>
      <c r="H127" s="54">
        <v>436</v>
      </c>
      <c r="I127" s="53" t="s">
        <v>46</v>
      </c>
      <c r="J127" s="360" t="str">
        <f>IF(ISBLANK(INDEX('Policy Characteristics'!D:D,MATCH($C127,'Policy Characteristics'!$C:$C,0))),"",INDEX('Policy Characteristics'!D:D,MATCH($C127,'Policy Characteristics'!$C:$C,0)))</f>
        <v>Building Component Electrification</v>
      </c>
      <c r="K127" s="358" t="str">
        <f>IF(ISBLANK(INDEX('Policy Characteristics'!E:E,MATCH($C127,'Policy Characteristics'!$C:$C,0))),"",INDEX('Policy Characteristics'!E:E,MATCH($C127,'Policy Characteristics'!$C:$C,0)))</f>
        <v>bldgs new component fuel shifting</v>
      </c>
      <c r="L127" s="380">
        <f>IF(ISBLANK(INDEX('Policy Characteristics'!F:F,MATCH($C127,'Policy Characteristics'!$C:$C,0))),"",INDEX('Policy Characteristics'!F:F,MATCH($C127,'Policy Characteristics'!$C:$C,0)))</f>
        <v>0</v>
      </c>
      <c r="M127" s="380">
        <f>IF(ISBLANK(INDEX('Policy Characteristics'!G:G,MATCH($C127,'Policy Characteristics'!$C:$C,0))),"",INDEX('Policy Characteristics'!G:G,MATCH($C127,'Policy Characteristics'!$C:$C,0)))</f>
        <v>1</v>
      </c>
      <c r="N127" s="380">
        <f>IF(ISBLANK(INDEX('Policy Characteristics'!H:H,MATCH($C127,'Policy Characteristics'!$C:$C,0))),"",INDEX('Policy Characteristics'!H:H,MATCH($C127,'Policy Characteristics'!$C:$C,0)))</f>
        <v>0.01</v>
      </c>
      <c r="O127" s="358" t="str">
        <f>IF(ISBLANK(INDEX('Policy Characteristics'!I:I,MATCH($C127,'Policy Characteristics'!$C:$C,0))),"",INDEX('Policy Characteristics'!I:I,MATCH($C127,'Policy Characteristics'!$C:$C,0)))</f>
        <v>% of newly sold non-electric building components</v>
      </c>
      <c r="P127" s="358"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7" s="358" t="str">
        <f>IF(ISBLANK(INDEX('Policy Characteristics'!K:K,MATCH($C127,'Policy Characteristics'!$C:$C,0))),"",INDEX('Policy Characteristics'!K:K,MATCH($C127,'Policy Characteristics'!$C:$C,0)))</f>
        <v>buildings-sector-main.html#component-elec</v>
      </c>
      <c r="R127" s="358" t="str">
        <f>IF(ISBLANK(INDEX('Policy Characteristics'!L:L,MATCH($C127,'Policy Characteristics'!$C:$C,0))),"",INDEX('Policy Characteristics'!L:L,MATCH($C127,'Policy Characteristics'!$C:$C,0)))</f>
        <v>building-component-electrification.html</v>
      </c>
    </row>
    <row r="128" spans="1:18" x14ac:dyDescent="0.35">
      <c r="A128" s="358" t="str">
        <f>IF(ISBLANK(INDEX('Policy Characteristics'!A:A,MATCH($C128,'Policy Characteristics'!$C:$C,0))),"",INDEX('Policy Characteristics'!A:A,MATCH($C128,'Policy Characteristics'!$C:$C,0)))</f>
        <v>Buildings and Appliances</v>
      </c>
      <c r="B128" s="358" t="str">
        <f>IF(ISBLANK(INDEX('Policy Characteristics'!B:B,MATCH($C128,'Policy Characteristics'!$C:$C,0))),"",INDEX('Policy Characteristics'!B:B,MATCH($C128,'Policy Characteristics'!$C:$C,0)))</f>
        <v>Building Component Electrification</v>
      </c>
      <c r="C128" s="362" t="str">
        <f t="shared" si="10"/>
        <v>Fraction of New Bldg Components Shifted to Other Fuels</v>
      </c>
      <c r="D128" s="53" t="s">
        <v>122</v>
      </c>
      <c r="E128" s="53" t="s">
        <v>296</v>
      </c>
      <c r="F128" s="53" t="s">
        <v>300</v>
      </c>
      <c r="G128" s="53" t="s">
        <v>128</v>
      </c>
      <c r="H128" s="54">
        <v>437</v>
      </c>
      <c r="I128" s="53" t="s">
        <v>46</v>
      </c>
      <c r="J128" s="360" t="str">
        <f>IF(ISBLANK(INDEX('Policy Characteristics'!D:D,MATCH($C128,'Policy Characteristics'!$C:$C,0))),"",INDEX('Policy Characteristics'!D:D,MATCH($C128,'Policy Characteristics'!$C:$C,0)))</f>
        <v>Building Component Electrification</v>
      </c>
      <c r="K128" s="358" t="str">
        <f>IF(ISBLANK(INDEX('Policy Characteristics'!E:E,MATCH($C128,'Policy Characteristics'!$C:$C,0))),"",INDEX('Policy Characteristics'!E:E,MATCH($C128,'Policy Characteristics'!$C:$C,0)))</f>
        <v>bldgs new component fuel shifting</v>
      </c>
      <c r="L128" s="380">
        <f>IF(ISBLANK(INDEX('Policy Characteristics'!F:F,MATCH($C128,'Policy Characteristics'!$C:$C,0))),"",INDEX('Policy Characteristics'!F:F,MATCH($C128,'Policy Characteristics'!$C:$C,0)))</f>
        <v>0</v>
      </c>
      <c r="M128" s="380">
        <f>IF(ISBLANK(INDEX('Policy Characteristics'!G:G,MATCH($C128,'Policy Characteristics'!$C:$C,0))),"",INDEX('Policy Characteristics'!G:G,MATCH($C128,'Policy Characteristics'!$C:$C,0)))</f>
        <v>1</v>
      </c>
      <c r="N128" s="380">
        <f>IF(ISBLANK(INDEX('Policy Characteristics'!H:H,MATCH($C128,'Policy Characteristics'!$C:$C,0))),"",INDEX('Policy Characteristics'!H:H,MATCH($C128,'Policy Characteristics'!$C:$C,0)))</f>
        <v>0.01</v>
      </c>
      <c r="O128" s="358" t="str">
        <f>IF(ISBLANK(INDEX('Policy Characteristics'!I:I,MATCH($C128,'Policy Characteristics'!$C:$C,0))),"",INDEX('Policy Characteristics'!I:I,MATCH($C128,'Policy Characteristics'!$C:$C,0)))</f>
        <v>% of newly sold non-electric building components</v>
      </c>
      <c r="P128" s="358"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8" s="358" t="str">
        <f>IF(ISBLANK(INDEX('Policy Characteristics'!K:K,MATCH($C128,'Policy Characteristics'!$C:$C,0))),"",INDEX('Policy Characteristics'!K:K,MATCH($C128,'Policy Characteristics'!$C:$C,0)))</f>
        <v>buildings-sector-main.html#component-elec</v>
      </c>
      <c r="R128" s="358" t="str">
        <f>IF(ISBLANK(INDEX('Policy Characteristics'!L:L,MATCH($C128,'Policy Characteristics'!$C:$C,0))),"",INDEX('Policy Characteristics'!L:L,MATCH($C128,'Policy Characteristics'!$C:$C,0)))</f>
        <v>building-component-electrification.html</v>
      </c>
    </row>
    <row r="129" spans="1:18" x14ac:dyDescent="0.35">
      <c r="A129" s="358" t="str">
        <f>IF(ISBLANK(INDEX('Policy Characteristics'!A:A,MATCH($C129,'Policy Characteristics'!$C:$C,0))),"",INDEX('Policy Characteristics'!A:A,MATCH($C129,'Policy Characteristics'!$C:$C,0)))</f>
        <v>Buildings and Appliances</v>
      </c>
      <c r="B129" s="358" t="str">
        <f>IF(ISBLANK(INDEX('Policy Characteristics'!B:B,MATCH($C129,'Policy Characteristics'!$C:$C,0))),"",INDEX('Policy Characteristics'!B:B,MATCH($C129,'Policy Characteristics'!$C:$C,0)))</f>
        <v>Building Component Electrification</v>
      </c>
      <c r="C129" s="362" t="str">
        <f t="shared" si="10"/>
        <v>Fraction of New Bldg Components Shifted to Other Fuels</v>
      </c>
      <c r="D129" s="53" t="s">
        <v>123</v>
      </c>
      <c r="E129" s="53" t="s">
        <v>296</v>
      </c>
      <c r="F129" s="53" t="s">
        <v>300</v>
      </c>
      <c r="G129" s="53" t="s">
        <v>129</v>
      </c>
      <c r="H129" s="54">
        <v>438</v>
      </c>
      <c r="I129" s="53" t="s">
        <v>45</v>
      </c>
      <c r="J129" s="360" t="str">
        <f>IF(ISBLANK(INDEX('Policy Characteristics'!D:D,MATCH($C129,'Policy Characteristics'!$C:$C,0))),"",INDEX('Policy Characteristics'!D:D,MATCH($C129,'Policy Characteristics'!$C:$C,0)))</f>
        <v>Building Component Electrification</v>
      </c>
      <c r="K129" s="358" t="str">
        <f>IF(ISBLANK(INDEX('Policy Characteristics'!E:E,MATCH($C129,'Policy Characteristics'!$C:$C,0))),"",INDEX('Policy Characteristics'!E:E,MATCH($C129,'Policy Characteristics'!$C:$C,0)))</f>
        <v>bldgs new component fuel shifting</v>
      </c>
      <c r="L129" s="380">
        <f>IF(ISBLANK(INDEX('Policy Characteristics'!F:F,MATCH($C129,'Policy Characteristics'!$C:$C,0))),"",INDEX('Policy Characteristics'!F:F,MATCH($C129,'Policy Characteristics'!$C:$C,0)))</f>
        <v>0</v>
      </c>
      <c r="M129" s="380">
        <f>IF(ISBLANK(INDEX('Policy Characteristics'!G:G,MATCH($C129,'Policy Characteristics'!$C:$C,0))),"",INDEX('Policy Characteristics'!G:G,MATCH($C129,'Policy Characteristics'!$C:$C,0)))</f>
        <v>1</v>
      </c>
      <c r="N129" s="380">
        <f>IF(ISBLANK(INDEX('Policy Characteristics'!H:H,MATCH($C129,'Policy Characteristics'!$C:$C,0))),"",INDEX('Policy Characteristics'!H:H,MATCH($C129,'Policy Characteristics'!$C:$C,0)))</f>
        <v>0.01</v>
      </c>
      <c r="O129" s="358" t="str">
        <f>IF(ISBLANK(INDEX('Policy Characteristics'!I:I,MATCH($C129,'Policy Characteristics'!$C:$C,0))),"",INDEX('Policy Characteristics'!I:I,MATCH($C129,'Policy Characteristics'!$C:$C,0)))</f>
        <v>% of newly sold non-electric building components</v>
      </c>
      <c r="P129" s="358"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9" s="358" t="str">
        <f>IF(ISBLANK(INDEX('Policy Characteristics'!K:K,MATCH($C129,'Policy Characteristics'!$C:$C,0))),"",INDEX('Policy Characteristics'!K:K,MATCH($C129,'Policy Characteristics'!$C:$C,0)))</f>
        <v>buildings-sector-main.html#component-elec</v>
      </c>
      <c r="R129" s="358" t="str">
        <f>IF(ISBLANK(INDEX('Policy Characteristics'!L:L,MATCH($C129,'Policy Characteristics'!$C:$C,0))),"",INDEX('Policy Characteristics'!L:L,MATCH($C129,'Policy Characteristics'!$C:$C,0)))</f>
        <v>building-component-electrification.html</v>
      </c>
    </row>
    <row r="130" spans="1:18" x14ac:dyDescent="0.35">
      <c r="A130" s="358" t="str">
        <f>IF(ISBLANK(INDEX('Policy Characteristics'!A:A,MATCH($C130,'Policy Characteristics'!$C:$C,0))),"",INDEX('Policy Characteristics'!A:A,MATCH($C130,'Policy Characteristics'!$C:$C,0)))</f>
        <v>Buildings and Appliances</v>
      </c>
      <c r="B130" s="358" t="str">
        <f>IF(ISBLANK(INDEX('Policy Characteristics'!B:B,MATCH($C130,'Policy Characteristics'!$C:$C,0))),"",INDEX('Policy Characteristics'!B:B,MATCH($C130,'Policy Characteristics'!$C:$C,0)))</f>
        <v>Building Component Electrification</v>
      </c>
      <c r="C130" s="362" t="str">
        <f t="shared" si="10"/>
        <v>Fraction of New Bldg Components Shifted to Other Fuels</v>
      </c>
      <c r="D130" s="53" t="s">
        <v>124</v>
      </c>
      <c r="E130" s="53" t="s">
        <v>296</v>
      </c>
      <c r="F130" s="53" t="s">
        <v>300</v>
      </c>
      <c r="G130" s="53" t="s">
        <v>130</v>
      </c>
      <c r="H130" s="54">
        <v>439</v>
      </c>
      <c r="I130" s="53" t="s">
        <v>45</v>
      </c>
      <c r="J130" s="360" t="str">
        <f>IF(ISBLANK(INDEX('Policy Characteristics'!D:D,MATCH($C130,'Policy Characteristics'!$C:$C,0))),"",INDEX('Policy Characteristics'!D:D,MATCH($C130,'Policy Characteristics'!$C:$C,0)))</f>
        <v>Building Component Electrification</v>
      </c>
      <c r="K130" s="358" t="str">
        <f>IF(ISBLANK(INDEX('Policy Characteristics'!E:E,MATCH($C130,'Policy Characteristics'!$C:$C,0))),"",INDEX('Policy Characteristics'!E:E,MATCH($C130,'Policy Characteristics'!$C:$C,0)))</f>
        <v>bldgs new component fuel shifting</v>
      </c>
      <c r="L130" s="380">
        <f>IF(ISBLANK(INDEX('Policy Characteristics'!F:F,MATCH($C130,'Policy Characteristics'!$C:$C,0))),"",INDEX('Policy Characteristics'!F:F,MATCH($C130,'Policy Characteristics'!$C:$C,0)))</f>
        <v>0</v>
      </c>
      <c r="M130" s="380">
        <f>IF(ISBLANK(INDEX('Policy Characteristics'!G:G,MATCH($C130,'Policy Characteristics'!$C:$C,0))),"",INDEX('Policy Characteristics'!G:G,MATCH($C130,'Policy Characteristics'!$C:$C,0)))</f>
        <v>1</v>
      </c>
      <c r="N130" s="380">
        <f>IF(ISBLANK(INDEX('Policy Characteristics'!H:H,MATCH($C130,'Policy Characteristics'!$C:$C,0))),"",INDEX('Policy Characteristics'!H:H,MATCH($C130,'Policy Characteristics'!$C:$C,0)))</f>
        <v>0.01</v>
      </c>
      <c r="O130" s="358" t="str">
        <f>IF(ISBLANK(INDEX('Policy Characteristics'!I:I,MATCH($C130,'Policy Characteristics'!$C:$C,0))),"",INDEX('Policy Characteristics'!I:I,MATCH($C130,'Policy Characteristics'!$C:$C,0)))</f>
        <v>% of newly sold non-electric building components</v>
      </c>
      <c r="P130" s="358"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0" s="358" t="str">
        <f>IF(ISBLANK(INDEX('Policy Characteristics'!K:K,MATCH($C130,'Policy Characteristics'!$C:$C,0))),"",INDEX('Policy Characteristics'!K:K,MATCH($C130,'Policy Characteristics'!$C:$C,0)))</f>
        <v>buildings-sector-main.html#component-elec</v>
      </c>
      <c r="R130" s="358" t="str">
        <f>IF(ISBLANK(INDEX('Policy Characteristics'!L:L,MATCH($C130,'Policy Characteristics'!$C:$C,0))),"",INDEX('Policy Characteristics'!L:L,MATCH($C130,'Policy Characteristics'!$C:$C,0)))</f>
        <v>building-component-electrification.html</v>
      </c>
    </row>
    <row r="131" spans="1:18" x14ac:dyDescent="0.35">
      <c r="A131" s="358" t="str">
        <f>IF(ISBLANK(INDEX('Policy Characteristics'!A:A,MATCH($C131,'Policy Characteristics'!$C:$C,0))),"",INDEX('Policy Characteristics'!A:A,MATCH($C131,'Policy Characteristics'!$C:$C,0)))</f>
        <v>Buildings and Appliances</v>
      </c>
      <c r="B131" s="358" t="str">
        <f>IF(ISBLANK(INDEX('Policy Characteristics'!B:B,MATCH($C131,'Policy Characteristics'!$C:$C,0))),"",INDEX('Policy Characteristics'!B:B,MATCH($C131,'Policy Characteristics'!$C:$C,0)))</f>
        <v>Building Component Electrification</v>
      </c>
      <c r="C131" s="362" t="str">
        <f t="shared" si="10"/>
        <v>Fraction of New Bldg Components Shifted to Other Fuels</v>
      </c>
      <c r="D131" s="53" t="s">
        <v>119</v>
      </c>
      <c r="E131" s="53" t="s">
        <v>297</v>
      </c>
      <c r="F131" s="53" t="s">
        <v>299</v>
      </c>
      <c r="G131" s="53" t="s">
        <v>125</v>
      </c>
      <c r="H131" s="54">
        <v>440</v>
      </c>
      <c r="I131" s="53" t="s">
        <v>45</v>
      </c>
      <c r="J131" s="360" t="str">
        <f>IF(ISBLANK(INDEX('Policy Characteristics'!D:D,MATCH($C131,'Policy Characteristics'!$C:$C,0))),"",INDEX('Policy Characteristics'!D:D,MATCH($C131,'Policy Characteristics'!$C:$C,0)))</f>
        <v>Building Component Electrification</v>
      </c>
      <c r="K131" s="358" t="str">
        <f>IF(ISBLANK(INDEX('Policy Characteristics'!E:E,MATCH($C131,'Policy Characteristics'!$C:$C,0))),"",INDEX('Policy Characteristics'!E:E,MATCH($C131,'Policy Characteristics'!$C:$C,0)))</f>
        <v>bldgs new component fuel shifting</v>
      </c>
      <c r="L131" s="380">
        <f>IF(ISBLANK(INDEX('Policy Characteristics'!F:F,MATCH($C131,'Policy Characteristics'!$C:$C,0))),"",INDEX('Policy Characteristics'!F:F,MATCH($C131,'Policy Characteristics'!$C:$C,0)))</f>
        <v>0</v>
      </c>
      <c r="M131" s="380">
        <f>IF(ISBLANK(INDEX('Policy Characteristics'!G:G,MATCH($C131,'Policy Characteristics'!$C:$C,0))),"",INDEX('Policy Characteristics'!G:G,MATCH($C131,'Policy Characteristics'!$C:$C,0)))</f>
        <v>1</v>
      </c>
      <c r="N131" s="380">
        <f>IF(ISBLANK(INDEX('Policy Characteristics'!H:H,MATCH($C131,'Policy Characteristics'!$C:$C,0))),"",INDEX('Policy Characteristics'!H:H,MATCH($C131,'Policy Characteristics'!$C:$C,0)))</f>
        <v>0.01</v>
      </c>
      <c r="O131" s="358" t="str">
        <f>IF(ISBLANK(INDEX('Policy Characteristics'!I:I,MATCH($C131,'Policy Characteristics'!$C:$C,0))),"",INDEX('Policy Characteristics'!I:I,MATCH($C131,'Policy Characteristics'!$C:$C,0)))</f>
        <v>% of newly sold non-electric building components</v>
      </c>
      <c r="P131" s="358"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1" s="358" t="str">
        <f>IF(ISBLANK(INDEX('Policy Characteristics'!K:K,MATCH($C131,'Policy Characteristics'!$C:$C,0))),"",INDEX('Policy Characteristics'!K:K,MATCH($C131,'Policy Characteristics'!$C:$C,0)))</f>
        <v>buildings-sector-main.html#component-elec</v>
      </c>
      <c r="R131" s="358" t="str">
        <f>IF(ISBLANK(INDEX('Policy Characteristics'!L:L,MATCH($C131,'Policy Characteristics'!$C:$C,0))),"",INDEX('Policy Characteristics'!L:L,MATCH($C131,'Policy Characteristics'!$C:$C,0)))</f>
        <v>building-component-electrification.html</v>
      </c>
    </row>
    <row r="132" spans="1:18" x14ac:dyDescent="0.35">
      <c r="A132" s="358" t="str">
        <f>IF(ISBLANK(INDEX('Policy Characteristics'!A:A,MATCH($C132,'Policy Characteristics'!$C:$C,0))),"",INDEX('Policy Characteristics'!A:A,MATCH($C132,'Policy Characteristics'!$C:$C,0)))</f>
        <v>Buildings and Appliances</v>
      </c>
      <c r="B132" s="358" t="str">
        <f>IF(ISBLANK(INDEX('Policy Characteristics'!B:B,MATCH($C132,'Policy Characteristics'!$C:$C,0))),"",INDEX('Policy Characteristics'!B:B,MATCH($C132,'Policy Characteristics'!$C:$C,0)))</f>
        <v>Building Component Electrification</v>
      </c>
      <c r="C132" s="362" t="str">
        <f t="shared" si="10"/>
        <v>Fraction of New Bldg Components Shifted to Other Fuels</v>
      </c>
      <c r="D132" s="53" t="s">
        <v>120</v>
      </c>
      <c r="E132" s="53" t="s">
        <v>297</v>
      </c>
      <c r="F132" s="53" t="s">
        <v>299</v>
      </c>
      <c r="G132" s="53" t="s">
        <v>126</v>
      </c>
      <c r="H132" s="54">
        <v>441</v>
      </c>
      <c r="I132" s="53" t="s">
        <v>46</v>
      </c>
      <c r="J132" s="360" t="str">
        <f>IF(ISBLANK(INDEX('Policy Characteristics'!D:D,MATCH($C132,'Policy Characteristics'!$C:$C,0))),"",INDEX('Policy Characteristics'!D:D,MATCH($C132,'Policy Characteristics'!$C:$C,0)))</f>
        <v>Building Component Electrification</v>
      </c>
      <c r="K132" s="358" t="str">
        <f>IF(ISBLANK(INDEX('Policy Characteristics'!E:E,MATCH($C132,'Policy Characteristics'!$C:$C,0))),"",INDEX('Policy Characteristics'!E:E,MATCH($C132,'Policy Characteristics'!$C:$C,0)))</f>
        <v>bldgs new component fuel shifting</v>
      </c>
      <c r="L132" s="380">
        <f>IF(ISBLANK(INDEX('Policy Characteristics'!F:F,MATCH($C132,'Policy Characteristics'!$C:$C,0))),"",INDEX('Policy Characteristics'!F:F,MATCH($C132,'Policy Characteristics'!$C:$C,0)))</f>
        <v>0</v>
      </c>
      <c r="M132" s="380">
        <f>IF(ISBLANK(INDEX('Policy Characteristics'!G:G,MATCH($C132,'Policy Characteristics'!$C:$C,0))),"",INDEX('Policy Characteristics'!G:G,MATCH($C132,'Policy Characteristics'!$C:$C,0)))</f>
        <v>1</v>
      </c>
      <c r="N132" s="380">
        <f>IF(ISBLANK(INDEX('Policy Characteristics'!H:H,MATCH($C132,'Policy Characteristics'!$C:$C,0))),"",INDEX('Policy Characteristics'!H:H,MATCH($C132,'Policy Characteristics'!$C:$C,0)))</f>
        <v>0.01</v>
      </c>
      <c r="O132" s="358" t="str">
        <f>IF(ISBLANK(INDEX('Policy Characteristics'!I:I,MATCH($C132,'Policy Characteristics'!$C:$C,0))),"",INDEX('Policy Characteristics'!I:I,MATCH($C132,'Policy Characteristics'!$C:$C,0)))</f>
        <v>% of newly sold non-electric building components</v>
      </c>
      <c r="P132" s="358"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2" s="358" t="str">
        <f>IF(ISBLANK(INDEX('Policy Characteristics'!K:K,MATCH($C132,'Policy Characteristics'!$C:$C,0))),"",INDEX('Policy Characteristics'!K:K,MATCH($C132,'Policy Characteristics'!$C:$C,0)))</f>
        <v>buildings-sector-main.html#component-elec</v>
      </c>
      <c r="R132" s="358" t="str">
        <f>IF(ISBLANK(INDEX('Policy Characteristics'!L:L,MATCH($C132,'Policy Characteristics'!$C:$C,0))),"",INDEX('Policy Characteristics'!L:L,MATCH($C132,'Policy Characteristics'!$C:$C,0)))</f>
        <v>building-component-electrification.html</v>
      </c>
    </row>
    <row r="133" spans="1:18" x14ac:dyDescent="0.35">
      <c r="A133" s="358" t="str">
        <f>IF(ISBLANK(INDEX('Policy Characteristics'!A:A,MATCH($C133,'Policy Characteristics'!$C:$C,0))),"",INDEX('Policy Characteristics'!A:A,MATCH($C133,'Policy Characteristics'!$C:$C,0)))</f>
        <v>Buildings and Appliances</v>
      </c>
      <c r="B133" s="358" t="str">
        <f>IF(ISBLANK(INDEX('Policy Characteristics'!B:B,MATCH($C133,'Policy Characteristics'!$C:$C,0))),"",INDEX('Policy Characteristics'!B:B,MATCH($C133,'Policy Characteristics'!$C:$C,0)))</f>
        <v>Building Component Electrification</v>
      </c>
      <c r="C133" s="362" t="str">
        <f t="shared" si="10"/>
        <v>Fraction of New Bldg Components Shifted to Other Fuels</v>
      </c>
      <c r="D133" s="53" t="s">
        <v>122</v>
      </c>
      <c r="E133" s="53" t="s">
        <v>297</v>
      </c>
      <c r="F133" s="53" t="s">
        <v>299</v>
      </c>
      <c r="G133" s="53" t="s">
        <v>128</v>
      </c>
      <c r="H133" s="54">
        <v>442</v>
      </c>
      <c r="I133" s="53" t="s">
        <v>46</v>
      </c>
      <c r="J133" s="360" t="str">
        <f>IF(ISBLANK(INDEX('Policy Characteristics'!D:D,MATCH($C133,'Policy Characteristics'!$C:$C,0))),"",INDEX('Policy Characteristics'!D:D,MATCH($C133,'Policy Characteristics'!$C:$C,0)))</f>
        <v>Building Component Electrification</v>
      </c>
      <c r="K133" s="358" t="str">
        <f>IF(ISBLANK(INDEX('Policy Characteristics'!E:E,MATCH($C133,'Policy Characteristics'!$C:$C,0))),"",INDEX('Policy Characteristics'!E:E,MATCH($C133,'Policy Characteristics'!$C:$C,0)))</f>
        <v>bldgs new component fuel shifting</v>
      </c>
      <c r="L133" s="380">
        <f>IF(ISBLANK(INDEX('Policy Characteristics'!F:F,MATCH($C133,'Policy Characteristics'!$C:$C,0))),"",INDEX('Policy Characteristics'!F:F,MATCH($C133,'Policy Characteristics'!$C:$C,0)))</f>
        <v>0</v>
      </c>
      <c r="M133" s="380">
        <f>IF(ISBLANK(INDEX('Policy Characteristics'!G:G,MATCH($C133,'Policy Characteristics'!$C:$C,0))),"",INDEX('Policy Characteristics'!G:G,MATCH($C133,'Policy Characteristics'!$C:$C,0)))</f>
        <v>1</v>
      </c>
      <c r="N133" s="380">
        <f>IF(ISBLANK(INDEX('Policy Characteristics'!H:H,MATCH($C133,'Policy Characteristics'!$C:$C,0))),"",INDEX('Policy Characteristics'!H:H,MATCH($C133,'Policy Characteristics'!$C:$C,0)))</f>
        <v>0.01</v>
      </c>
      <c r="O133" s="358" t="str">
        <f>IF(ISBLANK(INDEX('Policy Characteristics'!I:I,MATCH($C133,'Policy Characteristics'!$C:$C,0))),"",INDEX('Policy Characteristics'!I:I,MATCH($C133,'Policy Characteristics'!$C:$C,0)))</f>
        <v>% of newly sold non-electric building components</v>
      </c>
      <c r="P133" s="358"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3" s="358" t="str">
        <f>IF(ISBLANK(INDEX('Policy Characteristics'!K:K,MATCH($C133,'Policy Characteristics'!$C:$C,0))),"",INDEX('Policy Characteristics'!K:K,MATCH($C133,'Policy Characteristics'!$C:$C,0)))</f>
        <v>buildings-sector-main.html#component-elec</v>
      </c>
      <c r="R133" s="358" t="str">
        <f>IF(ISBLANK(INDEX('Policy Characteristics'!L:L,MATCH($C133,'Policy Characteristics'!$C:$C,0))),"",INDEX('Policy Characteristics'!L:L,MATCH($C133,'Policy Characteristics'!$C:$C,0)))</f>
        <v>building-component-electrification.html</v>
      </c>
    </row>
    <row r="134" spans="1:18" x14ac:dyDescent="0.35">
      <c r="A134" s="358" t="str">
        <f>IF(ISBLANK(INDEX('Policy Characteristics'!A:A,MATCH($C134,'Policy Characteristics'!$C:$C,0))),"",INDEX('Policy Characteristics'!A:A,MATCH($C134,'Policy Characteristics'!$C:$C,0)))</f>
        <v>Buildings and Appliances</v>
      </c>
      <c r="B134" s="358" t="str">
        <f>IF(ISBLANK(INDEX('Policy Characteristics'!B:B,MATCH($C134,'Policy Characteristics'!$C:$C,0))),"",INDEX('Policy Characteristics'!B:B,MATCH($C134,'Policy Characteristics'!$C:$C,0)))</f>
        <v>Building Component Electrification</v>
      </c>
      <c r="C134" s="362" t="str">
        <f t="shared" si="10"/>
        <v>Fraction of New Bldg Components Shifted to Other Fuels</v>
      </c>
      <c r="D134" s="53" t="s">
        <v>123</v>
      </c>
      <c r="E134" s="53" t="s">
        <v>297</v>
      </c>
      <c r="F134" s="53" t="s">
        <v>299</v>
      </c>
      <c r="G134" s="53" t="s">
        <v>129</v>
      </c>
      <c r="H134" s="54">
        <v>443</v>
      </c>
      <c r="I134" s="53" t="s">
        <v>45</v>
      </c>
      <c r="J134" s="360" t="str">
        <f>IF(ISBLANK(INDEX('Policy Characteristics'!D:D,MATCH($C134,'Policy Characteristics'!$C:$C,0))),"",INDEX('Policy Characteristics'!D:D,MATCH($C134,'Policy Characteristics'!$C:$C,0)))</f>
        <v>Building Component Electrification</v>
      </c>
      <c r="K134" s="358" t="str">
        <f>IF(ISBLANK(INDEX('Policy Characteristics'!E:E,MATCH($C134,'Policy Characteristics'!$C:$C,0))),"",INDEX('Policy Characteristics'!E:E,MATCH($C134,'Policy Characteristics'!$C:$C,0)))</f>
        <v>bldgs new component fuel shifting</v>
      </c>
      <c r="L134" s="380">
        <f>IF(ISBLANK(INDEX('Policy Characteristics'!F:F,MATCH($C134,'Policy Characteristics'!$C:$C,0))),"",INDEX('Policy Characteristics'!F:F,MATCH($C134,'Policy Characteristics'!$C:$C,0)))</f>
        <v>0</v>
      </c>
      <c r="M134" s="380">
        <f>IF(ISBLANK(INDEX('Policy Characteristics'!G:G,MATCH($C134,'Policy Characteristics'!$C:$C,0))),"",INDEX('Policy Characteristics'!G:G,MATCH($C134,'Policy Characteristics'!$C:$C,0)))</f>
        <v>1</v>
      </c>
      <c r="N134" s="380">
        <f>IF(ISBLANK(INDEX('Policy Characteristics'!H:H,MATCH($C134,'Policy Characteristics'!$C:$C,0))),"",INDEX('Policy Characteristics'!H:H,MATCH($C134,'Policy Characteristics'!$C:$C,0)))</f>
        <v>0.01</v>
      </c>
      <c r="O134" s="358" t="str">
        <f>IF(ISBLANK(INDEX('Policy Characteristics'!I:I,MATCH($C134,'Policy Characteristics'!$C:$C,0))),"",INDEX('Policy Characteristics'!I:I,MATCH($C134,'Policy Characteristics'!$C:$C,0)))</f>
        <v>% of newly sold non-electric building components</v>
      </c>
      <c r="P134" s="358"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4" s="358" t="str">
        <f>IF(ISBLANK(INDEX('Policy Characteristics'!K:K,MATCH($C134,'Policy Characteristics'!$C:$C,0))),"",INDEX('Policy Characteristics'!K:K,MATCH($C134,'Policy Characteristics'!$C:$C,0)))</f>
        <v>buildings-sector-main.html#component-elec</v>
      </c>
      <c r="R134" s="358" t="str">
        <f>IF(ISBLANK(INDEX('Policy Characteristics'!L:L,MATCH($C134,'Policy Characteristics'!$C:$C,0))),"",INDEX('Policy Characteristics'!L:L,MATCH($C134,'Policy Characteristics'!$C:$C,0)))</f>
        <v>building-component-electrification.html</v>
      </c>
    </row>
    <row r="135" spans="1:18" x14ac:dyDescent="0.35">
      <c r="A135" s="358" t="str">
        <f>IF(ISBLANK(INDEX('Policy Characteristics'!A:A,MATCH($C135,'Policy Characteristics'!$C:$C,0))),"",INDEX('Policy Characteristics'!A:A,MATCH($C135,'Policy Characteristics'!$C:$C,0)))</f>
        <v>Buildings and Appliances</v>
      </c>
      <c r="B135" s="358" t="str">
        <f>IF(ISBLANK(INDEX('Policy Characteristics'!B:B,MATCH($C135,'Policy Characteristics'!$C:$C,0))),"",INDEX('Policy Characteristics'!B:B,MATCH($C135,'Policy Characteristics'!$C:$C,0)))</f>
        <v>Building Component Electrification</v>
      </c>
      <c r="C135" s="362" t="str">
        <f t="shared" si="10"/>
        <v>Fraction of New Bldg Components Shifted to Other Fuels</v>
      </c>
      <c r="D135" s="53" t="s">
        <v>124</v>
      </c>
      <c r="E135" s="53" t="s">
        <v>297</v>
      </c>
      <c r="F135" s="53" t="s">
        <v>299</v>
      </c>
      <c r="G135" s="53" t="s">
        <v>130</v>
      </c>
      <c r="H135" s="54">
        <v>444</v>
      </c>
      <c r="I135" s="53" t="s">
        <v>45</v>
      </c>
      <c r="J135" s="360" t="str">
        <f>IF(ISBLANK(INDEX('Policy Characteristics'!D:D,MATCH($C135,'Policy Characteristics'!$C:$C,0))),"",INDEX('Policy Characteristics'!D:D,MATCH($C135,'Policy Characteristics'!$C:$C,0)))</f>
        <v>Building Component Electrification</v>
      </c>
      <c r="K135" s="358" t="str">
        <f>IF(ISBLANK(INDEX('Policy Characteristics'!E:E,MATCH($C135,'Policy Characteristics'!$C:$C,0))),"",INDEX('Policy Characteristics'!E:E,MATCH($C135,'Policy Characteristics'!$C:$C,0)))</f>
        <v>bldgs new component fuel shifting</v>
      </c>
      <c r="L135" s="380">
        <f>IF(ISBLANK(INDEX('Policy Characteristics'!F:F,MATCH($C135,'Policy Characteristics'!$C:$C,0))),"",INDEX('Policy Characteristics'!F:F,MATCH($C135,'Policy Characteristics'!$C:$C,0)))</f>
        <v>0</v>
      </c>
      <c r="M135" s="380">
        <f>IF(ISBLANK(INDEX('Policy Characteristics'!G:G,MATCH($C135,'Policy Characteristics'!$C:$C,0))),"",INDEX('Policy Characteristics'!G:G,MATCH($C135,'Policy Characteristics'!$C:$C,0)))</f>
        <v>1</v>
      </c>
      <c r="N135" s="380">
        <f>IF(ISBLANK(INDEX('Policy Characteristics'!H:H,MATCH($C135,'Policy Characteristics'!$C:$C,0))),"",INDEX('Policy Characteristics'!H:H,MATCH($C135,'Policy Characteristics'!$C:$C,0)))</f>
        <v>0.01</v>
      </c>
      <c r="O135" s="358" t="str">
        <f>IF(ISBLANK(INDEX('Policy Characteristics'!I:I,MATCH($C135,'Policy Characteristics'!$C:$C,0))),"",INDEX('Policy Characteristics'!I:I,MATCH($C135,'Policy Characteristics'!$C:$C,0)))</f>
        <v>% of newly sold non-electric building components</v>
      </c>
      <c r="P135" s="358"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5" s="358" t="str">
        <f>IF(ISBLANK(INDEX('Policy Characteristics'!K:K,MATCH($C135,'Policy Characteristics'!$C:$C,0))),"",INDEX('Policy Characteristics'!K:K,MATCH($C135,'Policy Characteristics'!$C:$C,0)))</f>
        <v>buildings-sector-main.html#component-elec</v>
      </c>
      <c r="R135" s="358" t="str">
        <f>IF(ISBLANK(INDEX('Policy Characteristics'!L:L,MATCH($C135,'Policy Characteristics'!$C:$C,0))),"",INDEX('Policy Characteristics'!L:L,MATCH($C135,'Policy Characteristics'!$C:$C,0)))</f>
        <v>building-component-electrification.html</v>
      </c>
    </row>
    <row r="136" spans="1:18" x14ac:dyDescent="0.35">
      <c r="A136" s="358" t="str">
        <f>IF(ISBLANK(INDEX('Policy Characteristics'!A:A,MATCH($C136,'Policy Characteristics'!$C:$C,0))),"",INDEX('Policy Characteristics'!A:A,MATCH($C136,'Policy Characteristics'!$C:$C,0)))</f>
        <v>Buildings and Appliances</v>
      </c>
      <c r="B136" s="358" t="str">
        <f>IF(ISBLANK(INDEX('Policy Characteristics'!B:B,MATCH($C136,'Policy Characteristics'!$C:$C,0))),"",INDEX('Policy Characteristics'!B:B,MATCH($C136,'Policy Characteristics'!$C:$C,0)))</f>
        <v>Building Component Electrification</v>
      </c>
      <c r="C136" s="362" t="str">
        <f t="shared" si="10"/>
        <v>Fraction of New Bldg Components Shifted to Other Fuels</v>
      </c>
      <c r="D136" s="53" t="s">
        <v>119</v>
      </c>
      <c r="E136" s="53" t="s">
        <v>298</v>
      </c>
      <c r="F136" s="53" t="s">
        <v>175</v>
      </c>
      <c r="G136" s="53" t="s">
        <v>125</v>
      </c>
      <c r="H136" s="54">
        <v>445</v>
      </c>
      <c r="I136" s="53" t="s">
        <v>45</v>
      </c>
      <c r="J136" s="360" t="str">
        <f>IF(ISBLANK(INDEX('Policy Characteristics'!D:D,MATCH($C136,'Policy Characteristics'!$C:$C,0))),"",INDEX('Policy Characteristics'!D:D,MATCH($C136,'Policy Characteristics'!$C:$C,0)))</f>
        <v>Building Component Electrification</v>
      </c>
      <c r="K136" s="358" t="str">
        <f>IF(ISBLANK(INDEX('Policy Characteristics'!E:E,MATCH($C136,'Policy Characteristics'!$C:$C,0))),"",INDEX('Policy Characteristics'!E:E,MATCH($C136,'Policy Characteristics'!$C:$C,0)))</f>
        <v>bldgs new component fuel shifting</v>
      </c>
      <c r="L136" s="380">
        <f>IF(ISBLANK(INDEX('Policy Characteristics'!F:F,MATCH($C136,'Policy Characteristics'!$C:$C,0))),"",INDEX('Policy Characteristics'!F:F,MATCH($C136,'Policy Characteristics'!$C:$C,0)))</f>
        <v>0</v>
      </c>
      <c r="M136" s="380">
        <f>IF(ISBLANK(INDEX('Policy Characteristics'!G:G,MATCH($C136,'Policy Characteristics'!$C:$C,0))),"",INDEX('Policy Characteristics'!G:G,MATCH($C136,'Policy Characteristics'!$C:$C,0)))</f>
        <v>1</v>
      </c>
      <c r="N136" s="380">
        <f>IF(ISBLANK(INDEX('Policy Characteristics'!H:H,MATCH($C136,'Policy Characteristics'!$C:$C,0))),"",INDEX('Policy Characteristics'!H:H,MATCH($C136,'Policy Characteristics'!$C:$C,0)))</f>
        <v>0.01</v>
      </c>
      <c r="O136" s="358" t="str">
        <f>IF(ISBLANK(INDEX('Policy Characteristics'!I:I,MATCH($C136,'Policy Characteristics'!$C:$C,0))),"",INDEX('Policy Characteristics'!I:I,MATCH($C136,'Policy Characteristics'!$C:$C,0)))</f>
        <v>% of newly sold non-electric building components</v>
      </c>
      <c r="P136" s="358"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6" s="358" t="str">
        <f>IF(ISBLANK(INDEX('Policy Characteristics'!K:K,MATCH($C136,'Policy Characteristics'!$C:$C,0))),"",INDEX('Policy Characteristics'!K:K,MATCH($C136,'Policy Characteristics'!$C:$C,0)))</f>
        <v>buildings-sector-main.html#component-elec</v>
      </c>
      <c r="R136" s="358" t="str">
        <f>IF(ISBLANK(INDEX('Policy Characteristics'!L:L,MATCH($C136,'Policy Characteristics'!$C:$C,0))),"",INDEX('Policy Characteristics'!L:L,MATCH($C136,'Policy Characteristics'!$C:$C,0)))</f>
        <v>building-component-electrification.html</v>
      </c>
    </row>
    <row r="137" spans="1:18" x14ac:dyDescent="0.35">
      <c r="A137" s="358" t="str">
        <f>IF(ISBLANK(INDEX('Policy Characteristics'!A:A,MATCH($C137,'Policy Characteristics'!$C:$C,0))),"",INDEX('Policy Characteristics'!A:A,MATCH($C137,'Policy Characteristics'!$C:$C,0)))</f>
        <v>Buildings and Appliances</v>
      </c>
      <c r="B137" s="358" t="str">
        <f>IF(ISBLANK(INDEX('Policy Characteristics'!B:B,MATCH($C137,'Policy Characteristics'!$C:$C,0))),"",INDEX('Policy Characteristics'!B:B,MATCH($C137,'Policy Characteristics'!$C:$C,0)))</f>
        <v>Building Component Electrification</v>
      </c>
      <c r="C137" s="362" t="str">
        <f t="shared" si="10"/>
        <v>Fraction of New Bldg Components Shifted to Other Fuels</v>
      </c>
      <c r="D137" s="53" t="s">
        <v>120</v>
      </c>
      <c r="E137" s="53" t="s">
        <v>298</v>
      </c>
      <c r="F137" s="53" t="s">
        <v>175</v>
      </c>
      <c r="G137" s="53" t="s">
        <v>126</v>
      </c>
      <c r="H137" s="54">
        <v>446</v>
      </c>
      <c r="I137" s="53" t="s">
        <v>46</v>
      </c>
      <c r="J137" s="360" t="str">
        <f>IF(ISBLANK(INDEX('Policy Characteristics'!D:D,MATCH($C137,'Policy Characteristics'!$C:$C,0))),"",INDEX('Policy Characteristics'!D:D,MATCH($C137,'Policy Characteristics'!$C:$C,0)))</f>
        <v>Building Component Electrification</v>
      </c>
      <c r="K137" s="358" t="str">
        <f>IF(ISBLANK(INDEX('Policy Characteristics'!E:E,MATCH($C137,'Policy Characteristics'!$C:$C,0))),"",INDEX('Policy Characteristics'!E:E,MATCH($C137,'Policy Characteristics'!$C:$C,0)))</f>
        <v>bldgs new component fuel shifting</v>
      </c>
      <c r="L137" s="380">
        <f>IF(ISBLANK(INDEX('Policy Characteristics'!F:F,MATCH($C137,'Policy Characteristics'!$C:$C,0))),"",INDEX('Policy Characteristics'!F:F,MATCH($C137,'Policy Characteristics'!$C:$C,0)))</f>
        <v>0</v>
      </c>
      <c r="M137" s="380">
        <f>IF(ISBLANK(INDEX('Policy Characteristics'!G:G,MATCH($C137,'Policy Characteristics'!$C:$C,0))),"",INDEX('Policy Characteristics'!G:G,MATCH($C137,'Policy Characteristics'!$C:$C,0)))</f>
        <v>1</v>
      </c>
      <c r="N137" s="380">
        <f>IF(ISBLANK(INDEX('Policy Characteristics'!H:H,MATCH($C137,'Policy Characteristics'!$C:$C,0))),"",INDEX('Policy Characteristics'!H:H,MATCH($C137,'Policy Characteristics'!$C:$C,0)))</f>
        <v>0.01</v>
      </c>
      <c r="O137" s="358" t="str">
        <f>IF(ISBLANK(INDEX('Policy Characteristics'!I:I,MATCH($C137,'Policy Characteristics'!$C:$C,0))),"",INDEX('Policy Characteristics'!I:I,MATCH($C137,'Policy Characteristics'!$C:$C,0)))</f>
        <v>% of newly sold non-electric building components</v>
      </c>
      <c r="P137" s="358"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7" s="358" t="str">
        <f>IF(ISBLANK(INDEX('Policy Characteristics'!K:K,MATCH($C137,'Policy Characteristics'!$C:$C,0))),"",INDEX('Policy Characteristics'!K:K,MATCH($C137,'Policy Characteristics'!$C:$C,0)))</f>
        <v>buildings-sector-main.html#component-elec</v>
      </c>
      <c r="R137" s="358" t="str">
        <f>IF(ISBLANK(INDEX('Policy Characteristics'!L:L,MATCH($C137,'Policy Characteristics'!$C:$C,0))),"",INDEX('Policy Characteristics'!L:L,MATCH($C137,'Policy Characteristics'!$C:$C,0)))</f>
        <v>building-component-electrification.html</v>
      </c>
    </row>
    <row r="138" spans="1:18" x14ac:dyDescent="0.35">
      <c r="A138" s="358" t="str">
        <f>IF(ISBLANK(INDEX('Policy Characteristics'!A:A,MATCH($C138,'Policy Characteristics'!$C:$C,0))),"",INDEX('Policy Characteristics'!A:A,MATCH($C138,'Policy Characteristics'!$C:$C,0)))</f>
        <v>Buildings and Appliances</v>
      </c>
      <c r="B138" s="358" t="str">
        <f>IF(ISBLANK(INDEX('Policy Characteristics'!B:B,MATCH($C138,'Policy Characteristics'!$C:$C,0))),"",INDEX('Policy Characteristics'!B:B,MATCH($C138,'Policy Characteristics'!$C:$C,0)))</f>
        <v>Building Component Electrification</v>
      </c>
      <c r="C138" s="362" t="str">
        <f t="shared" si="10"/>
        <v>Fraction of New Bldg Components Shifted to Other Fuels</v>
      </c>
      <c r="D138" s="53" t="s">
        <v>122</v>
      </c>
      <c r="E138" s="53" t="s">
        <v>298</v>
      </c>
      <c r="F138" s="53" t="s">
        <v>175</v>
      </c>
      <c r="G138" s="53" t="s">
        <v>128</v>
      </c>
      <c r="H138" s="54">
        <v>447</v>
      </c>
      <c r="I138" s="53" t="s">
        <v>46</v>
      </c>
      <c r="J138" s="360" t="str">
        <f>IF(ISBLANK(INDEX('Policy Characteristics'!D:D,MATCH($C138,'Policy Characteristics'!$C:$C,0))),"",INDEX('Policy Characteristics'!D:D,MATCH($C138,'Policy Characteristics'!$C:$C,0)))</f>
        <v>Building Component Electrification</v>
      </c>
      <c r="K138" s="358" t="str">
        <f>IF(ISBLANK(INDEX('Policy Characteristics'!E:E,MATCH($C138,'Policy Characteristics'!$C:$C,0))),"",INDEX('Policy Characteristics'!E:E,MATCH($C138,'Policy Characteristics'!$C:$C,0)))</f>
        <v>bldgs new component fuel shifting</v>
      </c>
      <c r="L138" s="380">
        <f>IF(ISBLANK(INDEX('Policy Characteristics'!F:F,MATCH($C138,'Policy Characteristics'!$C:$C,0))),"",INDEX('Policy Characteristics'!F:F,MATCH($C138,'Policy Characteristics'!$C:$C,0)))</f>
        <v>0</v>
      </c>
      <c r="M138" s="380">
        <f>IF(ISBLANK(INDEX('Policy Characteristics'!G:G,MATCH($C138,'Policy Characteristics'!$C:$C,0))),"",INDEX('Policy Characteristics'!G:G,MATCH($C138,'Policy Characteristics'!$C:$C,0)))</f>
        <v>1</v>
      </c>
      <c r="N138" s="380">
        <f>IF(ISBLANK(INDEX('Policy Characteristics'!H:H,MATCH($C138,'Policy Characteristics'!$C:$C,0))),"",INDEX('Policy Characteristics'!H:H,MATCH($C138,'Policy Characteristics'!$C:$C,0)))</f>
        <v>0.01</v>
      </c>
      <c r="O138" s="358" t="str">
        <f>IF(ISBLANK(INDEX('Policy Characteristics'!I:I,MATCH($C138,'Policy Characteristics'!$C:$C,0))),"",INDEX('Policy Characteristics'!I:I,MATCH($C138,'Policy Characteristics'!$C:$C,0)))</f>
        <v>% of newly sold non-electric building components</v>
      </c>
      <c r="P138" s="358"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8" s="358" t="str">
        <f>IF(ISBLANK(INDEX('Policy Characteristics'!K:K,MATCH($C138,'Policy Characteristics'!$C:$C,0))),"",INDEX('Policy Characteristics'!K:K,MATCH($C138,'Policy Characteristics'!$C:$C,0)))</f>
        <v>buildings-sector-main.html#component-elec</v>
      </c>
      <c r="R138" s="358" t="str">
        <f>IF(ISBLANK(INDEX('Policy Characteristics'!L:L,MATCH($C138,'Policy Characteristics'!$C:$C,0))),"",INDEX('Policy Characteristics'!L:L,MATCH($C138,'Policy Characteristics'!$C:$C,0)))</f>
        <v>building-component-electrification.html</v>
      </c>
    </row>
    <row r="139" spans="1:18" x14ac:dyDescent="0.35">
      <c r="A139" s="358" t="str">
        <f>IF(ISBLANK(INDEX('Policy Characteristics'!A:A,MATCH($C139,'Policy Characteristics'!$C:$C,0))),"",INDEX('Policy Characteristics'!A:A,MATCH($C139,'Policy Characteristics'!$C:$C,0)))</f>
        <v>Buildings and Appliances</v>
      </c>
      <c r="B139" s="358" t="str">
        <f>IF(ISBLANK(INDEX('Policy Characteristics'!B:B,MATCH($C139,'Policy Characteristics'!$C:$C,0))),"",INDEX('Policy Characteristics'!B:B,MATCH($C139,'Policy Characteristics'!$C:$C,0)))</f>
        <v>Building Component Electrification</v>
      </c>
      <c r="C139" s="362" t="str">
        <f t="shared" si="10"/>
        <v>Fraction of New Bldg Components Shifted to Other Fuels</v>
      </c>
      <c r="D139" s="53" t="s">
        <v>123</v>
      </c>
      <c r="E139" s="53" t="s">
        <v>298</v>
      </c>
      <c r="F139" s="53" t="s">
        <v>175</v>
      </c>
      <c r="G139" s="53" t="s">
        <v>129</v>
      </c>
      <c r="H139" s="54">
        <v>448</v>
      </c>
      <c r="I139" s="53" t="s">
        <v>45</v>
      </c>
      <c r="J139" s="360" t="str">
        <f>IF(ISBLANK(INDEX('Policy Characteristics'!D:D,MATCH($C139,'Policy Characteristics'!$C:$C,0))),"",INDEX('Policy Characteristics'!D:D,MATCH($C139,'Policy Characteristics'!$C:$C,0)))</f>
        <v>Building Component Electrification</v>
      </c>
      <c r="K139" s="358" t="str">
        <f>IF(ISBLANK(INDEX('Policy Characteristics'!E:E,MATCH($C139,'Policy Characteristics'!$C:$C,0))),"",INDEX('Policy Characteristics'!E:E,MATCH($C139,'Policy Characteristics'!$C:$C,0)))</f>
        <v>bldgs new component fuel shifting</v>
      </c>
      <c r="L139" s="380">
        <f>IF(ISBLANK(INDEX('Policy Characteristics'!F:F,MATCH($C139,'Policy Characteristics'!$C:$C,0))),"",INDEX('Policy Characteristics'!F:F,MATCH($C139,'Policy Characteristics'!$C:$C,0)))</f>
        <v>0</v>
      </c>
      <c r="M139" s="380">
        <f>IF(ISBLANK(INDEX('Policy Characteristics'!G:G,MATCH($C139,'Policy Characteristics'!$C:$C,0))),"",INDEX('Policy Characteristics'!G:G,MATCH($C139,'Policy Characteristics'!$C:$C,0)))</f>
        <v>1</v>
      </c>
      <c r="N139" s="380">
        <f>IF(ISBLANK(INDEX('Policy Characteristics'!H:H,MATCH($C139,'Policy Characteristics'!$C:$C,0))),"",INDEX('Policy Characteristics'!H:H,MATCH($C139,'Policy Characteristics'!$C:$C,0)))</f>
        <v>0.01</v>
      </c>
      <c r="O139" s="358" t="str">
        <f>IF(ISBLANK(INDEX('Policy Characteristics'!I:I,MATCH($C139,'Policy Characteristics'!$C:$C,0))),"",INDEX('Policy Characteristics'!I:I,MATCH($C139,'Policy Characteristics'!$C:$C,0)))</f>
        <v>% of newly sold non-electric building components</v>
      </c>
      <c r="P139" s="358"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9" s="358" t="str">
        <f>IF(ISBLANK(INDEX('Policy Characteristics'!K:K,MATCH($C139,'Policy Characteristics'!$C:$C,0))),"",INDEX('Policy Characteristics'!K:K,MATCH($C139,'Policy Characteristics'!$C:$C,0)))</f>
        <v>buildings-sector-main.html#component-elec</v>
      </c>
      <c r="R139" s="358" t="str">
        <f>IF(ISBLANK(INDEX('Policy Characteristics'!L:L,MATCH($C139,'Policy Characteristics'!$C:$C,0))),"",INDEX('Policy Characteristics'!L:L,MATCH($C139,'Policy Characteristics'!$C:$C,0)))</f>
        <v>building-component-electrification.html</v>
      </c>
    </row>
    <row r="140" spans="1:18" s="1" customFormat="1" x14ac:dyDescent="0.35">
      <c r="A140" s="358" t="str">
        <f>IF(ISBLANK(INDEX('Policy Characteristics'!A:A,MATCH($C140,'Policy Characteristics'!$C:$C,0))),"",INDEX('Policy Characteristics'!A:A,MATCH($C140,'Policy Characteristics'!$C:$C,0)))</f>
        <v>Buildings and Appliances</v>
      </c>
      <c r="B140" s="358" t="str">
        <f>IF(ISBLANK(INDEX('Policy Characteristics'!B:B,MATCH($C140,'Policy Characteristics'!$C:$C,0))),"",INDEX('Policy Characteristics'!B:B,MATCH($C140,'Policy Characteristics'!$C:$C,0)))</f>
        <v>Building Component Electrification</v>
      </c>
      <c r="C140" s="362" t="str">
        <f t="shared" ref="C140" si="11">C$126</f>
        <v>Fraction of New Bldg Components Shifted to Other Fuels</v>
      </c>
      <c r="D140" s="53" t="s">
        <v>124</v>
      </c>
      <c r="E140" s="53" t="s">
        <v>298</v>
      </c>
      <c r="F140" s="53" t="s">
        <v>175</v>
      </c>
      <c r="G140" s="53" t="s">
        <v>130</v>
      </c>
      <c r="H140" s="54">
        <v>449</v>
      </c>
      <c r="I140" s="53" t="s">
        <v>45</v>
      </c>
      <c r="J140" s="360" t="str">
        <f>IF(ISBLANK(INDEX('Policy Characteristics'!D:D,MATCH($C140,'Policy Characteristics'!$C:$C,0))),"",INDEX('Policy Characteristics'!D:D,MATCH($C140,'Policy Characteristics'!$C:$C,0)))</f>
        <v>Building Component Electrification</v>
      </c>
      <c r="K140" s="358" t="str">
        <f>IF(ISBLANK(INDEX('Policy Characteristics'!E:E,MATCH($C140,'Policy Characteristics'!$C:$C,0))),"",INDEX('Policy Characteristics'!E:E,MATCH($C140,'Policy Characteristics'!$C:$C,0)))</f>
        <v>bldgs new component fuel shifting</v>
      </c>
      <c r="L140" s="380">
        <f>IF(ISBLANK(INDEX('Policy Characteristics'!F:F,MATCH($C140,'Policy Characteristics'!$C:$C,0))),"",INDEX('Policy Characteristics'!F:F,MATCH($C140,'Policy Characteristics'!$C:$C,0)))</f>
        <v>0</v>
      </c>
      <c r="M140" s="380">
        <f>IF(ISBLANK(INDEX('Policy Characteristics'!G:G,MATCH($C140,'Policy Characteristics'!$C:$C,0))),"",INDEX('Policy Characteristics'!G:G,MATCH($C140,'Policy Characteristics'!$C:$C,0)))</f>
        <v>1</v>
      </c>
      <c r="N140" s="380">
        <f>IF(ISBLANK(INDEX('Policy Characteristics'!H:H,MATCH($C140,'Policy Characteristics'!$C:$C,0))),"",INDEX('Policy Characteristics'!H:H,MATCH($C140,'Policy Characteristics'!$C:$C,0)))</f>
        <v>0.01</v>
      </c>
      <c r="O140" s="358" t="str">
        <f>IF(ISBLANK(INDEX('Policy Characteristics'!I:I,MATCH($C140,'Policy Characteristics'!$C:$C,0))),"",INDEX('Policy Characteristics'!I:I,MATCH($C140,'Policy Characteristics'!$C:$C,0)))</f>
        <v>% of newly sold non-electric building components</v>
      </c>
      <c r="P140" s="358"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40" s="358" t="str">
        <f>IF(ISBLANK(INDEX('Policy Characteristics'!K:K,MATCH($C140,'Policy Characteristics'!$C:$C,0))),"",INDEX('Policy Characteristics'!K:K,MATCH($C140,'Policy Characteristics'!$C:$C,0)))</f>
        <v>buildings-sector-main.html#component-elec</v>
      </c>
      <c r="R140" s="358" t="str">
        <f>IF(ISBLANK(INDEX('Policy Characteristics'!L:L,MATCH($C140,'Policy Characteristics'!$C:$C,0))),"",INDEX('Policy Characteristics'!L:L,MATCH($C140,'Policy Characteristics'!$C:$C,0)))</f>
        <v>building-component-electrification.html</v>
      </c>
    </row>
    <row r="141" spans="1:18" s="5" customFormat="1" x14ac:dyDescent="0.35">
      <c r="A141" s="358" t="str">
        <f>IF(ISBLANK(INDEX('Policy Characteristics'!A:A,MATCH($C141,'Policy Characteristics'!$C:$C,0))),"",INDEX('Policy Characteristics'!A:A,MATCH($C141,'Policy Characteristics'!$C:$C,0)))</f>
        <v>Buildings and Appliances</v>
      </c>
      <c r="B141" s="358" t="str">
        <f>IF(ISBLANK(INDEX('Policy Characteristics'!B:B,MATCH($C141,'Policy Characteristics'!$C:$C,0))),"",INDEX('Policy Characteristics'!B:B,MATCH($C141,'Policy Characteristics'!$C:$C,0)))</f>
        <v>Building Energy Efficiency Standards</v>
      </c>
      <c r="C141" s="363" t="s">
        <v>321</v>
      </c>
      <c r="D141" s="53" t="s">
        <v>119</v>
      </c>
      <c r="E141" s="53" t="s">
        <v>296</v>
      </c>
      <c r="F141" s="53" t="s">
        <v>300</v>
      </c>
      <c r="G141" s="53" t="s">
        <v>125</v>
      </c>
      <c r="H141" s="54">
        <v>13</v>
      </c>
      <c r="I141" s="53" t="s">
        <v>45</v>
      </c>
      <c r="J141" s="360" t="str">
        <f>IF(ISBLANK(INDEX('Policy Characteristics'!D:D,MATCH($C141,'Policy Characteristics'!$C:$C,0))),"",INDEX('Policy Characteristics'!D:D,MATCH($C141,'Policy Characteristics'!$C:$C,0)))</f>
        <v>Building Energy Efficiency Standards</v>
      </c>
      <c r="K141" s="358" t="str">
        <f>IF(ISBLANK(INDEX('Policy Characteristics'!E:E,MATCH($C141,'Policy Characteristics'!$C:$C,0))),"",INDEX('Policy Characteristics'!E:E,MATCH($C141,'Policy Characteristics'!$C:$C,0)))</f>
        <v>bldgs efficiency standards</v>
      </c>
      <c r="L141" s="380">
        <f>IF(ISBLANK(INDEX('Policy Characteristics'!F:F,MATCH($C141,'Policy Characteristics'!$C:$C,0))),"",INDEX('Policy Characteristics'!F:F,MATCH($C141,'Policy Characteristics'!$C:$C,0)))</f>
        <v>0</v>
      </c>
      <c r="M141" s="380">
        <f>IF(ISBLANK(INDEX('Policy Characteristics'!G:G,MATCH($C141,'Policy Characteristics'!$C:$C,0))),"",INDEX('Policy Characteristics'!G:G,MATCH($C141,'Policy Characteristics'!$C:$C,0)))</f>
        <v>0.75</v>
      </c>
      <c r="N141" s="380">
        <f>IF(ISBLANK(INDEX('Policy Characteristics'!H:H,MATCH($C141,'Policy Characteristics'!$C:$C,0))),"",INDEX('Policy Characteristics'!H:H,MATCH($C141,'Policy Characteristics'!$C:$C,0)))</f>
        <v>0.01</v>
      </c>
      <c r="O141" s="358" t="str">
        <f>IF(ISBLANK(INDEX('Policy Characteristics'!I:I,MATCH($C141,'Policy Characteristics'!$C:$C,0))),"",INDEX('Policy Characteristics'!I:I,MATCH($C141,'Policy Characteristics'!$C:$C,0)))</f>
        <v>% reduction in energy use</v>
      </c>
      <c r="P141" s="358"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358" t="str">
        <f>IF(ISBLANK(INDEX('Policy Characteristics'!K:K,MATCH($C141,'Policy Characteristics'!$C:$C,0))),"",INDEX('Policy Characteristics'!K:K,MATCH($C141,'Policy Characteristics'!$C:$C,0)))</f>
        <v>buildings-sector-main.html#eff-stds</v>
      </c>
      <c r="R141" s="358" t="str">
        <f>IF(ISBLANK(INDEX('Policy Characteristics'!L:L,MATCH($C141,'Policy Characteristics'!$C:$C,0))),"",INDEX('Policy Characteristics'!L:L,MATCH($C141,'Policy Characteristics'!$C:$C,0)))</f>
        <v>building-energy-efficiency-standards.html</v>
      </c>
    </row>
    <row r="142" spans="1:18" s="5" customFormat="1" x14ac:dyDescent="0.35">
      <c r="A142" s="358" t="str">
        <f>IF(ISBLANK(INDEX('Policy Characteristics'!A:A,MATCH($C142,'Policy Characteristics'!$C:$C,0))),"",INDEX('Policy Characteristics'!A:A,MATCH($C142,'Policy Characteristics'!$C:$C,0)))</f>
        <v>Buildings and Appliances</v>
      </c>
      <c r="B142" s="358" t="str">
        <f>IF(ISBLANK(INDEX('Policy Characteristics'!B:B,MATCH($C142,'Policy Characteristics'!$C:$C,0))),"",INDEX('Policy Characteristics'!B:B,MATCH($C142,'Policy Characteristics'!$C:$C,0)))</f>
        <v>Building Energy Efficiency Standards</v>
      </c>
      <c r="C142" s="362" t="str">
        <f t="shared" ref="C142:C157" si="12">C$141</f>
        <v>Reduction in E Use Allowed by Component Eff Std</v>
      </c>
      <c r="D142" s="53" t="s">
        <v>120</v>
      </c>
      <c r="E142" s="53" t="s">
        <v>296</v>
      </c>
      <c r="F142" s="53" t="s">
        <v>300</v>
      </c>
      <c r="G142" s="53" t="s">
        <v>126</v>
      </c>
      <c r="H142" s="54">
        <v>14</v>
      </c>
      <c r="I142" s="53" t="s">
        <v>45</v>
      </c>
      <c r="J142" s="360" t="str">
        <f>IF(ISBLANK(INDEX('Policy Characteristics'!D:D,MATCH($C142,'Policy Characteristics'!$C:$C,0))),"",INDEX('Policy Characteristics'!D:D,MATCH($C142,'Policy Characteristics'!$C:$C,0)))</f>
        <v>Building Energy Efficiency Standards</v>
      </c>
      <c r="K142" s="358" t="str">
        <f>IF(ISBLANK(INDEX('Policy Characteristics'!E:E,MATCH($C142,'Policy Characteristics'!$C:$C,0))),"",INDEX('Policy Characteristics'!E:E,MATCH($C142,'Policy Characteristics'!$C:$C,0)))</f>
        <v>bldgs efficiency standards</v>
      </c>
      <c r="L142" s="380">
        <f>IF(ISBLANK(INDEX('Policy Characteristics'!F:F,MATCH($C142,'Policy Characteristics'!$C:$C,0))),"",INDEX('Policy Characteristics'!F:F,MATCH($C142,'Policy Characteristics'!$C:$C,0)))</f>
        <v>0</v>
      </c>
      <c r="M142" s="380">
        <f>IF(ISBLANK(INDEX('Policy Characteristics'!G:G,MATCH($C142,'Policy Characteristics'!$C:$C,0))),"",INDEX('Policy Characteristics'!G:G,MATCH($C142,'Policy Characteristics'!$C:$C,0)))</f>
        <v>0.75</v>
      </c>
      <c r="N142" s="380">
        <f>IF(ISBLANK(INDEX('Policy Characteristics'!H:H,MATCH($C142,'Policy Characteristics'!$C:$C,0))),"",INDEX('Policy Characteristics'!H:H,MATCH($C142,'Policy Characteristics'!$C:$C,0)))</f>
        <v>0.01</v>
      </c>
      <c r="O142" s="358" t="str">
        <f>IF(ISBLANK(INDEX('Policy Characteristics'!I:I,MATCH($C142,'Policy Characteristics'!$C:$C,0))),"",INDEX('Policy Characteristics'!I:I,MATCH($C142,'Policy Characteristics'!$C:$C,0)))</f>
        <v>% reduction in energy use</v>
      </c>
      <c r="P142" s="358"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358" t="str">
        <f>IF(ISBLANK(INDEX('Policy Characteristics'!K:K,MATCH($C142,'Policy Characteristics'!$C:$C,0))),"",INDEX('Policy Characteristics'!K:K,MATCH($C142,'Policy Characteristics'!$C:$C,0)))</f>
        <v>buildings-sector-main.html#eff-stds</v>
      </c>
      <c r="R142" s="358" t="str">
        <f>IF(ISBLANK(INDEX('Policy Characteristics'!L:L,MATCH($C142,'Policy Characteristics'!$C:$C,0))),"",INDEX('Policy Characteristics'!L:L,MATCH($C142,'Policy Characteristics'!$C:$C,0)))</f>
        <v>building-energy-efficiency-standards.html</v>
      </c>
    </row>
    <row r="143" spans="1:18" s="5" customFormat="1" x14ac:dyDescent="0.35">
      <c r="A143" s="358" t="str">
        <f>IF(ISBLANK(INDEX('Policy Characteristics'!A:A,MATCH($C143,'Policy Characteristics'!$C:$C,0))),"",INDEX('Policy Characteristics'!A:A,MATCH($C143,'Policy Characteristics'!$C:$C,0)))</f>
        <v>Buildings and Appliances</v>
      </c>
      <c r="B143" s="358" t="str">
        <f>IF(ISBLANK(INDEX('Policy Characteristics'!B:B,MATCH($C143,'Policy Characteristics'!$C:$C,0))),"",INDEX('Policy Characteristics'!B:B,MATCH($C143,'Policy Characteristics'!$C:$C,0)))</f>
        <v>Building Energy Efficiency Standards</v>
      </c>
      <c r="C143" s="362" t="str">
        <f t="shared" si="12"/>
        <v>Reduction in E Use Allowed by Component Eff Std</v>
      </c>
      <c r="D143" s="53" t="s">
        <v>121</v>
      </c>
      <c r="E143" s="53" t="s">
        <v>296</v>
      </c>
      <c r="F143" s="53" t="s">
        <v>300</v>
      </c>
      <c r="G143" s="53" t="s">
        <v>127</v>
      </c>
      <c r="H143" s="54">
        <v>15</v>
      </c>
      <c r="I143" s="53" t="s">
        <v>45</v>
      </c>
      <c r="J143" s="360" t="str">
        <f>IF(ISBLANK(INDEX('Policy Characteristics'!D:D,MATCH($C143,'Policy Characteristics'!$C:$C,0))),"",INDEX('Policy Characteristics'!D:D,MATCH($C143,'Policy Characteristics'!$C:$C,0)))</f>
        <v>Building Energy Efficiency Standards</v>
      </c>
      <c r="K143" s="358" t="str">
        <f>IF(ISBLANK(INDEX('Policy Characteristics'!E:E,MATCH($C143,'Policy Characteristics'!$C:$C,0))),"",INDEX('Policy Characteristics'!E:E,MATCH($C143,'Policy Characteristics'!$C:$C,0)))</f>
        <v>bldgs efficiency standards</v>
      </c>
      <c r="L143" s="380">
        <f>IF(ISBLANK(INDEX('Policy Characteristics'!F:F,MATCH($C143,'Policy Characteristics'!$C:$C,0))),"",INDEX('Policy Characteristics'!F:F,MATCH($C143,'Policy Characteristics'!$C:$C,0)))</f>
        <v>0</v>
      </c>
      <c r="M143" s="380">
        <f>IF(ISBLANK(INDEX('Policy Characteristics'!G:G,MATCH($C143,'Policy Characteristics'!$C:$C,0))),"",INDEX('Policy Characteristics'!G:G,MATCH($C143,'Policy Characteristics'!$C:$C,0)))</f>
        <v>0.75</v>
      </c>
      <c r="N143" s="380">
        <f>IF(ISBLANK(INDEX('Policy Characteristics'!H:H,MATCH($C143,'Policy Characteristics'!$C:$C,0))),"",INDEX('Policy Characteristics'!H:H,MATCH($C143,'Policy Characteristics'!$C:$C,0)))</f>
        <v>0.01</v>
      </c>
      <c r="O143" s="358" t="str">
        <f>IF(ISBLANK(INDEX('Policy Characteristics'!I:I,MATCH($C143,'Policy Characteristics'!$C:$C,0))),"",INDEX('Policy Characteristics'!I:I,MATCH($C143,'Policy Characteristics'!$C:$C,0)))</f>
        <v>% reduction in energy use</v>
      </c>
      <c r="P143" s="358"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358" t="str">
        <f>IF(ISBLANK(INDEX('Policy Characteristics'!K:K,MATCH($C143,'Policy Characteristics'!$C:$C,0))),"",INDEX('Policy Characteristics'!K:K,MATCH($C143,'Policy Characteristics'!$C:$C,0)))</f>
        <v>buildings-sector-main.html#eff-stds</v>
      </c>
      <c r="R143" s="358" t="str">
        <f>IF(ISBLANK(INDEX('Policy Characteristics'!L:L,MATCH($C143,'Policy Characteristics'!$C:$C,0))),"",INDEX('Policy Characteristics'!L:L,MATCH($C143,'Policy Characteristics'!$C:$C,0)))</f>
        <v>building-energy-efficiency-standards.html</v>
      </c>
    </row>
    <row r="144" spans="1:18" s="5" customFormat="1" x14ac:dyDescent="0.35">
      <c r="A144" s="358" t="str">
        <f>IF(ISBLANK(INDEX('Policy Characteristics'!A:A,MATCH($C144,'Policy Characteristics'!$C:$C,0))),"",INDEX('Policy Characteristics'!A:A,MATCH($C144,'Policy Characteristics'!$C:$C,0)))</f>
        <v>Buildings and Appliances</v>
      </c>
      <c r="B144" s="358" t="str">
        <f>IF(ISBLANK(INDEX('Policy Characteristics'!B:B,MATCH($C144,'Policy Characteristics'!$C:$C,0))),"",INDEX('Policy Characteristics'!B:B,MATCH($C144,'Policy Characteristics'!$C:$C,0)))</f>
        <v>Building Energy Efficiency Standards</v>
      </c>
      <c r="C144" s="362" t="str">
        <f t="shared" si="12"/>
        <v>Reduction in E Use Allowed by Component Eff Std</v>
      </c>
      <c r="D144" s="53" t="s">
        <v>122</v>
      </c>
      <c r="E144" s="53" t="s">
        <v>296</v>
      </c>
      <c r="F144" s="53" t="s">
        <v>300</v>
      </c>
      <c r="G144" s="53" t="s">
        <v>128</v>
      </c>
      <c r="H144" s="54">
        <v>16</v>
      </c>
      <c r="I144" s="53" t="s">
        <v>45</v>
      </c>
      <c r="J144" s="360" t="str">
        <f>IF(ISBLANK(INDEX('Policy Characteristics'!D:D,MATCH($C144,'Policy Characteristics'!$C:$C,0))),"",INDEX('Policy Characteristics'!D:D,MATCH($C144,'Policy Characteristics'!$C:$C,0)))</f>
        <v>Building Energy Efficiency Standards</v>
      </c>
      <c r="K144" s="358" t="str">
        <f>IF(ISBLANK(INDEX('Policy Characteristics'!E:E,MATCH($C144,'Policy Characteristics'!$C:$C,0))),"",INDEX('Policy Characteristics'!E:E,MATCH($C144,'Policy Characteristics'!$C:$C,0)))</f>
        <v>bldgs efficiency standards</v>
      </c>
      <c r="L144" s="380">
        <f>IF(ISBLANK(INDEX('Policy Characteristics'!F:F,MATCH($C144,'Policy Characteristics'!$C:$C,0))),"",INDEX('Policy Characteristics'!F:F,MATCH($C144,'Policy Characteristics'!$C:$C,0)))</f>
        <v>0</v>
      </c>
      <c r="M144" s="380">
        <f>IF(ISBLANK(INDEX('Policy Characteristics'!G:G,MATCH($C144,'Policy Characteristics'!$C:$C,0))),"",INDEX('Policy Characteristics'!G:G,MATCH($C144,'Policy Characteristics'!$C:$C,0)))</f>
        <v>0.75</v>
      </c>
      <c r="N144" s="380">
        <f>IF(ISBLANK(INDEX('Policy Characteristics'!H:H,MATCH($C144,'Policy Characteristics'!$C:$C,0))),"",INDEX('Policy Characteristics'!H:H,MATCH($C144,'Policy Characteristics'!$C:$C,0)))</f>
        <v>0.01</v>
      </c>
      <c r="O144" s="358" t="str">
        <f>IF(ISBLANK(INDEX('Policy Characteristics'!I:I,MATCH($C144,'Policy Characteristics'!$C:$C,0))),"",INDEX('Policy Characteristics'!I:I,MATCH($C144,'Policy Characteristics'!$C:$C,0)))</f>
        <v>% reduction in energy use</v>
      </c>
      <c r="P144" s="358"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358" t="str">
        <f>IF(ISBLANK(INDEX('Policy Characteristics'!K:K,MATCH($C144,'Policy Characteristics'!$C:$C,0))),"",INDEX('Policy Characteristics'!K:K,MATCH($C144,'Policy Characteristics'!$C:$C,0)))</f>
        <v>buildings-sector-main.html#eff-stds</v>
      </c>
      <c r="R144" s="358" t="str">
        <f>IF(ISBLANK(INDEX('Policy Characteristics'!L:L,MATCH($C144,'Policy Characteristics'!$C:$C,0))),"",INDEX('Policy Characteristics'!L:L,MATCH($C144,'Policy Characteristics'!$C:$C,0)))</f>
        <v>building-energy-efficiency-standards.html</v>
      </c>
    </row>
    <row r="145" spans="1:18" s="5" customFormat="1" x14ac:dyDescent="0.35">
      <c r="A145" s="358" t="str">
        <f>IF(ISBLANK(INDEX('Policy Characteristics'!A:A,MATCH($C145,'Policy Characteristics'!$C:$C,0))),"",INDEX('Policy Characteristics'!A:A,MATCH($C145,'Policy Characteristics'!$C:$C,0)))</f>
        <v>Buildings and Appliances</v>
      </c>
      <c r="B145" s="358" t="str">
        <f>IF(ISBLANK(INDEX('Policy Characteristics'!B:B,MATCH($C145,'Policy Characteristics'!$C:$C,0))),"",INDEX('Policy Characteristics'!B:B,MATCH($C145,'Policy Characteristics'!$C:$C,0)))</f>
        <v>Building Energy Efficiency Standards</v>
      </c>
      <c r="C145" s="362" t="str">
        <f t="shared" si="12"/>
        <v>Reduction in E Use Allowed by Component Eff Std</v>
      </c>
      <c r="D145" s="53" t="s">
        <v>123</v>
      </c>
      <c r="E145" s="53" t="s">
        <v>296</v>
      </c>
      <c r="F145" s="53" t="s">
        <v>300</v>
      </c>
      <c r="G145" s="53" t="s">
        <v>129</v>
      </c>
      <c r="H145" s="54">
        <v>17</v>
      </c>
      <c r="I145" s="53" t="s">
        <v>45</v>
      </c>
      <c r="J145" s="360" t="str">
        <f>IF(ISBLANK(INDEX('Policy Characteristics'!D:D,MATCH($C145,'Policy Characteristics'!$C:$C,0))),"",INDEX('Policy Characteristics'!D:D,MATCH($C145,'Policy Characteristics'!$C:$C,0)))</f>
        <v>Building Energy Efficiency Standards</v>
      </c>
      <c r="K145" s="358" t="str">
        <f>IF(ISBLANK(INDEX('Policy Characteristics'!E:E,MATCH($C145,'Policy Characteristics'!$C:$C,0))),"",INDEX('Policy Characteristics'!E:E,MATCH($C145,'Policy Characteristics'!$C:$C,0)))</f>
        <v>bldgs efficiency standards</v>
      </c>
      <c r="L145" s="380">
        <f>IF(ISBLANK(INDEX('Policy Characteristics'!F:F,MATCH($C145,'Policy Characteristics'!$C:$C,0))),"",INDEX('Policy Characteristics'!F:F,MATCH($C145,'Policy Characteristics'!$C:$C,0)))</f>
        <v>0</v>
      </c>
      <c r="M145" s="380">
        <f>IF(ISBLANK(INDEX('Policy Characteristics'!G:G,MATCH($C145,'Policy Characteristics'!$C:$C,0))),"",INDEX('Policy Characteristics'!G:G,MATCH($C145,'Policy Characteristics'!$C:$C,0)))</f>
        <v>0.75</v>
      </c>
      <c r="N145" s="380">
        <f>IF(ISBLANK(INDEX('Policy Characteristics'!H:H,MATCH($C145,'Policy Characteristics'!$C:$C,0))),"",INDEX('Policy Characteristics'!H:H,MATCH($C145,'Policy Characteristics'!$C:$C,0)))</f>
        <v>0.01</v>
      </c>
      <c r="O145" s="358" t="str">
        <f>IF(ISBLANK(INDEX('Policy Characteristics'!I:I,MATCH($C145,'Policy Characteristics'!$C:$C,0))),"",INDEX('Policy Characteristics'!I:I,MATCH($C145,'Policy Characteristics'!$C:$C,0)))</f>
        <v>% reduction in energy use</v>
      </c>
      <c r="P145" s="358"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358" t="str">
        <f>IF(ISBLANK(INDEX('Policy Characteristics'!K:K,MATCH($C145,'Policy Characteristics'!$C:$C,0))),"",INDEX('Policy Characteristics'!K:K,MATCH($C145,'Policy Characteristics'!$C:$C,0)))</f>
        <v>buildings-sector-main.html#eff-stds</v>
      </c>
      <c r="R145" s="358" t="str">
        <f>IF(ISBLANK(INDEX('Policy Characteristics'!L:L,MATCH($C145,'Policy Characteristics'!$C:$C,0))),"",INDEX('Policy Characteristics'!L:L,MATCH($C145,'Policy Characteristics'!$C:$C,0)))</f>
        <v>building-energy-efficiency-standards.html</v>
      </c>
    </row>
    <row r="146" spans="1:18" s="5" customFormat="1" x14ac:dyDescent="0.35">
      <c r="A146" s="358" t="str">
        <f>IF(ISBLANK(INDEX('Policy Characteristics'!A:A,MATCH($C146,'Policy Characteristics'!$C:$C,0))),"",INDEX('Policy Characteristics'!A:A,MATCH($C146,'Policy Characteristics'!$C:$C,0)))</f>
        <v>Buildings and Appliances</v>
      </c>
      <c r="B146" s="358" t="str">
        <f>IF(ISBLANK(INDEX('Policy Characteristics'!B:B,MATCH($C146,'Policy Characteristics'!$C:$C,0))),"",INDEX('Policy Characteristics'!B:B,MATCH($C146,'Policy Characteristics'!$C:$C,0)))</f>
        <v>Building Energy Efficiency Standards</v>
      </c>
      <c r="C146" s="362" t="str">
        <f t="shared" si="12"/>
        <v>Reduction in E Use Allowed by Component Eff Std</v>
      </c>
      <c r="D146" s="53" t="s">
        <v>124</v>
      </c>
      <c r="E146" s="53" t="s">
        <v>296</v>
      </c>
      <c r="F146" s="53" t="s">
        <v>300</v>
      </c>
      <c r="G146" s="53" t="s">
        <v>130</v>
      </c>
      <c r="H146" s="54">
        <v>18</v>
      </c>
      <c r="I146" s="53" t="s">
        <v>45</v>
      </c>
      <c r="J146" s="360" t="str">
        <f>IF(ISBLANK(INDEX('Policy Characteristics'!D:D,MATCH($C146,'Policy Characteristics'!$C:$C,0))),"",INDEX('Policy Characteristics'!D:D,MATCH($C146,'Policy Characteristics'!$C:$C,0)))</f>
        <v>Building Energy Efficiency Standards</v>
      </c>
      <c r="K146" s="358" t="str">
        <f>IF(ISBLANK(INDEX('Policy Characteristics'!E:E,MATCH($C146,'Policy Characteristics'!$C:$C,0))),"",INDEX('Policy Characteristics'!E:E,MATCH($C146,'Policy Characteristics'!$C:$C,0)))</f>
        <v>bldgs efficiency standards</v>
      </c>
      <c r="L146" s="380">
        <f>IF(ISBLANK(INDEX('Policy Characteristics'!F:F,MATCH($C146,'Policy Characteristics'!$C:$C,0))),"",INDEX('Policy Characteristics'!F:F,MATCH($C146,'Policy Characteristics'!$C:$C,0)))</f>
        <v>0</v>
      </c>
      <c r="M146" s="380">
        <f>IF(ISBLANK(INDEX('Policy Characteristics'!G:G,MATCH($C146,'Policy Characteristics'!$C:$C,0))),"",INDEX('Policy Characteristics'!G:G,MATCH($C146,'Policy Characteristics'!$C:$C,0)))</f>
        <v>0.75</v>
      </c>
      <c r="N146" s="380">
        <f>IF(ISBLANK(INDEX('Policy Characteristics'!H:H,MATCH($C146,'Policy Characteristics'!$C:$C,0))),"",INDEX('Policy Characteristics'!H:H,MATCH($C146,'Policy Characteristics'!$C:$C,0)))</f>
        <v>0.01</v>
      </c>
      <c r="O146" s="358" t="str">
        <f>IF(ISBLANK(INDEX('Policy Characteristics'!I:I,MATCH($C146,'Policy Characteristics'!$C:$C,0))),"",INDEX('Policy Characteristics'!I:I,MATCH($C146,'Policy Characteristics'!$C:$C,0)))</f>
        <v>% reduction in energy use</v>
      </c>
      <c r="P146" s="358"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358" t="str">
        <f>IF(ISBLANK(INDEX('Policy Characteristics'!K:K,MATCH($C146,'Policy Characteristics'!$C:$C,0))),"",INDEX('Policy Characteristics'!K:K,MATCH($C146,'Policy Characteristics'!$C:$C,0)))</f>
        <v>buildings-sector-main.html#eff-stds</v>
      </c>
      <c r="R146" s="358" t="str">
        <f>IF(ISBLANK(INDEX('Policy Characteristics'!L:L,MATCH($C146,'Policy Characteristics'!$C:$C,0))),"",INDEX('Policy Characteristics'!L:L,MATCH($C146,'Policy Characteristics'!$C:$C,0)))</f>
        <v>building-energy-efficiency-standards.html</v>
      </c>
    </row>
    <row r="147" spans="1:18" s="5" customFormat="1" x14ac:dyDescent="0.35">
      <c r="A147" s="358" t="str">
        <f>IF(ISBLANK(INDEX('Policy Characteristics'!A:A,MATCH($C147,'Policy Characteristics'!$C:$C,0))),"",INDEX('Policy Characteristics'!A:A,MATCH($C147,'Policy Characteristics'!$C:$C,0)))</f>
        <v>Buildings and Appliances</v>
      </c>
      <c r="B147" s="358" t="str">
        <f>IF(ISBLANK(INDEX('Policy Characteristics'!B:B,MATCH($C147,'Policy Characteristics'!$C:$C,0))),"",INDEX('Policy Characteristics'!B:B,MATCH($C147,'Policy Characteristics'!$C:$C,0)))</f>
        <v>Building Energy Efficiency Standards</v>
      </c>
      <c r="C147" s="362" t="str">
        <f t="shared" si="12"/>
        <v>Reduction in E Use Allowed by Component Eff Std</v>
      </c>
      <c r="D147" s="53" t="s">
        <v>119</v>
      </c>
      <c r="E147" s="53" t="s">
        <v>297</v>
      </c>
      <c r="F147" s="53" t="s">
        <v>299</v>
      </c>
      <c r="G147" s="53" t="s">
        <v>125</v>
      </c>
      <c r="H147" s="54">
        <v>150</v>
      </c>
      <c r="I147" s="53" t="s">
        <v>45</v>
      </c>
      <c r="J147" s="360" t="str">
        <f>IF(ISBLANK(INDEX('Policy Characteristics'!D:D,MATCH($C147,'Policy Characteristics'!$C:$C,0))),"",INDEX('Policy Characteristics'!D:D,MATCH($C147,'Policy Characteristics'!$C:$C,0)))</f>
        <v>Building Energy Efficiency Standards</v>
      </c>
      <c r="K147" s="358" t="str">
        <f>IF(ISBLANK(INDEX('Policy Characteristics'!E:E,MATCH($C147,'Policy Characteristics'!$C:$C,0))),"",INDEX('Policy Characteristics'!E:E,MATCH($C147,'Policy Characteristics'!$C:$C,0)))</f>
        <v>bldgs efficiency standards</v>
      </c>
      <c r="L147" s="380">
        <f>IF(ISBLANK(INDEX('Policy Characteristics'!F:F,MATCH($C147,'Policy Characteristics'!$C:$C,0))),"",INDEX('Policy Characteristics'!F:F,MATCH($C147,'Policy Characteristics'!$C:$C,0)))</f>
        <v>0</v>
      </c>
      <c r="M147" s="380">
        <f>IF(ISBLANK(INDEX('Policy Characteristics'!G:G,MATCH($C147,'Policy Characteristics'!$C:$C,0))),"",INDEX('Policy Characteristics'!G:G,MATCH($C147,'Policy Characteristics'!$C:$C,0)))</f>
        <v>0.75</v>
      </c>
      <c r="N147" s="380">
        <f>IF(ISBLANK(INDEX('Policy Characteristics'!H:H,MATCH($C147,'Policy Characteristics'!$C:$C,0))),"",INDEX('Policy Characteristics'!H:H,MATCH($C147,'Policy Characteristics'!$C:$C,0)))</f>
        <v>0.01</v>
      </c>
      <c r="O147" s="358" t="str">
        <f>IF(ISBLANK(INDEX('Policy Characteristics'!I:I,MATCH($C147,'Policy Characteristics'!$C:$C,0))),"",INDEX('Policy Characteristics'!I:I,MATCH($C147,'Policy Characteristics'!$C:$C,0)))</f>
        <v>% reduction in energy use</v>
      </c>
      <c r="P147" s="358"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358" t="str">
        <f>IF(ISBLANK(INDEX('Policy Characteristics'!K:K,MATCH($C147,'Policy Characteristics'!$C:$C,0))),"",INDEX('Policy Characteristics'!K:K,MATCH($C147,'Policy Characteristics'!$C:$C,0)))</f>
        <v>buildings-sector-main.html#eff-stds</v>
      </c>
      <c r="R147" s="358" t="str">
        <f>IF(ISBLANK(INDEX('Policy Characteristics'!L:L,MATCH($C147,'Policy Characteristics'!$C:$C,0))),"",INDEX('Policy Characteristics'!L:L,MATCH($C147,'Policy Characteristics'!$C:$C,0)))</f>
        <v>building-energy-efficiency-standards.html</v>
      </c>
    </row>
    <row r="148" spans="1:18" s="5" customFormat="1" x14ac:dyDescent="0.35">
      <c r="A148" s="358" t="str">
        <f>IF(ISBLANK(INDEX('Policy Characteristics'!A:A,MATCH($C148,'Policy Characteristics'!$C:$C,0))),"",INDEX('Policy Characteristics'!A:A,MATCH($C148,'Policy Characteristics'!$C:$C,0)))</f>
        <v>Buildings and Appliances</v>
      </c>
      <c r="B148" s="358" t="str">
        <f>IF(ISBLANK(INDEX('Policy Characteristics'!B:B,MATCH($C148,'Policy Characteristics'!$C:$C,0))),"",INDEX('Policy Characteristics'!B:B,MATCH($C148,'Policy Characteristics'!$C:$C,0)))</f>
        <v>Building Energy Efficiency Standards</v>
      </c>
      <c r="C148" s="362" t="str">
        <f t="shared" si="12"/>
        <v>Reduction in E Use Allowed by Component Eff Std</v>
      </c>
      <c r="D148" s="53" t="s">
        <v>120</v>
      </c>
      <c r="E148" s="53" t="s">
        <v>297</v>
      </c>
      <c r="F148" s="53" t="s">
        <v>299</v>
      </c>
      <c r="G148" s="53" t="s">
        <v>126</v>
      </c>
      <c r="H148" s="54">
        <v>151</v>
      </c>
      <c r="I148" s="53" t="s">
        <v>45</v>
      </c>
      <c r="J148" s="360" t="str">
        <f>IF(ISBLANK(INDEX('Policy Characteristics'!D:D,MATCH($C148,'Policy Characteristics'!$C:$C,0))),"",INDEX('Policy Characteristics'!D:D,MATCH($C148,'Policy Characteristics'!$C:$C,0)))</f>
        <v>Building Energy Efficiency Standards</v>
      </c>
      <c r="K148" s="358" t="str">
        <f>IF(ISBLANK(INDEX('Policy Characteristics'!E:E,MATCH($C148,'Policy Characteristics'!$C:$C,0))),"",INDEX('Policy Characteristics'!E:E,MATCH($C148,'Policy Characteristics'!$C:$C,0)))</f>
        <v>bldgs efficiency standards</v>
      </c>
      <c r="L148" s="380">
        <f>IF(ISBLANK(INDEX('Policy Characteristics'!F:F,MATCH($C148,'Policy Characteristics'!$C:$C,0))),"",INDEX('Policy Characteristics'!F:F,MATCH($C148,'Policy Characteristics'!$C:$C,0)))</f>
        <v>0</v>
      </c>
      <c r="M148" s="380">
        <f>IF(ISBLANK(INDEX('Policy Characteristics'!G:G,MATCH($C148,'Policy Characteristics'!$C:$C,0))),"",INDEX('Policy Characteristics'!G:G,MATCH($C148,'Policy Characteristics'!$C:$C,0)))</f>
        <v>0.75</v>
      </c>
      <c r="N148" s="380">
        <f>IF(ISBLANK(INDEX('Policy Characteristics'!H:H,MATCH($C148,'Policy Characteristics'!$C:$C,0))),"",INDEX('Policy Characteristics'!H:H,MATCH($C148,'Policy Characteristics'!$C:$C,0)))</f>
        <v>0.01</v>
      </c>
      <c r="O148" s="358" t="str">
        <f>IF(ISBLANK(INDEX('Policy Characteristics'!I:I,MATCH($C148,'Policy Characteristics'!$C:$C,0))),"",INDEX('Policy Characteristics'!I:I,MATCH($C148,'Policy Characteristics'!$C:$C,0)))</f>
        <v>% reduction in energy use</v>
      </c>
      <c r="P148" s="358"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358" t="str">
        <f>IF(ISBLANK(INDEX('Policy Characteristics'!K:K,MATCH($C148,'Policy Characteristics'!$C:$C,0))),"",INDEX('Policy Characteristics'!K:K,MATCH($C148,'Policy Characteristics'!$C:$C,0)))</f>
        <v>buildings-sector-main.html#eff-stds</v>
      </c>
      <c r="R148" s="358" t="str">
        <f>IF(ISBLANK(INDEX('Policy Characteristics'!L:L,MATCH($C148,'Policy Characteristics'!$C:$C,0))),"",INDEX('Policy Characteristics'!L:L,MATCH($C148,'Policy Characteristics'!$C:$C,0)))</f>
        <v>building-energy-efficiency-standards.html</v>
      </c>
    </row>
    <row r="149" spans="1:18" s="5" customFormat="1" x14ac:dyDescent="0.35">
      <c r="A149" s="358" t="str">
        <f>IF(ISBLANK(INDEX('Policy Characteristics'!A:A,MATCH($C149,'Policy Characteristics'!$C:$C,0))),"",INDEX('Policy Characteristics'!A:A,MATCH($C149,'Policy Characteristics'!$C:$C,0)))</f>
        <v>Buildings and Appliances</v>
      </c>
      <c r="B149" s="358" t="str">
        <f>IF(ISBLANK(INDEX('Policy Characteristics'!B:B,MATCH($C149,'Policy Characteristics'!$C:$C,0))),"",INDEX('Policy Characteristics'!B:B,MATCH($C149,'Policy Characteristics'!$C:$C,0)))</f>
        <v>Building Energy Efficiency Standards</v>
      </c>
      <c r="C149" s="362" t="str">
        <f t="shared" si="12"/>
        <v>Reduction in E Use Allowed by Component Eff Std</v>
      </c>
      <c r="D149" s="53" t="s">
        <v>121</v>
      </c>
      <c r="E149" s="53" t="s">
        <v>297</v>
      </c>
      <c r="F149" s="53" t="s">
        <v>299</v>
      </c>
      <c r="G149" s="53" t="s">
        <v>127</v>
      </c>
      <c r="H149" s="54">
        <v>152</v>
      </c>
      <c r="I149" s="53" t="s">
        <v>45</v>
      </c>
      <c r="J149" s="360" t="str">
        <f>IF(ISBLANK(INDEX('Policy Characteristics'!D:D,MATCH($C149,'Policy Characteristics'!$C:$C,0))),"",INDEX('Policy Characteristics'!D:D,MATCH($C149,'Policy Characteristics'!$C:$C,0)))</f>
        <v>Building Energy Efficiency Standards</v>
      </c>
      <c r="K149" s="358" t="str">
        <f>IF(ISBLANK(INDEX('Policy Characteristics'!E:E,MATCH($C149,'Policy Characteristics'!$C:$C,0))),"",INDEX('Policy Characteristics'!E:E,MATCH($C149,'Policy Characteristics'!$C:$C,0)))</f>
        <v>bldgs efficiency standards</v>
      </c>
      <c r="L149" s="380">
        <f>IF(ISBLANK(INDEX('Policy Characteristics'!F:F,MATCH($C149,'Policy Characteristics'!$C:$C,0))),"",INDEX('Policy Characteristics'!F:F,MATCH($C149,'Policy Characteristics'!$C:$C,0)))</f>
        <v>0</v>
      </c>
      <c r="M149" s="380">
        <f>IF(ISBLANK(INDEX('Policy Characteristics'!G:G,MATCH($C149,'Policy Characteristics'!$C:$C,0))),"",INDEX('Policy Characteristics'!G:G,MATCH($C149,'Policy Characteristics'!$C:$C,0)))</f>
        <v>0.75</v>
      </c>
      <c r="N149" s="380">
        <f>IF(ISBLANK(INDEX('Policy Characteristics'!H:H,MATCH($C149,'Policy Characteristics'!$C:$C,0))),"",INDEX('Policy Characteristics'!H:H,MATCH($C149,'Policy Characteristics'!$C:$C,0)))</f>
        <v>0.01</v>
      </c>
      <c r="O149" s="358" t="str">
        <f>IF(ISBLANK(INDEX('Policy Characteristics'!I:I,MATCH($C149,'Policy Characteristics'!$C:$C,0))),"",INDEX('Policy Characteristics'!I:I,MATCH($C149,'Policy Characteristics'!$C:$C,0)))</f>
        <v>% reduction in energy use</v>
      </c>
      <c r="P149" s="358"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9" s="358" t="str">
        <f>IF(ISBLANK(INDEX('Policy Characteristics'!K:K,MATCH($C149,'Policy Characteristics'!$C:$C,0))),"",INDEX('Policy Characteristics'!K:K,MATCH($C149,'Policy Characteristics'!$C:$C,0)))</f>
        <v>buildings-sector-main.html#eff-stds</v>
      </c>
      <c r="R149" s="358" t="str">
        <f>IF(ISBLANK(INDEX('Policy Characteristics'!L:L,MATCH($C149,'Policy Characteristics'!$C:$C,0))),"",INDEX('Policy Characteristics'!L:L,MATCH($C149,'Policy Characteristics'!$C:$C,0)))</f>
        <v>building-energy-efficiency-standards.html</v>
      </c>
    </row>
    <row r="150" spans="1:18" s="5" customFormat="1" x14ac:dyDescent="0.35">
      <c r="A150" s="358" t="str">
        <f>IF(ISBLANK(INDEX('Policy Characteristics'!A:A,MATCH($C150,'Policy Characteristics'!$C:$C,0))),"",INDEX('Policy Characteristics'!A:A,MATCH($C150,'Policy Characteristics'!$C:$C,0)))</f>
        <v>Buildings and Appliances</v>
      </c>
      <c r="B150" s="358" t="str">
        <f>IF(ISBLANK(INDEX('Policy Characteristics'!B:B,MATCH($C150,'Policy Characteristics'!$C:$C,0))),"",INDEX('Policy Characteristics'!B:B,MATCH($C150,'Policy Characteristics'!$C:$C,0)))</f>
        <v>Building Energy Efficiency Standards</v>
      </c>
      <c r="C150" s="362" t="str">
        <f t="shared" si="12"/>
        <v>Reduction in E Use Allowed by Component Eff Std</v>
      </c>
      <c r="D150" s="53" t="s">
        <v>122</v>
      </c>
      <c r="E150" s="53" t="s">
        <v>297</v>
      </c>
      <c r="F150" s="53" t="s">
        <v>299</v>
      </c>
      <c r="G150" s="53" t="s">
        <v>128</v>
      </c>
      <c r="H150" s="54">
        <v>153</v>
      </c>
      <c r="I150" s="53" t="s">
        <v>45</v>
      </c>
      <c r="J150" s="360" t="str">
        <f>IF(ISBLANK(INDEX('Policy Characteristics'!D:D,MATCH($C150,'Policy Characteristics'!$C:$C,0))),"",INDEX('Policy Characteristics'!D:D,MATCH($C150,'Policy Characteristics'!$C:$C,0)))</f>
        <v>Building Energy Efficiency Standards</v>
      </c>
      <c r="K150" s="358" t="str">
        <f>IF(ISBLANK(INDEX('Policy Characteristics'!E:E,MATCH($C150,'Policy Characteristics'!$C:$C,0))),"",INDEX('Policy Characteristics'!E:E,MATCH($C150,'Policy Characteristics'!$C:$C,0)))</f>
        <v>bldgs efficiency standards</v>
      </c>
      <c r="L150" s="380">
        <f>IF(ISBLANK(INDEX('Policy Characteristics'!F:F,MATCH($C150,'Policy Characteristics'!$C:$C,0))),"",INDEX('Policy Characteristics'!F:F,MATCH($C150,'Policy Characteristics'!$C:$C,0)))</f>
        <v>0</v>
      </c>
      <c r="M150" s="380">
        <f>IF(ISBLANK(INDEX('Policy Characteristics'!G:G,MATCH($C150,'Policy Characteristics'!$C:$C,0))),"",INDEX('Policy Characteristics'!G:G,MATCH($C150,'Policy Characteristics'!$C:$C,0)))</f>
        <v>0.75</v>
      </c>
      <c r="N150" s="380">
        <f>IF(ISBLANK(INDEX('Policy Characteristics'!H:H,MATCH($C150,'Policy Characteristics'!$C:$C,0))),"",INDEX('Policy Characteristics'!H:H,MATCH($C150,'Policy Characteristics'!$C:$C,0)))</f>
        <v>0.01</v>
      </c>
      <c r="O150" s="358" t="str">
        <f>IF(ISBLANK(INDEX('Policy Characteristics'!I:I,MATCH($C150,'Policy Characteristics'!$C:$C,0))),"",INDEX('Policy Characteristics'!I:I,MATCH($C150,'Policy Characteristics'!$C:$C,0)))</f>
        <v>% reduction in energy use</v>
      </c>
      <c r="P150" s="358"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0" s="358" t="str">
        <f>IF(ISBLANK(INDEX('Policy Characteristics'!K:K,MATCH($C150,'Policy Characteristics'!$C:$C,0))),"",INDEX('Policy Characteristics'!K:K,MATCH($C150,'Policy Characteristics'!$C:$C,0)))</f>
        <v>buildings-sector-main.html#eff-stds</v>
      </c>
      <c r="R150" s="358" t="str">
        <f>IF(ISBLANK(INDEX('Policy Characteristics'!L:L,MATCH($C150,'Policy Characteristics'!$C:$C,0))),"",INDEX('Policy Characteristics'!L:L,MATCH($C150,'Policy Characteristics'!$C:$C,0)))</f>
        <v>building-energy-efficiency-standards.html</v>
      </c>
    </row>
    <row r="151" spans="1:18" s="5" customFormat="1" x14ac:dyDescent="0.35">
      <c r="A151" s="358" t="str">
        <f>IF(ISBLANK(INDEX('Policy Characteristics'!A:A,MATCH($C151,'Policy Characteristics'!$C:$C,0))),"",INDEX('Policy Characteristics'!A:A,MATCH($C151,'Policy Characteristics'!$C:$C,0)))</f>
        <v>Buildings and Appliances</v>
      </c>
      <c r="B151" s="358" t="str">
        <f>IF(ISBLANK(INDEX('Policy Characteristics'!B:B,MATCH($C151,'Policy Characteristics'!$C:$C,0))),"",INDEX('Policy Characteristics'!B:B,MATCH($C151,'Policy Characteristics'!$C:$C,0)))</f>
        <v>Building Energy Efficiency Standards</v>
      </c>
      <c r="C151" s="362" t="str">
        <f t="shared" si="12"/>
        <v>Reduction in E Use Allowed by Component Eff Std</v>
      </c>
      <c r="D151" s="53" t="s">
        <v>123</v>
      </c>
      <c r="E151" s="53" t="s">
        <v>297</v>
      </c>
      <c r="F151" s="53" t="s">
        <v>299</v>
      </c>
      <c r="G151" s="53" t="s">
        <v>129</v>
      </c>
      <c r="H151" s="54">
        <v>154</v>
      </c>
      <c r="I151" s="53" t="s">
        <v>45</v>
      </c>
      <c r="J151" s="360" t="str">
        <f>IF(ISBLANK(INDEX('Policy Characteristics'!D:D,MATCH($C151,'Policy Characteristics'!$C:$C,0))),"",INDEX('Policy Characteristics'!D:D,MATCH($C151,'Policy Characteristics'!$C:$C,0)))</f>
        <v>Building Energy Efficiency Standards</v>
      </c>
      <c r="K151" s="358" t="str">
        <f>IF(ISBLANK(INDEX('Policy Characteristics'!E:E,MATCH($C151,'Policy Characteristics'!$C:$C,0))),"",INDEX('Policy Characteristics'!E:E,MATCH($C151,'Policy Characteristics'!$C:$C,0)))</f>
        <v>bldgs efficiency standards</v>
      </c>
      <c r="L151" s="380">
        <f>IF(ISBLANK(INDEX('Policy Characteristics'!F:F,MATCH($C151,'Policy Characteristics'!$C:$C,0))),"",INDEX('Policy Characteristics'!F:F,MATCH($C151,'Policy Characteristics'!$C:$C,0)))</f>
        <v>0</v>
      </c>
      <c r="M151" s="380">
        <f>IF(ISBLANK(INDEX('Policy Characteristics'!G:G,MATCH($C151,'Policy Characteristics'!$C:$C,0))),"",INDEX('Policy Characteristics'!G:G,MATCH($C151,'Policy Characteristics'!$C:$C,0)))</f>
        <v>0.75</v>
      </c>
      <c r="N151" s="380">
        <f>IF(ISBLANK(INDEX('Policy Characteristics'!H:H,MATCH($C151,'Policy Characteristics'!$C:$C,0))),"",INDEX('Policy Characteristics'!H:H,MATCH($C151,'Policy Characteristics'!$C:$C,0)))</f>
        <v>0.01</v>
      </c>
      <c r="O151" s="358" t="str">
        <f>IF(ISBLANK(INDEX('Policy Characteristics'!I:I,MATCH($C151,'Policy Characteristics'!$C:$C,0))),"",INDEX('Policy Characteristics'!I:I,MATCH($C151,'Policy Characteristics'!$C:$C,0)))</f>
        <v>% reduction in energy use</v>
      </c>
      <c r="P151" s="358"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1" s="358" t="str">
        <f>IF(ISBLANK(INDEX('Policy Characteristics'!K:K,MATCH($C151,'Policy Characteristics'!$C:$C,0))),"",INDEX('Policy Characteristics'!K:K,MATCH($C151,'Policy Characteristics'!$C:$C,0)))</f>
        <v>buildings-sector-main.html#eff-stds</v>
      </c>
      <c r="R151" s="358" t="str">
        <f>IF(ISBLANK(INDEX('Policy Characteristics'!L:L,MATCH($C151,'Policy Characteristics'!$C:$C,0))),"",INDEX('Policy Characteristics'!L:L,MATCH($C151,'Policy Characteristics'!$C:$C,0)))</f>
        <v>building-energy-efficiency-standards.html</v>
      </c>
    </row>
    <row r="152" spans="1:18" s="5" customFormat="1" x14ac:dyDescent="0.35">
      <c r="A152" s="358" t="str">
        <f>IF(ISBLANK(INDEX('Policy Characteristics'!A:A,MATCH($C152,'Policy Characteristics'!$C:$C,0))),"",INDEX('Policy Characteristics'!A:A,MATCH($C152,'Policy Characteristics'!$C:$C,0)))</f>
        <v>Buildings and Appliances</v>
      </c>
      <c r="B152" s="358" t="str">
        <f>IF(ISBLANK(INDEX('Policy Characteristics'!B:B,MATCH($C152,'Policy Characteristics'!$C:$C,0))),"",INDEX('Policy Characteristics'!B:B,MATCH($C152,'Policy Characteristics'!$C:$C,0)))</f>
        <v>Building Energy Efficiency Standards</v>
      </c>
      <c r="C152" s="362" t="str">
        <f t="shared" si="12"/>
        <v>Reduction in E Use Allowed by Component Eff Std</v>
      </c>
      <c r="D152" s="53" t="s">
        <v>124</v>
      </c>
      <c r="E152" s="53" t="s">
        <v>297</v>
      </c>
      <c r="F152" s="53" t="s">
        <v>299</v>
      </c>
      <c r="G152" s="53" t="s">
        <v>130</v>
      </c>
      <c r="H152" s="54">
        <v>155</v>
      </c>
      <c r="I152" s="53" t="s">
        <v>45</v>
      </c>
      <c r="J152" s="360" t="str">
        <f>IF(ISBLANK(INDEX('Policy Characteristics'!D:D,MATCH($C152,'Policy Characteristics'!$C:$C,0))),"",INDEX('Policy Characteristics'!D:D,MATCH($C152,'Policy Characteristics'!$C:$C,0)))</f>
        <v>Building Energy Efficiency Standards</v>
      </c>
      <c r="K152" s="358" t="str">
        <f>IF(ISBLANK(INDEX('Policy Characteristics'!E:E,MATCH($C152,'Policy Characteristics'!$C:$C,0))),"",INDEX('Policy Characteristics'!E:E,MATCH($C152,'Policy Characteristics'!$C:$C,0)))</f>
        <v>bldgs efficiency standards</v>
      </c>
      <c r="L152" s="380">
        <f>IF(ISBLANK(INDEX('Policy Characteristics'!F:F,MATCH($C152,'Policy Characteristics'!$C:$C,0))),"",INDEX('Policy Characteristics'!F:F,MATCH($C152,'Policy Characteristics'!$C:$C,0)))</f>
        <v>0</v>
      </c>
      <c r="M152" s="380">
        <f>IF(ISBLANK(INDEX('Policy Characteristics'!G:G,MATCH($C152,'Policy Characteristics'!$C:$C,0))),"",INDEX('Policy Characteristics'!G:G,MATCH($C152,'Policy Characteristics'!$C:$C,0)))</f>
        <v>0.75</v>
      </c>
      <c r="N152" s="380">
        <f>IF(ISBLANK(INDEX('Policy Characteristics'!H:H,MATCH($C152,'Policy Characteristics'!$C:$C,0))),"",INDEX('Policy Characteristics'!H:H,MATCH($C152,'Policy Characteristics'!$C:$C,0)))</f>
        <v>0.01</v>
      </c>
      <c r="O152" s="358" t="str">
        <f>IF(ISBLANK(INDEX('Policy Characteristics'!I:I,MATCH($C152,'Policy Characteristics'!$C:$C,0))),"",INDEX('Policy Characteristics'!I:I,MATCH($C152,'Policy Characteristics'!$C:$C,0)))</f>
        <v>% reduction in energy use</v>
      </c>
      <c r="P152" s="358"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2" s="358" t="str">
        <f>IF(ISBLANK(INDEX('Policy Characteristics'!K:K,MATCH($C152,'Policy Characteristics'!$C:$C,0))),"",INDEX('Policy Characteristics'!K:K,MATCH($C152,'Policy Characteristics'!$C:$C,0)))</f>
        <v>buildings-sector-main.html#eff-stds</v>
      </c>
      <c r="R152" s="358" t="str">
        <f>IF(ISBLANK(INDEX('Policy Characteristics'!L:L,MATCH($C152,'Policy Characteristics'!$C:$C,0))),"",INDEX('Policy Characteristics'!L:L,MATCH($C152,'Policy Characteristics'!$C:$C,0)))</f>
        <v>building-energy-efficiency-standards.html</v>
      </c>
    </row>
    <row r="153" spans="1:18" s="5" customFormat="1" x14ac:dyDescent="0.35">
      <c r="A153" s="358" t="str">
        <f>IF(ISBLANK(INDEX('Policy Characteristics'!A:A,MATCH($C153,'Policy Characteristics'!$C:$C,0))),"",INDEX('Policy Characteristics'!A:A,MATCH($C153,'Policy Characteristics'!$C:$C,0)))</f>
        <v>Buildings and Appliances</v>
      </c>
      <c r="B153" s="358" t="str">
        <f>IF(ISBLANK(INDEX('Policy Characteristics'!B:B,MATCH($C153,'Policy Characteristics'!$C:$C,0))),"",INDEX('Policy Characteristics'!B:B,MATCH($C153,'Policy Characteristics'!$C:$C,0)))</f>
        <v>Building Energy Efficiency Standards</v>
      </c>
      <c r="C153" s="362" t="str">
        <f t="shared" si="12"/>
        <v>Reduction in E Use Allowed by Component Eff Std</v>
      </c>
      <c r="D153" s="53" t="s">
        <v>119</v>
      </c>
      <c r="E153" s="53" t="s">
        <v>298</v>
      </c>
      <c r="F153" s="53" t="s">
        <v>175</v>
      </c>
      <c r="G153" s="53" t="s">
        <v>125</v>
      </c>
      <c r="H153" s="54">
        <v>156</v>
      </c>
      <c r="I153" s="53" t="s">
        <v>45</v>
      </c>
      <c r="J153" s="360" t="str">
        <f>IF(ISBLANK(INDEX('Policy Characteristics'!D:D,MATCH($C153,'Policy Characteristics'!$C:$C,0))),"",INDEX('Policy Characteristics'!D:D,MATCH($C153,'Policy Characteristics'!$C:$C,0)))</f>
        <v>Building Energy Efficiency Standards</v>
      </c>
      <c r="K153" s="358" t="str">
        <f>IF(ISBLANK(INDEX('Policy Characteristics'!E:E,MATCH($C153,'Policy Characteristics'!$C:$C,0))),"",INDEX('Policy Characteristics'!E:E,MATCH($C153,'Policy Characteristics'!$C:$C,0)))</f>
        <v>bldgs efficiency standards</v>
      </c>
      <c r="L153" s="380">
        <f>IF(ISBLANK(INDEX('Policy Characteristics'!F:F,MATCH($C153,'Policy Characteristics'!$C:$C,0))),"",INDEX('Policy Characteristics'!F:F,MATCH($C153,'Policy Characteristics'!$C:$C,0)))</f>
        <v>0</v>
      </c>
      <c r="M153" s="380">
        <f>IF(ISBLANK(INDEX('Policy Characteristics'!G:G,MATCH($C153,'Policy Characteristics'!$C:$C,0))),"",INDEX('Policy Characteristics'!G:G,MATCH($C153,'Policy Characteristics'!$C:$C,0)))</f>
        <v>0.75</v>
      </c>
      <c r="N153" s="380">
        <f>IF(ISBLANK(INDEX('Policy Characteristics'!H:H,MATCH($C153,'Policy Characteristics'!$C:$C,0))),"",INDEX('Policy Characteristics'!H:H,MATCH($C153,'Policy Characteristics'!$C:$C,0)))</f>
        <v>0.01</v>
      </c>
      <c r="O153" s="358" t="str">
        <f>IF(ISBLANK(INDEX('Policy Characteristics'!I:I,MATCH($C153,'Policy Characteristics'!$C:$C,0))),"",INDEX('Policy Characteristics'!I:I,MATCH($C153,'Policy Characteristics'!$C:$C,0)))</f>
        <v>% reduction in energy use</v>
      </c>
      <c r="P153" s="358"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3" s="358" t="str">
        <f>IF(ISBLANK(INDEX('Policy Characteristics'!K:K,MATCH($C153,'Policy Characteristics'!$C:$C,0))),"",INDEX('Policy Characteristics'!K:K,MATCH($C153,'Policy Characteristics'!$C:$C,0)))</f>
        <v>buildings-sector-main.html#eff-stds</v>
      </c>
      <c r="R153" s="358" t="str">
        <f>IF(ISBLANK(INDEX('Policy Characteristics'!L:L,MATCH($C153,'Policy Characteristics'!$C:$C,0))),"",INDEX('Policy Characteristics'!L:L,MATCH($C153,'Policy Characteristics'!$C:$C,0)))</f>
        <v>building-energy-efficiency-standards.html</v>
      </c>
    </row>
    <row r="154" spans="1:18" s="5" customFormat="1" x14ac:dyDescent="0.35">
      <c r="A154" s="358" t="str">
        <f>IF(ISBLANK(INDEX('Policy Characteristics'!A:A,MATCH($C154,'Policy Characteristics'!$C:$C,0))),"",INDEX('Policy Characteristics'!A:A,MATCH($C154,'Policy Characteristics'!$C:$C,0)))</f>
        <v>Buildings and Appliances</v>
      </c>
      <c r="B154" s="358" t="str">
        <f>IF(ISBLANK(INDEX('Policy Characteristics'!B:B,MATCH($C154,'Policy Characteristics'!$C:$C,0))),"",INDEX('Policy Characteristics'!B:B,MATCH($C154,'Policy Characteristics'!$C:$C,0)))</f>
        <v>Building Energy Efficiency Standards</v>
      </c>
      <c r="C154" s="362" t="str">
        <f t="shared" si="12"/>
        <v>Reduction in E Use Allowed by Component Eff Std</v>
      </c>
      <c r="D154" s="53" t="s">
        <v>120</v>
      </c>
      <c r="E154" s="53" t="s">
        <v>298</v>
      </c>
      <c r="F154" s="53" t="s">
        <v>175</v>
      </c>
      <c r="G154" s="53" t="s">
        <v>126</v>
      </c>
      <c r="H154" s="54">
        <v>157</v>
      </c>
      <c r="I154" s="53" t="s">
        <v>45</v>
      </c>
      <c r="J154" s="360" t="str">
        <f>IF(ISBLANK(INDEX('Policy Characteristics'!D:D,MATCH($C154,'Policy Characteristics'!$C:$C,0))),"",INDEX('Policy Characteristics'!D:D,MATCH($C154,'Policy Characteristics'!$C:$C,0)))</f>
        <v>Building Energy Efficiency Standards</v>
      </c>
      <c r="K154" s="358" t="str">
        <f>IF(ISBLANK(INDEX('Policy Characteristics'!E:E,MATCH($C154,'Policy Characteristics'!$C:$C,0))),"",INDEX('Policy Characteristics'!E:E,MATCH($C154,'Policy Characteristics'!$C:$C,0)))</f>
        <v>bldgs efficiency standards</v>
      </c>
      <c r="L154" s="380">
        <f>IF(ISBLANK(INDEX('Policy Characteristics'!F:F,MATCH($C154,'Policy Characteristics'!$C:$C,0))),"",INDEX('Policy Characteristics'!F:F,MATCH($C154,'Policy Characteristics'!$C:$C,0)))</f>
        <v>0</v>
      </c>
      <c r="M154" s="380">
        <f>IF(ISBLANK(INDEX('Policy Characteristics'!G:G,MATCH($C154,'Policy Characteristics'!$C:$C,0))),"",INDEX('Policy Characteristics'!G:G,MATCH($C154,'Policy Characteristics'!$C:$C,0)))</f>
        <v>0.75</v>
      </c>
      <c r="N154" s="380">
        <f>IF(ISBLANK(INDEX('Policy Characteristics'!H:H,MATCH($C154,'Policy Characteristics'!$C:$C,0))),"",INDEX('Policy Characteristics'!H:H,MATCH($C154,'Policy Characteristics'!$C:$C,0)))</f>
        <v>0.01</v>
      </c>
      <c r="O154" s="358" t="str">
        <f>IF(ISBLANK(INDEX('Policy Characteristics'!I:I,MATCH($C154,'Policy Characteristics'!$C:$C,0))),"",INDEX('Policy Characteristics'!I:I,MATCH($C154,'Policy Characteristics'!$C:$C,0)))</f>
        <v>% reduction in energy use</v>
      </c>
      <c r="P154" s="358"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4" s="358" t="str">
        <f>IF(ISBLANK(INDEX('Policy Characteristics'!K:K,MATCH($C154,'Policy Characteristics'!$C:$C,0))),"",INDEX('Policy Characteristics'!K:K,MATCH($C154,'Policy Characteristics'!$C:$C,0)))</f>
        <v>buildings-sector-main.html#eff-stds</v>
      </c>
      <c r="R154" s="358" t="str">
        <f>IF(ISBLANK(INDEX('Policy Characteristics'!L:L,MATCH($C154,'Policy Characteristics'!$C:$C,0))),"",INDEX('Policy Characteristics'!L:L,MATCH($C154,'Policy Characteristics'!$C:$C,0)))</f>
        <v>building-energy-efficiency-standards.html</v>
      </c>
    </row>
    <row r="155" spans="1:18" s="5" customFormat="1" x14ac:dyDescent="0.35">
      <c r="A155" s="358" t="str">
        <f>IF(ISBLANK(INDEX('Policy Characteristics'!A:A,MATCH($C155,'Policy Characteristics'!$C:$C,0))),"",INDEX('Policy Characteristics'!A:A,MATCH($C155,'Policy Characteristics'!$C:$C,0)))</f>
        <v>Buildings and Appliances</v>
      </c>
      <c r="B155" s="358" t="str">
        <f>IF(ISBLANK(INDEX('Policy Characteristics'!B:B,MATCH($C155,'Policy Characteristics'!$C:$C,0))),"",INDEX('Policy Characteristics'!B:B,MATCH($C155,'Policy Characteristics'!$C:$C,0)))</f>
        <v>Building Energy Efficiency Standards</v>
      </c>
      <c r="C155" s="362" t="str">
        <f t="shared" si="12"/>
        <v>Reduction in E Use Allowed by Component Eff Std</v>
      </c>
      <c r="D155" s="53" t="s">
        <v>121</v>
      </c>
      <c r="E155" s="53" t="s">
        <v>298</v>
      </c>
      <c r="F155" s="53" t="s">
        <v>175</v>
      </c>
      <c r="G155" s="53" t="s">
        <v>127</v>
      </c>
      <c r="H155" s="54">
        <v>158</v>
      </c>
      <c r="I155" s="53" t="s">
        <v>45</v>
      </c>
      <c r="J155" s="360" t="str">
        <f>IF(ISBLANK(INDEX('Policy Characteristics'!D:D,MATCH($C155,'Policy Characteristics'!$C:$C,0))),"",INDEX('Policy Characteristics'!D:D,MATCH($C155,'Policy Characteristics'!$C:$C,0)))</f>
        <v>Building Energy Efficiency Standards</v>
      </c>
      <c r="K155" s="358" t="str">
        <f>IF(ISBLANK(INDEX('Policy Characteristics'!E:E,MATCH($C155,'Policy Characteristics'!$C:$C,0))),"",INDEX('Policy Characteristics'!E:E,MATCH($C155,'Policy Characteristics'!$C:$C,0)))</f>
        <v>bldgs efficiency standards</v>
      </c>
      <c r="L155" s="380">
        <f>IF(ISBLANK(INDEX('Policy Characteristics'!F:F,MATCH($C155,'Policy Characteristics'!$C:$C,0))),"",INDEX('Policy Characteristics'!F:F,MATCH($C155,'Policy Characteristics'!$C:$C,0)))</f>
        <v>0</v>
      </c>
      <c r="M155" s="380">
        <f>IF(ISBLANK(INDEX('Policy Characteristics'!G:G,MATCH($C155,'Policy Characteristics'!$C:$C,0))),"",INDEX('Policy Characteristics'!G:G,MATCH($C155,'Policy Characteristics'!$C:$C,0)))</f>
        <v>0.75</v>
      </c>
      <c r="N155" s="380">
        <f>IF(ISBLANK(INDEX('Policy Characteristics'!H:H,MATCH($C155,'Policy Characteristics'!$C:$C,0))),"",INDEX('Policy Characteristics'!H:H,MATCH($C155,'Policy Characteristics'!$C:$C,0)))</f>
        <v>0.01</v>
      </c>
      <c r="O155" s="358" t="str">
        <f>IF(ISBLANK(INDEX('Policy Characteristics'!I:I,MATCH($C155,'Policy Characteristics'!$C:$C,0))),"",INDEX('Policy Characteristics'!I:I,MATCH($C155,'Policy Characteristics'!$C:$C,0)))</f>
        <v>% reduction in energy use</v>
      </c>
      <c r="P155" s="358"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5" s="358" t="str">
        <f>IF(ISBLANK(INDEX('Policy Characteristics'!K:K,MATCH($C155,'Policy Characteristics'!$C:$C,0))),"",INDEX('Policy Characteristics'!K:K,MATCH($C155,'Policy Characteristics'!$C:$C,0)))</f>
        <v>buildings-sector-main.html#eff-stds</v>
      </c>
      <c r="R155" s="358" t="str">
        <f>IF(ISBLANK(INDEX('Policy Characteristics'!L:L,MATCH($C155,'Policy Characteristics'!$C:$C,0))),"",INDEX('Policy Characteristics'!L:L,MATCH($C155,'Policy Characteristics'!$C:$C,0)))</f>
        <v>building-energy-efficiency-standards.html</v>
      </c>
    </row>
    <row r="156" spans="1:18" s="5" customFormat="1" x14ac:dyDescent="0.35">
      <c r="A156" s="358" t="str">
        <f>IF(ISBLANK(INDEX('Policy Characteristics'!A:A,MATCH($C156,'Policy Characteristics'!$C:$C,0))),"",INDEX('Policy Characteristics'!A:A,MATCH($C156,'Policy Characteristics'!$C:$C,0)))</f>
        <v>Buildings and Appliances</v>
      </c>
      <c r="B156" s="358" t="str">
        <f>IF(ISBLANK(INDEX('Policy Characteristics'!B:B,MATCH($C156,'Policy Characteristics'!$C:$C,0))),"",INDEX('Policy Characteristics'!B:B,MATCH($C156,'Policy Characteristics'!$C:$C,0)))</f>
        <v>Building Energy Efficiency Standards</v>
      </c>
      <c r="C156" s="362" t="str">
        <f t="shared" si="12"/>
        <v>Reduction in E Use Allowed by Component Eff Std</v>
      </c>
      <c r="D156" s="53" t="s">
        <v>122</v>
      </c>
      <c r="E156" s="53" t="s">
        <v>298</v>
      </c>
      <c r="F156" s="53" t="s">
        <v>175</v>
      </c>
      <c r="G156" s="53" t="s">
        <v>128</v>
      </c>
      <c r="H156" s="54">
        <v>159</v>
      </c>
      <c r="I156" s="53" t="s">
        <v>45</v>
      </c>
      <c r="J156" s="360" t="str">
        <f>IF(ISBLANK(INDEX('Policy Characteristics'!D:D,MATCH($C156,'Policy Characteristics'!$C:$C,0))),"",INDEX('Policy Characteristics'!D:D,MATCH($C156,'Policy Characteristics'!$C:$C,0)))</f>
        <v>Building Energy Efficiency Standards</v>
      </c>
      <c r="K156" s="358" t="str">
        <f>IF(ISBLANK(INDEX('Policy Characteristics'!E:E,MATCH($C156,'Policy Characteristics'!$C:$C,0))),"",INDEX('Policy Characteristics'!E:E,MATCH($C156,'Policy Characteristics'!$C:$C,0)))</f>
        <v>bldgs efficiency standards</v>
      </c>
      <c r="L156" s="380">
        <f>IF(ISBLANK(INDEX('Policy Characteristics'!F:F,MATCH($C156,'Policy Characteristics'!$C:$C,0))),"",INDEX('Policy Characteristics'!F:F,MATCH($C156,'Policy Characteristics'!$C:$C,0)))</f>
        <v>0</v>
      </c>
      <c r="M156" s="380">
        <f>IF(ISBLANK(INDEX('Policy Characteristics'!G:G,MATCH($C156,'Policy Characteristics'!$C:$C,0))),"",INDEX('Policy Characteristics'!G:G,MATCH($C156,'Policy Characteristics'!$C:$C,0)))</f>
        <v>0.75</v>
      </c>
      <c r="N156" s="380">
        <f>IF(ISBLANK(INDEX('Policy Characteristics'!H:H,MATCH($C156,'Policy Characteristics'!$C:$C,0))),"",INDEX('Policy Characteristics'!H:H,MATCH($C156,'Policy Characteristics'!$C:$C,0)))</f>
        <v>0.01</v>
      </c>
      <c r="O156" s="358" t="str">
        <f>IF(ISBLANK(INDEX('Policy Characteristics'!I:I,MATCH($C156,'Policy Characteristics'!$C:$C,0))),"",INDEX('Policy Characteristics'!I:I,MATCH($C156,'Policy Characteristics'!$C:$C,0)))</f>
        <v>% reduction in energy use</v>
      </c>
      <c r="P156" s="358"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6" s="358" t="str">
        <f>IF(ISBLANK(INDEX('Policy Characteristics'!K:K,MATCH($C156,'Policy Characteristics'!$C:$C,0))),"",INDEX('Policy Characteristics'!K:K,MATCH($C156,'Policy Characteristics'!$C:$C,0)))</f>
        <v>buildings-sector-main.html#eff-stds</v>
      </c>
      <c r="R156" s="358" t="str">
        <f>IF(ISBLANK(INDEX('Policy Characteristics'!L:L,MATCH($C156,'Policy Characteristics'!$C:$C,0))),"",INDEX('Policy Characteristics'!L:L,MATCH($C156,'Policy Characteristics'!$C:$C,0)))</f>
        <v>building-energy-efficiency-standards.html</v>
      </c>
    </row>
    <row r="157" spans="1:18" s="5" customFormat="1" x14ac:dyDescent="0.35">
      <c r="A157" s="358" t="str">
        <f>IF(ISBLANK(INDEX('Policy Characteristics'!A:A,MATCH($C157,'Policy Characteristics'!$C:$C,0))),"",INDEX('Policy Characteristics'!A:A,MATCH($C157,'Policy Characteristics'!$C:$C,0)))</f>
        <v>Buildings and Appliances</v>
      </c>
      <c r="B157" s="358" t="str">
        <f>IF(ISBLANK(INDEX('Policy Characteristics'!B:B,MATCH($C157,'Policy Characteristics'!$C:$C,0))),"",INDEX('Policy Characteristics'!B:B,MATCH($C157,'Policy Characteristics'!$C:$C,0)))</f>
        <v>Building Energy Efficiency Standards</v>
      </c>
      <c r="C157" s="362" t="str">
        <f t="shared" si="12"/>
        <v>Reduction in E Use Allowed by Component Eff Std</v>
      </c>
      <c r="D157" s="53" t="s">
        <v>123</v>
      </c>
      <c r="E157" s="53" t="s">
        <v>298</v>
      </c>
      <c r="F157" s="53" t="s">
        <v>175</v>
      </c>
      <c r="G157" s="53" t="s">
        <v>129</v>
      </c>
      <c r="H157" s="54">
        <v>160</v>
      </c>
      <c r="I157" s="53" t="s">
        <v>45</v>
      </c>
      <c r="J157" s="360" t="str">
        <f>IF(ISBLANK(INDEX('Policy Characteristics'!D:D,MATCH($C157,'Policy Characteristics'!$C:$C,0))),"",INDEX('Policy Characteristics'!D:D,MATCH($C157,'Policy Characteristics'!$C:$C,0)))</f>
        <v>Building Energy Efficiency Standards</v>
      </c>
      <c r="K157" s="358" t="str">
        <f>IF(ISBLANK(INDEX('Policy Characteristics'!E:E,MATCH($C157,'Policy Characteristics'!$C:$C,0))),"",INDEX('Policy Characteristics'!E:E,MATCH($C157,'Policy Characteristics'!$C:$C,0)))</f>
        <v>bldgs efficiency standards</v>
      </c>
      <c r="L157" s="380">
        <f>IF(ISBLANK(INDEX('Policy Characteristics'!F:F,MATCH($C157,'Policy Characteristics'!$C:$C,0))),"",INDEX('Policy Characteristics'!F:F,MATCH($C157,'Policy Characteristics'!$C:$C,0)))</f>
        <v>0</v>
      </c>
      <c r="M157" s="380">
        <f>IF(ISBLANK(INDEX('Policy Characteristics'!G:G,MATCH($C157,'Policy Characteristics'!$C:$C,0))),"",INDEX('Policy Characteristics'!G:G,MATCH($C157,'Policy Characteristics'!$C:$C,0)))</f>
        <v>0.75</v>
      </c>
      <c r="N157" s="380">
        <f>IF(ISBLANK(INDEX('Policy Characteristics'!H:H,MATCH($C157,'Policy Characteristics'!$C:$C,0))),"",INDEX('Policy Characteristics'!H:H,MATCH($C157,'Policy Characteristics'!$C:$C,0)))</f>
        <v>0.01</v>
      </c>
      <c r="O157" s="358" t="str">
        <f>IF(ISBLANK(INDEX('Policy Characteristics'!I:I,MATCH($C157,'Policy Characteristics'!$C:$C,0))),"",INDEX('Policy Characteristics'!I:I,MATCH($C157,'Policy Characteristics'!$C:$C,0)))</f>
        <v>% reduction in energy use</v>
      </c>
      <c r="P157" s="358"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7" s="358" t="str">
        <f>IF(ISBLANK(INDEX('Policy Characteristics'!K:K,MATCH($C157,'Policy Characteristics'!$C:$C,0))),"",INDEX('Policy Characteristics'!K:K,MATCH($C157,'Policy Characteristics'!$C:$C,0)))</f>
        <v>buildings-sector-main.html#eff-stds</v>
      </c>
      <c r="R157" s="358" t="str">
        <f>IF(ISBLANK(INDEX('Policy Characteristics'!L:L,MATCH($C157,'Policy Characteristics'!$C:$C,0))),"",INDEX('Policy Characteristics'!L:L,MATCH($C157,'Policy Characteristics'!$C:$C,0)))</f>
        <v>building-energy-efficiency-standards.html</v>
      </c>
    </row>
    <row r="158" spans="1:18" s="354" customFormat="1" x14ac:dyDescent="0.35">
      <c r="A158" s="358" t="str">
        <f>IF(ISBLANK(INDEX('Policy Characteristics'!A:A,MATCH($C158,'Policy Characteristics'!$C:$C,0))),"",INDEX('Policy Characteristics'!A:A,MATCH($C158,'Policy Characteristics'!$C:$C,0)))</f>
        <v>Buildings and Appliances</v>
      </c>
      <c r="B158" s="358" t="str">
        <f>IF(ISBLANK(INDEX('Policy Characteristics'!B:B,MATCH($C158,'Policy Characteristics'!$C:$C,0))),"",INDEX('Policy Characteristics'!B:B,MATCH($C158,'Policy Characteristics'!$C:$C,0)))</f>
        <v>Building Energy Efficiency Standards</v>
      </c>
      <c r="C158" s="362" t="str">
        <f t="shared" ref="C158" si="13">C$141</f>
        <v>Reduction in E Use Allowed by Component Eff Std</v>
      </c>
      <c r="D158" s="53" t="s">
        <v>124</v>
      </c>
      <c r="E158" s="53" t="s">
        <v>298</v>
      </c>
      <c r="F158" s="53" t="s">
        <v>175</v>
      </c>
      <c r="G158" s="53" t="s">
        <v>130</v>
      </c>
      <c r="H158" s="54">
        <v>161</v>
      </c>
      <c r="I158" s="53" t="s">
        <v>45</v>
      </c>
      <c r="J158" s="360" t="str">
        <f>IF(ISBLANK(INDEX('Policy Characteristics'!D:D,MATCH($C158,'Policy Characteristics'!$C:$C,0))),"",INDEX('Policy Characteristics'!D:D,MATCH($C158,'Policy Characteristics'!$C:$C,0)))</f>
        <v>Building Energy Efficiency Standards</v>
      </c>
      <c r="K158" s="358" t="str">
        <f>IF(ISBLANK(INDEX('Policy Characteristics'!E:E,MATCH($C158,'Policy Characteristics'!$C:$C,0))),"",INDEX('Policy Characteristics'!E:E,MATCH($C158,'Policy Characteristics'!$C:$C,0)))</f>
        <v>bldgs efficiency standards</v>
      </c>
      <c r="L158" s="380">
        <f>IF(ISBLANK(INDEX('Policy Characteristics'!F:F,MATCH($C158,'Policy Characteristics'!$C:$C,0))),"",INDEX('Policy Characteristics'!F:F,MATCH($C158,'Policy Characteristics'!$C:$C,0)))</f>
        <v>0</v>
      </c>
      <c r="M158" s="380">
        <f>IF(ISBLANK(INDEX('Policy Characteristics'!G:G,MATCH($C158,'Policy Characteristics'!$C:$C,0))),"",INDEX('Policy Characteristics'!G:G,MATCH($C158,'Policy Characteristics'!$C:$C,0)))</f>
        <v>0.75</v>
      </c>
      <c r="N158" s="380">
        <f>IF(ISBLANK(INDEX('Policy Characteristics'!H:H,MATCH($C158,'Policy Characteristics'!$C:$C,0))),"",INDEX('Policy Characteristics'!H:H,MATCH($C158,'Policy Characteristics'!$C:$C,0)))</f>
        <v>0.01</v>
      </c>
      <c r="O158" s="358" t="str">
        <f>IF(ISBLANK(INDEX('Policy Characteristics'!I:I,MATCH($C158,'Policy Characteristics'!$C:$C,0))),"",INDEX('Policy Characteristics'!I:I,MATCH($C158,'Policy Characteristics'!$C:$C,0)))</f>
        <v>% reduction in energy use</v>
      </c>
      <c r="P158" s="358"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8" s="358" t="str">
        <f>IF(ISBLANK(INDEX('Policy Characteristics'!K:K,MATCH($C158,'Policy Characteristics'!$C:$C,0))),"",INDEX('Policy Characteristics'!K:K,MATCH($C158,'Policy Characteristics'!$C:$C,0)))</f>
        <v>buildings-sector-main.html#eff-stds</v>
      </c>
      <c r="R158" s="358" t="str">
        <f>IF(ISBLANK(INDEX('Policy Characteristics'!L:L,MATCH($C158,'Policy Characteristics'!$C:$C,0))),"",INDEX('Policy Characteristics'!L:L,MATCH($C158,'Policy Characteristics'!$C:$C,0)))</f>
        <v>building-energy-efficiency-standards.html</v>
      </c>
    </row>
    <row r="159" spans="1:18" s="5" customFormat="1" x14ac:dyDescent="0.35">
      <c r="A159" s="358" t="str">
        <f>IF(ISBLANK(INDEX('Policy Characteristics'!A:A,MATCH($C159,'Policy Characteristics'!$C:$C,0))),"",INDEX('Policy Characteristics'!A:A,MATCH($C159,'Policy Characteristics'!$C:$C,0)))</f>
        <v>Buildings and Appliances</v>
      </c>
      <c r="B159" s="358" t="str">
        <f>IF(ISBLANK(INDEX('Policy Characteristics'!B:B,MATCH($C159,'Policy Characteristics'!$C:$C,0))),"",INDEX('Policy Characteristics'!B:B,MATCH($C159,'Policy Characteristics'!$C:$C,0)))</f>
        <v>Contractor Training</v>
      </c>
      <c r="C159" s="363" t="s">
        <v>7</v>
      </c>
      <c r="D159" s="53"/>
      <c r="E159" s="53"/>
      <c r="F159" s="53"/>
      <c r="G159" s="53"/>
      <c r="H159" s="54">
        <v>19</v>
      </c>
      <c r="I159" s="53" t="s">
        <v>45</v>
      </c>
      <c r="J159" s="360" t="str">
        <f>IF(ISBLANK(INDEX('Policy Characteristics'!D:D,MATCH($C159,'Policy Characteristics'!$C:$C,0))),"",INDEX('Policy Characteristics'!D:D,MATCH($C159,'Policy Characteristics'!$C:$C,0)))</f>
        <v>Contractor Training</v>
      </c>
      <c r="K159" s="358" t="str">
        <f>IF(ISBLANK(INDEX('Policy Characteristics'!E:E,MATCH($C159,'Policy Characteristics'!$C:$C,0))),"",INDEX('Policy Characteristics'!E:E,MATCH($C159,'Policy Characteristics'!$C:$C,0)))</f>
        <v>bldgs contractor training</v>
      </c>
      <c r="L159" s="358">
        <f>IF(ISBLANK(INDEX('Policy Characteristics'!F:F,MATCH($C159,'Policy Characteristics'!$C:$C,0))),"",INDEX('Policy Characteristics'!F:F,MATCH($C159,'Policy Characteristics'!$C:$C,0)))</f>
        <v>0</v>
      </c>
      <c r="M159" s="358">
        <f>IF(ISBLANK(INDEX('Policy Characteristics'!G:G,MATCH($C159,'Policy Characteristics'!$C:$C,0))),"",INDEX('Policy Characteristics'!G:G,MATCH($C159,'Policy Characteristics'!$C:$C,0)))</f>
        <v>1</v>
      </c>
      <c r="N159" s="358">
        <f>IF(ISBLANK(INDEX('Policy Characteristics'!H:H,MATCH($C159,'Policy Characteristics'!$C:$C,0))),"",INDEX('Policy Characteristics'!H:H,MATCH($C159,'Policy Characteristics'!$C:$C,0)))</f>
        <v>1</v>
      </c>
      <c r="O159" s="358" t="str">
        <f>IF(ISBLANK(INDEX('Policy Characteristics'!I:I,MATCH($C159,'Policy Characteristics'!$C:$C,0))),"",INDEX('Policy Characteristics'!I:I,MATCH($C159,'Policy Characteristics'!$C:$C,0)))</f>
        <v>on/off</v>
      </c>
      <c r="P159" s="358"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58" t="str">
        <f>IF(ISBLANK(INDEX('Policy Characteristics'!K:K,MATCH($C159,'Policy Characteristics'!$C:$C,0))),"",INDEX('Policy Characteristics'!K:K,MATCH($C159,'Policy Characteristics'!$C:$C,0)))</f>
        <v>buildings-sector-main.html#contractor-ed</v>
      </c>
      <c r="R159" s="358" t="str">
        <f>IF(ISBLANK(INDEX('Policy Characteristics'!L:L,MATCH($C159,'Policy Characteristics'!$C:$C,0))),"",INDEX('Policy Characteristics'!L:L,MATCH($C159,'Policy Characteristics'!$C:$C,0)))</f>
        <v>contractor-training.html</v>
      </c>
    </row>
    <row r="160" spans="1:18" s="5" customFormat="1" x14ac:dyDescent="0.35">
      <c r="A160" s="358" t="str">
        <f>IF(ISBLANK(INDEX('Policy Characteristics'!A:A,MATCH($C160,'Policy Characteristics'!$C:$C,0))),"",INDEX('Policy Characteristics'!A:A,MATCH($C160,'Policy Characteristics'!$C:$C,0)))</f>
        <v>Buildings and Appliances</v>
      </c>
      <c r="B160" s="358" t="str">
        <f>IF(ISBLANK(INDEX('Policy Characteristics'!B:B,MATCH($C160,'Policy Characteristics'!$C:$C,0))),"",INDEX('Policy Characteristics'!B:B,MATCH($C160,'Policy Characteristics'!$C:$C,0)))</f>
        <v>Distributed Solar Carve-Out</v>
      </c>
      <c r="C160" s="363" t="s">
        <v>322</v>
      </c>
      <c r="D160" s="53"/>
      <c r="E160" s="53"/>
      <c r="F160" s="53"/>
      <c r="G160" s="53"/>
      <c r="H160" s="54">
        <v>146</v>
      </c>
      <c r="I160" s="53" t="s">
        <v>45</v>
      </c>
      <c r="J160" s="360" t="str">
        <f>IF(ISBLANK(INDEX('Policy Characteristics'!D:D,MATCH($C160,'Policy Characteristics'!$C:$C,0))),"",INDEX('Policy Characteristics'!D:D,MATCH($C160,'Policy Characteristics'!$C:$C,0)))</f>
        <v>Distributed Solar Promotion</v>
      </c>
      <c r="K160" s="358" t="str">
        <f>IF(ISBLANK(INDEX('Policy Characteristics'!E:E,MATCH($C160,'Policy Characteristics'!$C:$C,0))),"",INDEX('Policy Characteristics'!E:E,MATCH($C160,'Policy Characteristics'!$C:$C,0)))</f>
        <v>bldgs min fraction distributed solar</v>
      </c>
      <c r="L160" s="380">
        <f>IF(ISBLANK(INDEX('Policy Characteristics'!F:F,MATCH($C160,'Policy Characteristics'!$C:$C,0))),"",INDEX('Policy Characteristics'!F:F,MATCH($C160,'Policy Characteristics'!$C:$C,0)))</f>
        <v>0</v>
      </c>
      <c r="M160" s="380">
        <f>IF(ISBLANK(INDEX('Policy Characteristics'!G:G,MATCH($C160,'Policy Characteristics'!$C:$C,0))),"",INDEX('Policy Characteristics'!G:G,MATCH($C160,'Policy Characteristics'!$C:$C,0)))</f>
        <v>0.24</v>
      </c>
      <c r="N160" s="380">
        <f>IF(ISBLANK(INDEX('Policy Characteristics'!H:H,MATCH($C160,'Policy Characteristics'!$C:$C,0))),"",INDEX('Policy Characteristics'!H:H,MATCH($C160,'Policy Characteristics'!$C:$C,0)))</f>
        <v>5.0000000000000001E-3</v>
      </c>
      <c r="O160" s="358" t="str">
        <f>IF(ISBLANK(INDEX('Policy Characteristics'!I:I,MATCH($C160,'Policy Characteristics'!$C:$C,0))),"",INDEX('Policy Characteristics'!I:I,MATCH($C160,'Policy Characteristics'!$C:$C,0)))</f>
        <v>minimum % elec from solar</v>
      </c>
      <c r="P160" s="358"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58" t="str">
        <f>IF(ISBLANK(INDEX('Policy Characteristics'!K:K,MATCH($C160,'Policy Characteristics'!$C:$C,0))),"",INDEX('Policy Characteristics'!K:K,MATCH($C160,'Policy Characteristics'!$C:$C,0)))</f>
        <v>buildings-sector-main.html#solar-carve-out</v>
      </c>
      <c r="R160" s="358" t="str">
        <f>IF(ISBLANK(INDEX('Policy Characteristics'!L:L,MATCH($C160,'Policy Characteristics'!$C:$C,0))),"",INDEX('Policy Characteristics'!L:L,MATCH($C160,'Policy Characteristics'!$C:$C,0)))</f>
        <v>solar-carve-out.html</v>
      </c>
    </row>
    <row r="161" spans="1:18" s="5" customFormat="1" x14ac:dyDescent="0.35">
      <c r="A161" s="358" t="str">
        <f>IF(ISBLANK(INDEX('Policy Characteristics'!A:A,MATCH($C161,'Policy Characteristics'!$C:$C,0))),"",INDEX('Policy Characteristics'!A:A,MATCH($C161,'Policy Characteristics'!$C:$C,0)))</f>
        <v>Buildings and Appliances</v>
      </c>
      <c r="B161" s="358" t="str">
        <f>IF(ISBLANK(INDEX('Policy Characteristics'!B:B,MATCH($C161,'Policy Characteristics'!$C:$C,0))),"",INDEX('Policy Characteristics'!B:B,MATCH($C161,'Policy Characteristics'!$C:$C,0)))</f>
        <v>Distributed Solar Subsidy</v>
      </c>
      <c r="C161" s="363" t="s">
        <v>285</v>
      </c>
      <c r="D161" s="53"/>
      <c r="E161" s="53"/>
      <c r="F161" s="53"/>
      <c r="G161" s="53"/>
      <c r="H161" s="54">
        <v>147</v>
      </c>
      <c r="I161" s="53" t="s">
        <v>45</v>
      </c>
      <c r="J161" s="360" t="str">
        <f>IF(ISBLANK(INDEX('Policy Characteristics'!D:D,MATCH($C161,'Policy Characteristics'!$C:$C,0))),"",INDEX('Policy Characteristics'!D:D,MATCH($C161,'Policy Characteristics'!$C:$C,0)))</f>
        <v>Distributed Solar Promotion</v>
      </c>
      <c r="K161" s="358" t="str">
        <f>IF(ISBLANK(INDEX('Policy Characteristics'!E:E,MATCH($C161,'Policy Characteristics'!$C:$C,0))),"",INDEX('Policy Characteristics'!E:E,MATCH($C161,'Policy Characteristics'!$C:$C,0)))</f>
        <v>bldgs distributed solar subsidy</v>
      </c>
      <c r="L161" s="380">
        <f>IF(ISBLANK(INDEX('Policy Characteristics'!F:F,MATCH($C161,'Policy Characteristics'!$C:$C,0))),"",INDEX('Policy Characteristics'!F:F,MATCH($C161,'Policy Characteristics'!$C:$C,0)))</f>
        <v>0</v>
      </c>
      <c r="M161" s="380">
        <f>IF(ISBLANK(INDEX('Policy Characteristics'!G:G,MATCH($C161,'Policy Characteristics'!$C:$C,0))),"",INDEX('Policy Characteristics'!G:G,MATCH($C161,'Policy Characteristics'!$C:$C,0)))</f>
        <v>0.5</v>
      </c>
      <c r="N161" s="380">
        <f>IF(ISBLANK(INDEX('Policy Characteristics'!H:H,MATCH($C161,'Policy Characteristics'!$C:$C,0))),"",INDEX('Policy Characteristics'!H:H,MATCH($C161,'Policy Characteristics'!$C:$C,0)))</f>
        <v>0.01</v>
      </c>
      <c r="O161" s="358" t="str">
        <f>IF(ISBLANK(INDEX('Policy Characteristics'!I:I,MATCH($C161,'Policy Characteristics'!$C:$C,0))),"",INDEX('Policy Characteristics'!I:I,MATCH($C161,'Policy Characteristics'!$C:$C,0)))</f>
        <v>% of PV system cost</v>
      </c>
      <c r="P161" s="358"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v>
      </c>
      <c r="Q161" s="358" t="str">
        <f>IF(ISBLANK(INDEX('Policy Characteristics'!K:K,MATCH($C161,'Policy Characteristics'!$C:$C,0))),"",INDEX('Policy Characteristics'!K:K,MATCH($C161,'Policy Characteristics'!$C:$C,0)))</f>
        <v>buildings-sector-main.html#distributed-solar-subsidy</v>
      </c>
      <c r="R161" s="358" t="str">
        <f>IF(ISBLANK(INDEX('Policy Characteristics'!L:L,MATCH($C161,'Policy Characteristics'!$C:$C,0))),"",INDEX('Policy Characteristics'!L:L,MATCH($C161,'Policy Characteristics'!$C:$C,0)))</f>
        <v>distributed-solar-subsidy.html</v>
      </c>
    </row>
    <row r="162" spans="1:18" s="5" customFormat="1" x14ac:dyDescent="0.35">
      <c r="A162" s="358" t="str">
        <f>IF(ISBLANK(INDEX('Policy Characteristics'!A:A,MATCH($C162,'Policy Characteristics'!$C:$C,0))),"",INDEX('Policy Characteristics'!A:A,MATCH($C162,'Policy Characteristics'!$C:$C,0)))</f>
        <v>Buildings and Appliances</v>
      </c>
      <c r="B162" s="358" t="str">
        <f>IF(ISBLANK(INDEX('Policy Characteristics'!B:B,MATCH($C162,'Policy Characteristics'!$C:$C,0))),"",INDEX('Policy Characteristics'!B:B,MATCH($C162,'Policy Characteristics'!$C:$C,0)))</f>
        <v>Improved Labeling</v>
      </c>
      <c r="C162" s="363" t="s">
        <v>131</v>
      </c>
      <c r="D162" s="53"/>
      <c r="E162" s="53"/>
      <c r="F162" s="53"/>
      <c r="G162" s="53"/>
      <c r="H162" s="54">
        <v>20</v>
      </c>
      <c r="I162" s="53" t="s">
        <v>45</v>
      </c>
      <c r="J162" s="360" t="str">
        <f>IF(ISBLANK(INDEX('Policy Characteristics'!D:D,MATCH($C162,'Policy Characteristics'!$C:$C,0))),"",INDEX('Policy Characteristics'!D:D,MATCH($C162,'Policy Characteristics'!$C:$C,0)))</f>
        <v>Improved Labeling</v>
      </c>
      <c r="K162" s="358" t="str">
        <f>IF(ISBLANK(INDEX('Policy Characteristics'!E:E,MATCH($C162,'Policy Characteristics'!$C:$C,0))),"",INDEX('Policy Characteristics'!E:E,MATCH($C162,'Policy Characteristics'!$C:$C,0)))</f>
        <v>bldgs device labeling</v>
      </c>
      <c r="L162" s="358">
        <f>IF(ISBLANK(INDEX('Policy Characteristics'!F:F,MATCH($C162,'Policy Characteristics'!$C:$C,0))),"",INDEX('Policy Characteristics'!F:F,MATCH($C162,'Policy Characteristics'!$C:$C,0)))</f>
        <v>0</v>
      </c>
      <c r="M162" s="358">
        <f>IF(ISBLANK(INDEX('Policy Characteristics'!G:G,MATCH($C162,'Policy Characteristics'!$C:$C,0))),"",INDEX('Policy Characteristics'!G:G,MATCH($C162,'Policy Characteristics'!$C:$C,0)))</f>
        <v>1</v>
      </c>
      <c r="N162" s="358">
        <f>IF(ISBLANK(INDEX('Policy Characteristics'!H:H,MATCH($C162,'Policy Characteristics'!$C:$C,0))),"",INDEX('Policy Characteristics'!H:H,MATCH($C162,'Policy Characteristics'!$C:$C,0)))</f>
        <v>1</v>
      </c>
      <c r="O162" s="358" t="str">
        <f>IF(ISBLANK(INDEX('Policy Characteristics'!I:I,MATCH($C162,'Policy Characteristics'!$C:$C,0))),"",INDEX('Policy Characteristics'!I:I,MATCH($C162,'Policy Characteristics'!$C:$C,0)))</f>
        <v>on/off</v>
      </c>
      <c r="P162" s="358"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58" t="str">
        <f>IF(ISBLANK(INDEX('Policy Characteristics'!K:K,MATCH($C162,'Policy Characteristics'!$C:$C,0))),"",INDEX('Policy Characteristics'!K:K,MATCH($C162,'Policy Characteristics'!$C:$C,0)))</f>
        <v>buildings-sector-main.html#device-labeling</v>
      </c>
      <c r="R162" s="358" t="str">
        <f>IF(ISBLANK(INDEX('Policy Characteristics'!L:L,MATCH($C162,'Policy Characteristics'!$C:$C,0))),"",INDEX('Policy Characteristics'!L:L,MATCH($C162,'Policy Characteristics'!$C:$C,0)))</f>
        <v>improved-labeling.html</v>
      </c>
    </row>
    <row r="163" spans="1:18" s="5" customFormat="1" x14ac:dyDescent="0.35">
      <c r="A163" s="358" t="str">
        <f>IF(ISBLANK(INDEX('Policy Characteristics'!A:A,MATCH($C163,'Policy Characteristics'!$C:$C,0))),"",INDEX('Policy Characteristics'!A:A,MATCH($C163,'Policy Characteristics'!$C:$C,0)))</f>
        <v>Buildings and Appliances</v>
      </c>
      <c r="B163" s="358" t="str">
        <f>IF(ISBLANK(INDEX('Policy Characteristics'!B:B,MATCH($C163,'Policy Characteristics'!$C:$C,0))),"",INDEX('Policy Characteristics'!B:B,MATCH($C163,'Policy Characteristics'!$C:$C,0)))</f>
        <v>Retrofit Existing Buildings</v>
      </c>
      <c r="C163" s="363" t="s">
        <v>2534</v>
      </c>
      <c r="D163" s="53" t="s">
        <v>296</v>
      </c>
      <c r="E163" s="53"/>
      <c r="F163" s="53" t="s">
        <v>300</v>
      </c>
      <c r="G163" s="53"/>
      <c r="H163" s="54">
        <v>378</v>
      </c>
      <c r="I163" s="53" t="s">
        <v>45</v>
      </c>
      <c r="J163" s="360" t="str">
        <f>IF(ISBLANK(INDEX('Policy Characteristics'!D:D,MATCH($C163,'Policy Characteristics'!$C:$C,0))),"",INDEX('Policy Characteristics'!D:D,MATCH($C163,'Policy Characteristics'!$C:$C,0)))</f>
        <v>Increased Retrofitting</v>
      </c>
      <c r="K163" s="358" t="str">
        <f>IF(ISBLANK(INDEX('Policy Characteristics'!E:E,MATCH($C163,'Policy Characteristics'!$C:$C,0))),"",INDEX('Policy Characteristics'!E:E,MATCH($C163,'Policy Characteristics'!$C:$C,0)))</f>
        <v>bldgs retrofitting</v>
      </c>
      <c r="L163" s="380">
        <f>IF(ISBLANK(INDEX('Policy Characteristics'!F:F,MATCH($C163,'Policy Characteristics'!$C:$C,0))),"",INDEX('Policy Characteristics'!F:F,MATCH($C163,'Policy Characteristics'!$C:$C,0)))</f>
        <v>0</v>
      </c>
      <c r="M163" s="380">
        <f>IF(ISBLANK(INDEX('Policy Characteristics'!G:G,MATCH($C163,'Policy Characteristics'!$C:$C,0))),"",INDEX('Policy Characteristics'!G:G,MATCH($C163,'Policy Characteristics'!$C:$C,0)))</f>
        <v>0.5</v>
      </c>
      <c r="N163" s="380">
        <f>IF(ISBLANK(INDEX('Policy Characteristics'!H:H,MATCH($C163,'Policy Characteristics'!$C:$C,0))),"",INDEX('Policy Characteristics'!H:H,MATCH($C163,'Policy Characteristics'!$C:$C,0)))</f>
        <v>0.01</v>
      </c>
      <c r="O163" s="358" t="str">
        <f>IF(ISBLANK(INDEX('Policy Characteristics'!I:I,MATCH($C163,'Policy Characteristics'!$C:$C,0))),"",INDEX('Policy Characteristics'!I:I,MATCH($C163,'Policy Characteristics'!$C:$C,0)))</f>
        <v>% of existing buildings</v>
      </c>
      <c r="P163" s="358"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58" t="str">
        <f>IF(ISBLANK(INDEX('Policy Characteristics'!K:K,MATCH($C163,'Policy Characteristics'!$C:$C,0))),"",INDEX('Policy Characteristics'!K:K,MATCH($C163,'Policy Characteristics'!$C:$C,0)))</f>
        <v>buildings-sector-main.html#retrofitting</v>
      </c>
      <c r="R163" s="358" t="str">
        <f>IF(ISBLANK(INDEX('Policy Characteristics'!L:L,MATCH($C163,'Policy Characteristics'!$C:$C,0))),"",INDEX('Policy Characteristics'!L:L,MATCH($C163,'Policy Characteristics'!$C:$C,0)))</f>
        <v>increased-retrofitting.html</v>
      </c>
    </row>
    <row r="164" spans="1:18" s="5" customFormat="1" x14ac:dyDescent="0.35">
      <c r="A164" s="358" t="str">
        <f>IF(ISBLANK(INDEX('Policy Characteristics'!A:A,MATCH($C164,'Policy Characteristics'!$C:$C,0))),"",INDEX('Policy Characteristics'!A:A,MATCH($C164,'Policy Characteristics'!$C:$C,0)))</f>
        <v>Buildings and Appliances</v>
      </c>
      <c r="B164" s="358" t="str">
        <f>IF(ISBLANK(INDEX('Policy Characteristics'!B:B,MATCH($C164,'Policy Characteristics'!$C:$C,0))),"",INDEX('Policy Characteristics'!B:B,MATCH($C164,'Policy Characteristics'!$C:$C,0)))</f>
        <v>Retrofit Existing Buildings</v>
      </c>
      <c r="C164" s="362" t="str">
        <f t="shared" ref="C164:C165" si="14">C$163</f>
        <v>Share of Preexisting Buildings Subject to Retrofitting</v>
      </c>
      <c r="D164" s="53" t="s">
        <v>297</v>
      </c>
      <c r="E164" s="53"/>
      <c r="F164" s="53" t="s">
        <v>299</v>
      </c>
      <c r="G164" s="53"/>
      <c r="H164" s="54">
        <v>379</v>
      </c>
      <c r="I164" s="53" t="s">
        <v>45</v>
      </c>
      <c r="J164" s="360" t="str">
        <f>IF(ISBLANK(INDEX('Policy Characteristics'!D:D,MATCH($C164,'Policy Characteristics'!$C:$C,0))),"",INDEX('Policy Characteristics'!D:D,MATCH($C164,'Policy Characteristics'!$C:$C,0)))</f>
        <v>Increased Retrofitting</v>
      </c>
      <c r="K164" s="358" t="str">
        <f>IF(ISBLANK(INDEX('Policy Characteristics'!E:E,MATCH($C164,'Policy Characteristics'!$C:$C,0))),"",INDEX('Policy Characteristics'!E:E,MATCH($C164,'Policy Characteristics'!$C:$C,0)))</f>
        <v>bldgs retrofitting</v>
      </c>
      <c r="L164" s="380">
        <f>IF(ISBLANK(INDEX('Policy Characteristics'!F:F,MATCH($C164,'Policy Characteristics'!$C:$C,0))),"",INDEX('Policy Characteristics'!F:F,MATCH($C164,'Policy Characteristics'!$C:$C,0)))</f>
        <v>0</v>
      </c>
      <c r="M164" s="380">
        <f>IF(ISBLANK(INDEX('Policy Characteristics'!G:G,MATCH($C164,'Policy Characteristics'!$C:$C,0))),"",INDEX('Policy Characteristics'!G:G,MATCH($C164,'Policy Characteristics'!$C:$C,0)))</f>
        <v>0.5</v>
      </c>
      <c r="N164" s="380">
        <f>IF(ISBLANK(INDEX('Policy Characteristics'!H:H,MATCH($C164,'Policy Characteristics'!$C:$C,0))),"",INDEX('Policy Characteristics'!H:H,MATCH($C164,'Policy Characteristics'!$C:$C,0)))</f>
        <v>0.01</v>
      </c>
      <c r="O164" s="358" t="str">
        <f>IF(ISBLANK(INDEX('Policy Characteristics'!I:I,MATCH($C164,'Policy Characteristics'!$C:$C,0))),"",INDEX('Policy Characteristics'!I:I,MATCH($C164,'Policy Characteristics'!$C:$C,0)))</f>
        <v>% of existing buildings</v>
      </c>
      <c r="P164" s="358"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58" t="str">
        <f>IF(ISBLANK(INDEX('Policy Characteristics'!K:K,MATCH($C164,'Policy Characteristics'!$C:$C,0))),"",INDEX('Policy Characteristics'!K:K,MATCH($C164,'Policy Characteristics'!$C:$C,0)))</f>
        <v>buildings-sector-main.html#retrofitting</v>
      </c>
      <c r="R164" s="358" t="str">
        <f>IF(ISBLANK(INDEX('Policy Characteristics'!L:L,MATCH($C164,'Policy Characteristics'!$C:$C,0))),"",INDEX('Policy Characteristics'!L:L,MATCH($C164,'Policy Characteristics'!$C:$C,0)))</f>
        <v>increased-retrofitting.html</v>
      </c>
    </row>
    <row r="165" spans="1:18" s="5" customFormat="1" x14ac:dyDescent="0.35">
      <c r="A165" s="358" t="str">
        <f>IF(ISBLANK(INDEX('Policy Characteristics'!A:A,MATCH($C165,'Policy Characteristics'!$C:$C,0))),"",INDEX('Policy Characteristics'!A:A,MATCH($C165,'Policy Characteristics'!$C:$C,0)))</f>
        <v>Buildings and Appliances</v>
      </c>
      <c r="B165" s="358" t="str">
        <f>IF(ISBLANK(INDEX('Policy Characteristics'!B:B,MATCH($C165,'Policy Characteristics'!$C:$C,0))),"",INDEX('Policy Characteristics'!B:B,MATCH($C165,'Policy Characteristics'!$C:$C,0)))</f>
        <v>Retrofit Existing Buildings</v>
      </c>
      <c r="C165" s="362" t="str">
        <f t="shared" si="14"/>
        <v>Share of Preexisting Buildings Subject to Retrofitting</v>
      </c>
      <c r="D165" s="53" t="s">
        <v>298</v>
      </c>
      <c r="E165" s="53"/>
      <c r="F165" s="53" t="s">
        <v>175</v>
      </c>
      <c r="G165" s="53"/>
      <c r="H165" s="54">
        <v>380</v>
      </c>
      <c r="I165" s="53" t="s">
        <v>45</v>
      </c>
      <c r="J165" s="360" t="str">
        <f>IF(ISBLANK(INDEX('Policy Characteristics'!D:D,MATCH($C165,'Policy Characteristics'!$C:$C,0))),"",INDEX('Policy Characteristics'!D:D,MATCH($C165,'Policy Characteristics'!$C:$C,0)))</f>
        <v>Increased Retrofitting</v>
      </c>
      <c r="K165" s="358" t="str">
        <f>IF(ISBLANK(INDEX('Policy Characteristics'!E:E,MATCH($C165,'Policy Characteristics'!$C:$C,0))),"",INDEX('Policy Characteristics'!E:E,MATCH($C165,'Policy Characteristics'!$C:$C,0)))</f>
        <v>bldgs retrofitting</v>
      </c>
      <c r="L165" s="380">
        <f>IF(ISBLANK(INDEX('Policy Characteristics'!F:F,MATCH($C165,'Policy Characteristics'!$C:$C,0))),"",INDEX('Policy Characteristics'!F:F,MATCH($C165,'Policy Characteristics'!$C:$C,0)))</f>
        <v>0</v>
      </c>
      <c r="M165" s="380">
        <f>IF(ISBLANK(INDEX('Policy Characteristics'!G:G,MATCH($C165,'Policy Characteristics'!$C:$C,0))),"",INDEX('Policy Characteristics'!G:G,MATCH($C165,'Policy Characteristics'!$C:$C,0)))</f>
        <v>0.5</v>
      </c>
      <c r="N165" s="380">
        <f>IF(ISBLANK(INDEX('Policy Characteristics'!H:H,MATCH($C165,'Policy Characteristics'!$C:$C,0))),"",INDEX('Policy Characteristics'!H:H,MATCH($C165,'Policy Characteristics'!$C:$C,0)))</f>
        <v>0.01</v>
      </c>
      <c r="O165" s="358" t="str">
        <f>IF(ISBLANK(INDEX('Policy Characteristics'!I:I,MATCH($C165,'Policy Characteristics'!$C:$C,0))),"",INDEX('Policy Characteristics'!I:I,MATCH($C165,'Policy Characteristics'!$C:$C,0)))</f>
        <v>% of existing buildings</v>
      </c>
      <c r="P165" s="358"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58" t="str">
        <f>IF(ISBLANK(INDEX('Policy Characteristics'!K:K,MATCH($C165,'Policy Characteristics'!$C:$C,0))),"",INDEX('Policy Characteristics'!K:K,MATCH($C165,'Policy Characteristics'!$C:$C,0)))</f>
        <v>buildings-sector-main.html#retrofitting</v>
      </c>
      <c r="R165" s="358" t="str">
        <f>IF(ISBLANK(INDEX('Policy Characteristics'!L:L,MATCH($C165,'Policy Characteristics'!$C:$C,0))),"",INDEX('Policy Characteristics'!L:L,MATCH($C165,'Policy Characteristics'!$C:$C,0)))</f>
        <v>increased-retrofitting.html</v>
      </c>
    </row>
    <row r="166" spans="1:18" s="5" customFormat="1" x14ac:dyDescent="0.35">
      <c r="A166" s="358" t="str">
        <f>IF(ISBLANK(INDEX('Policy Characteristics'!A:A,MATCH($C166,'Policy Characteristics'!$C:$C,0))),"",INDEX('Policy Characteristics'!A:A,MATCH($C166,'Policy Characteristics'!$C:$C,0)))</f>
        <v>Buildings and Appliances</v>
      </c>
      <c r="B166" s="358" t="str">
        <f>IF(ISBLANK(INDEX('Policy Characteristics'!B:B,MATCH($C166,'Policy Characteristics'!$C:$C,0))),"",INDEX('Policy Characteristics'!B:B,MATCH($C166,'Policy Characteristics'!$C:$C,0)))</f>
        <v>Rebate for Efficient Products</v>
      </c>
      <c r="C166" s="363" t="s">
        <v>6</v>
      </c>
      <c r="D166" s="53" t="s">
        <v>119</v>
      </c>
      <c r="E166" s="53"/>
      <c r="F166" s="53" t="s">
        <v>125</v>
      </c>
      <c r="G166" s="53"/>
      <c r="H166" s="54">
        <v>27</v>
      </c>
      <c r="I166" s="53" t="s">
        <v>45</v>
      </c>
      <c r="J166" s="360" t="str">
        <f>IF(ISBLANK(INDEX('Policy Characteristics'!D:D,MATCH($C166,'Policy Characteristics'!$C:$C,0))),"",INDEX('Policy Characteristics'!D:D,MATCH($C166,'Policy Characteristics'!$C:$C,0)))</f>
        <v>Rebate for Efficient Products</v>
      </c>
      <c r="K166" s="358" t="str">
        <f>IF(ISBLANK(INDEX('Policy Characteristics'!E:E,MATCH($C166,'Policy Characteristics'!$C:$C,0))),"",INDEX('Policy Characteristics'!E:E,MATCH($C166,'Policy Characteristics'!$C:$C,0)))</f>
        <v>bldgs rebate</v>
      </c>
      <c r="L166" s="358">
        <f>IF(ISBLANK(INDEX('Policy Characteristics'!F:F,MATCH($C166,'Policy Characteristics'!$C:$C,0))),"",INDEX('Policy Characteristics'!F:F,MATCH($C166,'Policy Characteristics'!$C:$C,0)))</f>
        <v>0</v>
      </c>
      <c r="M166" s="358">
        <f>IF(ISBLANK(INDEX('Policy Characteristics'!G:G,MATCH($C166,'Policy Characteristics'!$C:$C,0))),"",INDEX('Policy Characteristics'!G:G,MATCH($C166,'Policy Characteristics'!$C:$C,0)))</f>
        <v>1</v>
      </c>
      <c r="N166" s="358">
        <f>IF(ISBLANK(INDEX('Policy Characteristics'!H:H,MATCH($C166,'Policy Characteristics'!$C:$C,0))),"",INDEX('Policy Characteristics'!H:H,MATCH($C166,'Policy Characteristics'!$C:$C,0)))</f>
        <v>1</v>
      </c>
      <c r="O166" s="358" t="str">
        <f>IF(ISBLANK(INDEX('Policy Characteristics'!I:I,MATCH($C166,'Policy Characteristics'!$C:$C,0))),"",INDEX('Policy Characteristics'!I:I,MATCH($C166,'Policy Characteristics'!$C:$C,0)))</f>
        <v>on/off</v>
      </c>
      <c r="P166" s="358"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358" t="str">
        <f>IF(ISBLANK(INDEX('Policy Characteristics'!K:K,MATCH($C166,'Policy Characteristics'!$C:$C,0))),"",INDEX('Policy Characteristics'!K:K,MATCH($C166,'Policy Characteristics'!$C:$C,0)))</f>
        <v>buildings-sector-main.html#rebate</v>
      </c>
      <c r="R166" s="358" t="str">
        <f>IF(ISBLANK(INDEX('Policy Characteristics'!L:L,MATCH($C166,'Policy Characteristics'!$C:$C,0))),"",INDEX('Policy Characteristics'!L:L,MATCH($C166,'Policy Characteristics'!$C:$C,0)))</f>
        <v>rebate-for-efficient-products.html</v>
      </c>
    </row>
    <row r="167" spans="1:18" s="5" customFormat="1" x14ac:dyDescent="0.35">
      <c r="A167" s="358" t="str">
        <f>IF(ISBLANK(INDEX('Policy Characteristics'!A:A,MATCH($C167,'Policy Characteristics'!$C:$C,0))),"",INDEX('Policy Characteristics'!A:A,MATCH($C167,'Policy Characteristics'!$C:$C,0)))</f>
        <v>Buildings and Appliances</v>
      </c>
      <c r="B167" s="358" t="str">
        <f>IF(ISBLANK(INDEX('Policy Characteristics'!B:B,MATCH($C167,'Policy Characteristics'!$C:$C,0))),"",INDEX('Policy Characteristics'!B:B,MATCH($C167,'Policy Characteristics'!$C:$C,0)))</f>
        <v>Rebate for Efficient Products</v>
      </c>
      <c r="C167" s="362" t="str">
        <f t="shared" ref="C167:C171" si="15">C$166</f>
        <v>Boolean Rebate Program for Efficient Components</v>
      </c>
      <c r="D167" s="53" t="s">
        <v>120</v>
      </c>
      <c r="E167" s="53"/>
      <c r="F167" s="53" t="s">
        <v>126</v>
      </c>
      <c r="G167" s="53"/>
      <c r="H167" s="54">
        <v>28</v>
      </c>
      <c r="I167" s="53" t="s">
        <v>45</v>
      </c>
      <c r="J167" s="360" t="str">
        <f>IF(ISBLANK(INDEX('Policy Characteristics'!D:D,MATCH($C167,'Policy Characteristics'!$C:$C,0))),"",INDEX('Policy Characteristics'!D:D,MATCH($C167,'Policy Characteristics'!$C:$C,0)))</f>
        <v>Rebate for Efficient Products</v>
      </c>
      <c r="K167" s="358" t="str">
        <f>IF(ISBLANK(INDEX('Policy Characteristics'!E:E,MATCH($C167,'Policy Characteristics'!$C:$C,0))),"",INDEX('Policy Characteristics'!E:E,MATCH($C167,'Policy Characteristics'!$C:$C,0)))</f>
        <v>bldgs rebate</v>
      </c>
      <c r="L167" s="358">
        <f>IF(ISBLANK(INDEX('Policy Characteristics'!F:F,MATCH($C167,'Policy Characteristics'!$C:$C,0))),"",INDEX('Policy Characteristics'!F:F,MATCH($C167,'Policy Characteristics'!$C:$C,0)))</f>
        <v>0</v>
      </c>
      <c r="M167" s="358">
        <f>IF(ISBLANK(INDEX('Policy Characteristics'!G:G,MATCH($C167,'Policy Characteristics'!$C:$C,0))),"",INDEX('Policy Characteristics'!G:G,MATCH($C167,'Policy Characteristics'!$C:$C,0)))</f>
        <v>1</v>
      </c>
      <c r="N167" s="358">
        <f>IF(ISBLANK(INDEX('Policy Characteristics'!H:H,MATCH($C167,'Policy Characteristics'!$C:$C,0))),"",INDEX('Policy Characteristics'!H:H,MATCH($C167,'Policy Characteristics'!$C:$C,0)))</f>
        <v>1</v>
      </c>
      <c r="O167" s="358" t="str">
        <f>IF(ISBLANK(INDEX('Policy Characteristics'!I:I,MATCH($C167,'Policy Characteristics'!$C:$C,0))),"",INDEX('Policy Characteristics'!I:I,MATCH($C167,'Policy Characteristics'!$C:$C,0)))</f>
        <v>on/off</v>
      </c>
      <c r="P167" s="358"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358" t="str">
        <f>IF(ISBLANK(INDEX('Policy Characteristics'!K:K,MATCH($C167,'Policy Characteristics'!$C:$C,0))),"",INDEX('Policy Characteristics'!K:K,MATCH($C167,'Policy Characteristics'!$C:$C,0)))</f>
        <v>buildings-sector-main.html#rebate</v>
      </c>
      <c r="R167" s="358" t="str">
        <f>IF(ISBLANK(INDEX('Policy Characteristics'!L:L,MATCH($C167,'Policy Characteristics'!$C:$C,0))),"",INDEX('Policy Characteristics'!L:L,MATCH($C167,'Policy Characteristics'!$C:$C,0)))</f>
        <v>rebate-for-efficient-products.html</v>
      </c>
    </row>
    <row r="168" spans="1:18" s="5" customFormat="1" x14ac:dyDescent="0.35">
      <c r="A168" s="358" t="str">
        <f>IF(ISBLANK(INDEX('Policy Characteristics'!A:A,MATCH($C168,'Policy Characteristics'!$C:$C,0))),"",INDEX('Policy Characteristics'!A:A,MATCH($C168,'Policy Characteristics'!$C:$C,0)))</f>
        <v>Buildings and Appliances</v>
      </c>
      <c r="B168" s="358" t="str">
        <f>IF(ISBLANK(INDEX('Policy Characteristics'!B:B,MATCH($C168,'Policy Characteristics'!$C:$C,0))),"",INDEX('Policy Characteristics'!B:B,MATCH($C168,'Policy Characteristics'!$C:$C,0)))</f>
        <v>Rebate for Efficient Products</v>
      </c>
      <c r="C168" s="362" t="str">
        <f t="shared" si="15"/>
        <v>Boolean Rebate Program for Efficient Components</v>
      </c>
      <c r="D168" s="53" t="s">
        <v>121</v>
      </c>
      <c r="E168" s="53"/>
      <c r="F168" s="53" t="s">
        <v>127</v>
      </c>
      <c r="G168" s="53"/>
      <c r="H168" s="54">
        <v>605</v>
      </c>
      <c r="I168" s="53" t="s">
        <v>46</v>
      </c>
      <c r="J168" s="360" t="str">
        <f>IF(ISBLANK(INDEX('Policy Characteristics'!D:D,MATCH($C168,'Policy Characteristics'!$C:$C,0))),"",INDEX('Policy Characteristics'!D:D,MATCH($C168,'Policy Characteristics'!$C:$C,0)))</f>
        <v>Rebate for Efficient Products</v>
      </c>
      <c r="K168" s="358" t="str">
        <f>IF(ISBLANK(INDEX('Policy Characteristics'!E:E,MATCH($C168,'Policy Characteristics'!$C:$C,0))),"",INDEX('Policy Characteristics'!E:E,MATCH($C168,'Policy Characteristics'!$C:$C,0)))</f>
        <v>bldgs rebate</v>
      </c>
      <c r="L168" s="358">
        <f>IF(ISBLANK(INDEX('Policy Characteristics'!F:F,MATCH($C168,'Policy Characteristics'!$C:$C,0))),"",INDEX('Policy Characteristics'!F:F,MATCH($C168,'Policy Characteristics'!$C:$C,0)))</f>
        <v>0</v>
      </c>
      <c r="M168" s="358">
        <f>IF(ISBLANK(INDEX('Policy Characteristics'!G:G,MATCH($C168,'Policy Characteristics'!$C:$C,0))),"",INDEX('Policy Characteristics'!G:G,MATCH($C168,'Policy Characteristics'!$C:$C,0)))</f>
        <v>1</v>
      </c>
      <c r="N168" s="358">
        <f>IF(ISBLANK(INDEX('Policy Characteristics'!H:H,MATCH($C168,'Policy Characteristics'!$C:$C,0))),"",INDEX('Policy Characteristics'!H:H,MATCH($C168,'Policy Characteristics'!$C:$C,0)))</f>
        <v>1</v>
      </c>
      <c r="O168" s="358" t="str">
        <f>IF(ISBLANK(INDEX('Policy Characteristics'!I:I,MATCH($C168,'Policy Characteristics'!$C:$C,0))),"",INDEX('Policy Characteristics'!I:I,MATCH($C168,'Policy Characteristics'!$C:$C,0)))</f>
        <v>on/off</v>
      </c>
      <c r="P168" s="358"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358" t="str">
        <f>IF(ISBLANK(INDEX('Policy Characteristics'!K:K,MATCH($C168,'Policy Characteristics'!$C:$C,0))),"",INDEX('Policy Characteristics'!K:K,MATCH($C168,'Policy Characteristics'!$C:$C,0)))</f>
        <v>buildings-sector-main.html#rebate</v>
      </c>
      <c r="R168" s="358" t="str">
        <f>IF(ISBLANK(INDEX('Policy Characteristics'!L:L,MATCH($C168,'Policy Characteristics'!$C:$C,0))),"",INDEX('Policy Characteristics'!L:L,MATCH($C168,'Policy Characteristics'!$C:$C,0)))</f>
        <v>rebate-for-efficient-products.html</v>
      </c>
    </row>
    <row r="169" spans="1:18" s="5" customFormat="1" x14ac:dyDescent="0.35">
      <c r="A169" s="358" t="str">
        <f>IF(ISBLANK(INDEX('Policy Characteristics'!A:A,MATCH($C169,'Policy Characteristics'!$C:$C,0))),"",INDEX('Policy Characteristics'!A:A,MATCH($C169,'Policy Characteristics'!$C:$C,0)))</f>
        <v>Buildings and Appliances</v>
      </c>
      <c r="B169" s="358" t="str">
        <f>IF(ISBLANK(INDEX('Policy Characteristics'!B:B,MATCH($C169,'Policy Characteristics'!$C:$C,0))),"",INDEX('Policy Characteristics'!B:B,MATCH($C169,'Policy Characteristics'!$C:$C,0)))</f>
        <v>Rebate for Efficient Products</v>
      </c>
      <c r="C169" s="362" t="str">
        <f t="shared" si="15"/>
        <v>Boolean Rebate Program for Efficient Components</v>
      </c>
      <c r="D169" s="53" t="s">
        <v>122</v>
      </c>
      <c r="E169" s="53"/>
      <c r="F169" s="53" t="s">
        <v>128</v>
      </c>
      <c r="G169" s="53"/>
      <c r="H169" s="54">
        <v>606</v>
      </c>
      <c r="I169" s="53" t="s">
        <v>46</v>
      </c>
      <c r="J169" s="360" t="str">
        <f>IF(ISBLANK(INDEX('Policy Characteristics'!D:D,MATCH($C169,'Policy Characteristics'!$C:$C,0))),"",INDEX('Policy Characteristics'!D:D,MATCH($C169,'Policy Characteristics'!$C:$C,0)))</f>
        <v>Rebate for Efficient Products</v>
      </c>
      <c r="K169" s="358" t="str">
        <f>IF(ISBLANK(INDEX('Policy Characteristics'!E:E,MATCH($C169,'Policy Characteristics'!$C:$C,0))),"",INDEX('Policy Characteristics'!E:E,MATCH($C169,'Policy Characteristics'!$C:$C,0)))</f>
        <v>bldgs rebate</v>
      </c>
      <c r="L169" s="358">
        <f>IF(ISBLANK(INDEX('Policy Characteristics'!F:F,MATCH($C169,'Policy Characteristics'!$C:$C,0))),"",INDEX('Policy Characteristics'!F:F,MATCH($C169,'Policy Characteristics'!$C:$C,0)))</f>
        <v>0</v>
      </c>
      <c r="M169" s="358">
        <f>IF(ISBLANK(INDEX('Policy Characteristics'!G:G,MATCH($C169,'Policy Characteristics'!$C:$C,0))),"",INDEX('Policy Characteristics'!G:G,MATCH($C169,'Policy Characteristics'!$C:$C,0)))</f>
        <v>1</v>
      </c>
      <c r="N169" s="358">
        <f>IF(ISBLANK(INDEX('Policy Characteristics'!H:H,MATCH($C169,'Policy Characteristics'!$C:$C,0))),"",INDEX('Policy Characteristics'!H:H,MATCH($C169,'Policy Characteristics'!$C:$C,0)))</f>
        <v>1</v>
      </c>
      <c r="O169" s="358" t="str">
        <f>IF(ISBLANK(INDEX('Policy Characteristics'!I:I,MATCH($C169,'Policy Characteristics'!$C:$C,0))),"",INDEX('Policy Characteristics'!I:I,MATCH($C169,'Policy Characteristics'!$C:$C,0)))</f>
        <v>on/off</v>
      </c>
      <c r="P169" s="358"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358" t="str">
        <f>IF(ISBLANK(INDEX('Policy Characteristics'!K:K,MATCH($C169,'Policy Characteristics'!$C:$C,0))),"",INDEX('Policy Characteristics'!K:K,MATCH($C169,'Policy Characteristics'!$C:$C,0)))</f>
        <v>buildings-sector-main.html#rebate</v>
      </c>
      <c r="R169" s="358" t="str">
        <f>IF(ISBLANK(INDEX('Policy Characteristics'!L:L,MATCH($C169,'Policy Characteristics'!$C:$C,0))),"",INDEX('Policy Characteristics'!L:L,MATCH($C169,'Policy Characteristics'!$C:$C,0)))</f>
        <v>rebate-for-efficient-products.html</v>
      </c>
    </row>
    <row r="170" spans="1:18" s="5" customFormat="1" x14ac:dyDescent="0.35">
      <c r="A170" s="358" t="str">
        <f>IF(ISBLANK(INDEX('Policy Characteristics'!A:A,MATCH($C170,'Policy Characteristics'!$C:$C,0))),"",INDEX('Policy Characteristics'!A:A,MATCH($C170,'Policy Characteristics'!$C:$C,0)))</f>
        <v>Buildings and Appliances</v>
      </c>
      <c r="B170" s="358" t="str">
        <f>IF(ISBLANK(INDEX('Policy Characteristics'!B:B,MATCH($C170,'Policy Characteristics'!$C:$C,0))),"",INDEX('Policy Characteristics'!B:B,MATCH($C170,'Policy Characteristics'!$C:$C,0)))</f>
        <v>Rebate for Efficient Products</v>
      </c>
      <c r="C170" s="362" t="str">
        <f t="shared" si="15"/>
        <v>Boolean Rebate Program for Efficient Components</v>
      </c>
      <c r="D170" s="53" t="s">
        <v>123</v>
      </c>
      <c r="E170" s="53"/>
      <c r="F170" s="53" t="s">
        <v>129</v>
      </c>
      <c r="G170" s="53"/>
      <c r="H170" s="54">
        <v>29</v>
      </c>
      <c r="I170" s="53" t="s">
        <v>45</v>
      </c>
      <c r="J170" s="360" t="str">
        <f>IF(ISBLANK(INDEX('Policy Characteristics'!D:D,MATCH($C170,'Policy Characteristics'!$C:$C,0))),"",INDEX('Policy Characteristics'!D:D,MATCH($C170,'Policy Characteristics'!$C:$C,0)))</f>
        <v>Rebate for Efficient Products</v>
      </c>
      <c r="K170" s="358" t="str">
        <f>IF(ISBLANK(INDEX('Policy Characteristics'!E:E,MATCH($C170,'Policy Characteristics'!$C:$C,0))),"",INDEX('Policy Characteristics'!E:E,MATCH($C170,'Policy Characteristics'!$C:$C,0)))</f>
        <v>bldgs rebate</v>
      </c>
      <c r="L170" s="358">
        <f>IF(ISBLANK(INDEX('Policy Characteristics'!F:F,MATCH($C170,'Policy Characteristics'!$C:$C,0))),"",INDEX('Policy Characteristics'!F:F,MATCH($C170,'Policy Characteristics'!$C:$C,0)))</f>
        <v>0</v>
      </c>
      <c r="M170" s="358">
        <f>IF(ISBLANK(INDEX('Policy Characteristics'!G:G,MATCH($C170,'Policy Characteristics'!$C:$C,0))),"",INDEX('Policy Characteristics'!G:G,MATCH($C170,'Policy Characteristics'!$C:$C,0)))</f>
        <v>1</v>
      </c>
      <c r="N170" s="358">
        <f>IF(ISBLANK(INDEX('Policy Characteristics'!H:H,MATCH($C170,'Policy Characteristics'!$C:$C,0))),"",INDEX('Policy Characteristics'!H:H,MATCH($C170,'Policy Characteristics'!$C:$C,0)))</f>
        <v>1</v>
      </c>
      <c r="O170" s="358" t="str">
        <f>IF(ISBLANK(INDEX('Policy Characteristics'!I:I,MATCH($C170,'Policy Characteristics'!$C:$C,0))),"",INDEX('Policy Characteristics'!I:I,MATCH($C170,'Policy Characteristics'!$C:$C,0)))</f>
        <v>on/off</v>
      </c>
      <c r="P170" s="358"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358" t="str">
        <f>IF(ISBLANK(INDEX('Policy Characteristics'!K:K,MATCH($C170,'Policy Characteristics'!$C:$C,0))),"",INDEX('Policy Characteristics'!K:K,MATCH($C170,'Policy Characteristics'!$C:$C,0)))</f>
        <v>buildings-sector-main.html#rebate</v>
      </c>
      <c r="R170" s="358" t="str">
        <f>IF(ISBLANK(INDEX('Policy Characteristics'!L:L,MATCH($C170,'Policy Characteristics'!$C:$C,0))),"",INDEX('Policy Characteristics'!L:L,MATCH($C170,'Policy Characteristics'!$C:$C,0)))</f>
        <v>rebate-for-efficient-products.html</v>
      </c>
    </row>
    <row r="171" spans="1:18" s="5" customFormat="1" x14ac:dyDescent="0.35">
      <c r="A171" s="358" t="str">
        <f>IF(ISBLANK(INDEX('Policy Characteristics'!A:A,MATCH($C171,'Policy Characteristics'!$C:$C,0))),"",INDEX('Policy Characteristics'!A:A,MATCH($C171,'Policy Characteristics'!$C:$C,0)))</f>
        <v>Buildings and Appliances</v>
      </c>
      <c r="B171" s="358" t="str">
        <f>IF(ISBLANK(INDEX('Policy Characteristics'!B:B,MATCH($C171,'Policy Characteristics'!$C:$C,0))),"",INDEX('Policy Characteristics'!B:B,MATCH($C171,'Policy Characteristics'!$C:$C,0)))</f>
        <v>Rebate for Efficient Products</v>
      </c>
      <c r="C171" s="362" t="str">
        <f t="shared" si="15"/>
        <v>Boolean Rebate Program for Efficient Components</v>
      </c>
      <c r="D171" s="53" t="s">
        <v>124</v>
      </c>
      <c r="E171" s="53"/>
      <c r="F171" s="53" t="s">
        <v>130</v>
      </c>
      <c r="G171" s="53"/>
      <c r="H171" s="54">
        <v>607</v>
      </c>
      <c r="I171" s="53" t="s">
        <v>46</v>
      </c>
      <c r="J171" s="360" t="str">
        <f>IF(ISBLANK(INDEX('Policy Characteristics'!D:D,MATCH($C171,'Policy Characteristics'!$C:$C,0))),"",INDEX('Policy Characteristics'!D:D,MATCH($C171,'Policy Characteristics'!$C:$C,0)))</f>
        <v>Rebate for Efficient Products</v>
      </c>
      <c r="K171" s="358" t="str">
        <f>IF(ISBLANK(INDEX('Policy Characteristics'!E:E,MATCH($C171,'Policy Characteristics'!$C:$C,0))),"",INDEX('Policy Characteristics'!E:E,MATCH($C171,'Policy Characteristics'!$C:$C,0)))</f>
        <v>bldgs rebate</v>
      </c>
      <c r="L171" s="358">
        <f>IF(ISBLANK(INDEX('Policy Characteristics'!F:F,MATCH($C171,'Policy Characteristics'!$C:$C,0))),"",INDEX('Policy Characteristics'!F:F,MATCH($C171,'Policy Characteristics'!$C:$C,0)))</f>
        <v>0</v>
      </c>
      <c r="M171" s="358">
        <f>IF(ISBLANK(INDEX('Policy Characteristics'!G:G,MATCH($C171,'Policy Characteristics'!$C:$C,0))),"",INDEX('Policy Characteristics'!G:G,MATCH($C171,'Policy Characteristics'!$C:$C,0)))</f>
        <v>1</v>
      </c>
      <c r="N171" s="358">
        <f>IF(ISBLANK(INDEX('Policy Characteristics'!H:H,MATCH($C171,'Policy Characteristics'!$C:$C,0))),"",INDEX('Policy Characteristics'!H:H,MATCH($C171,'Policy Characteristics'!$C:$C,0)))</f>
        <v>1</v>
      </c>
      <c r="O171" s="358" t="str">
        <f>IF(ISBLANK(INDEX('Policy Characteristics'!I:I,MATCH($C171,'Policy Characteristics'!$C:$C,0))),"",INDEX('Policy Characteristics'!I:I,MATCH($C171,'Policy Characteristics'!$C:$C,0)))</f>
        <v>on/off</v>
      </c>
      <c r="P171" s="358"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358" t="str">
        <f>IF(ISBLANK(INDEX('Policy Characteristics'!K:K,MATCH($C171,'Policy Characteristics'!$C:$C,0))),"",INDEX('Policy Characteristics'!K:K,MATCH($C171,'Policy Characteristics'!$C:$C,0)))</f>
        <v>buildings-sector-main.html#rebate</v>
      </c>
      <c r="R171" s="358" t="str">
        <f>IF(ISBLANK(INDEX('Policy Characteristics'!L:L,MATCH($C171,'Policy Characteristics'!$C:$C,0))),"",INDEX('Policy Characteristics'!L:L,MATCH($C171,'Policy Characteristics'!$C:$C,0)))</f>
        <v>rebate-for-efficient-products.html</v>
      </c>
    </row>
    <row r="172" spans="1:18" s="2" customFormat="1" x14ac:dyDescent="0.35">
      <c r="A172" s="358" t="str">
        <f>IF(ISBLANK(INDEX('Policy Characteristics'!A:A,MATCH($C172,'Policy Characteristics'!$C:$C,0))),"",INDEX('Policy Characteristics'!A:A,MATCH($C172,'Policy Characteristics'!$C:$C,0)))</f>
        <v>Electricity Supply</v>
      </c>
      <c r="B172" s="358" t="str">
        <f>IF(ISBLANK(INDEX('Policy Characteristics'!B:B,MATCH($C172,'Policy Characteristics'!$C:$C,0))),"",INDEX('Policy Characteristics'!B:B,MATCH($C172,'Policy Characteristics'!$C:$C,0)))</f>
        <v>Ban New Power Plants</v>
      </c>
      <c r="C172" s="361" t="s">
        <v>356</v>
      </c>
      <c r="D172" s="53" t="s">
        <v>477</v>
      </c>
      <c r="E172" s="53"/>
      <c r="F172" s="53" t="s">
        <v>476</v>
      </c>
      <c r="G172" s="9"/>
      <c r="H172" s="56">
        <v>167</v>
      </c>
      <c r="I172" s="9" t="s">
        <v>45</v>
      </c>
      <c r="J172" s="360" t="str">
        <f>IF(ISBLANK(INDEX('Policy Characteristics'!D:D,MATCH($C172,'Policy Characteristics'!$C:$C,0))),"",INDEX('Policy Characteristics'!D:D,MATCH($C172,'Policy Characteristics'!$C:$C,0)))</f>
        <v>Ban New Power Plants</v>
      </c>
      <c r="K172" s="358" t="str">
        <f>IF(ISBLANK(INDEX('Policy Characteristics'!E:E,MATCH($C172,'Policy Characteristics'!$C:$C,0))),"",INDEX('Policy Characteristics'!E:E,MATCH($C172,'Policy Characteristics'!$C:$C,0)))</f>
        <v>elec ban new power plants</v>
      </c>
      <c r="L172" s="358">
        <f>IF(ISBLANK(INDEX('Policy Characteristics'!F:F,MATCH($C172,'Policy Characteristics'!$C:$C,0))),"",INDEX('Policy Characteristics'!F:F,MATCH($C172,'Policy Characteristics'!$C:$C,0)))</f>
        <v>0</v>
      </c>
      <c r="M172" s="358">
        <f>IF(ISBLANK(INDEX('Policy Characteristics'!G:G,MATCH($C172,'Policy Characteristics'!$C:$C,0))),"",INDEX('Policy Characteristics'!G:G,MATCH($C172,'Policy Characteristics'!$C:$C,0)))</f>
        <v>1</v>
      </c>
      <c r="N172" s="358">
        <f>IF(ISBLANK(INDEX('Policy Characteristics'!H:H,MATCH($C172,'Policy Characteristics'!$C:$C,0))),"",INDEX('Policy Characteristics'!H:H,MATCH($C172,'Policy Characteristics'!$C:$C,0)))</f>
        <v>1</v>
      </c>
      <c r="O172" s="358" t="str">
        <f>IF(ISBLANK(INDEX('Policy Characteristics'!I:I,MATCH($C172,'Policy Characteristics'!$C:$C,0))),"",INDEX('Policy Characteristics'!I:I,MATCH($C172,'Policy Characteristics'!$C:$C,0)))</f>
        <v>on/off</v>
      </c>
      <c r="P172" s="358" t="str">
        <f>IF(ISBLANK(INDEX('Policy Characteristics'!J:J,MATCH($C172,'Policy Characteristics'!$C:$C,0))),"",INDEX('Policy Characteristics'!J:J,MATCH($C172,'Policy Characteristics'!$C:$C,0)))</f>
        <v>**Description:** This policy prevents new capacity of the selected type(s) from being built or deployed.</v>
      </c>
      <c r="Q172" s="358" t="str">
        <f>IF(ISBLANK(INDEX('Policy Characteristics'!K:K,MATCH($C172,'Policy Characteristics'!$C:$C,0))),"",INDEX('Policy Characteristics'!K:K,MATCH($C172,'Policy Characteristics'!$C:$C,0)))</f>
        <v>electricity-sector-main.html#ban</v>
      </c>
      <c r="R172" s="358" t="str">
        <f>IF(ISBLANK(INDEX('Policy Characteristics'!L:L,MATCH($C172,'Policy Characteristics'!$C:$C,0))),"",INDEX('Policy Characteristics'!L:L,MATCH($C172,'Policy Characteristics'!$C:$C,0)))</f>
        <v>ban-new-capacity.html</v>
      </c>
    </row>
    <row r="173" spans="1:18" s="5" customFormat="1" x14ac:dyDescent="0.35">
      <c r="A173" s="358" t="str">
        <f>IF(ISBLANK(INDEX('Policy Characteristics'!A:A,MATCH($C173,'Policy Characteristics'!$C:$C,0))),"",INDEX('Policy Characteristics'!A:A,MATCH($C173,'Policy Characteristics'!$C:$C,0)))</f>
        <v>Electricity Supply</v>
      </c>
      <c r="B173" s="358" t="str">
        <f>IF(ISBLANK(INDEX('Policy Characteristics'!B:B,MATCH($C173,'Policy Characteristics'!$C:$C,0))),"",INDEX('Policy Characteristics'!B:B,MATCH($C173,'Policy Characteristics'!$C:$C,0)))</f>
        <v>Ban New Power Plants</v>
      </c>
      <c r="C173" s="362" t="str">
        <f t="shared" ref="C173:C183" si="16">C$172</f>
        <v>Boolean Ban New Power Plants</v>
      </c>
      <c r="D173" s="9" t="s">
        <v>331</v>
      </c>
      <c r="E173" s="53"/>
      <c r="F173" s="9" t="s">
        <v>332</v>
      </c>
      <c r="G173" s="53"/>
      <c r="H173" s="54">
        <v>168</v>
      </c>
      <c r="I173" s="53" t="s">
        <v>45</v>
      </c>
      <c r="J173" s="360" t="str">
        <f>IF(ISBLANK(INDEX('Policy Characteristics'!D:D,MATCH($C173,'Policy Characteristics'!$C:$C,0))),"",INDEX('Policy Characteristics'!D:D,MATCH($C173,'Policy Characteristics'!$C:$C,0)))</f>
        <v>Ban New Power Plants</v>
      </c>
      <c r="K173" s="358" t="str">
        <f>IF(ISBLANK(INDEX('Policy Characteristics'!E:E,MATCH($C173,'Policy Characteristics'!$C:$C,0))),"",INDEX('Policy Characteristics'!E:E,MATCH($C173,'Policy Characteristics'!$C:$C,0)))</f>
        <v>elec ban new power plants</v>
      </c>
      <c r="L173" s="358">
        <f>IF(ISBLANK(INDEX('Policy Characteristics'!F:F,MATCH($C173,'Policy Characteristics'!$C:$C,0))),"",INDEX('Policy Characteristics'!F:F,MATCH($C173,'Policy Characteristics'!$C:$C,0)))</f>
        <v>0</v>
      </c>
      <c r="M173" s="358">
        <f>IF(ISBLANK(INDEX('Policy Characteristics'!G:G,MATCH($C173,'Policy Characteristics'!$C:$C,0))),"",INDEX('Policy Characteristics'!G:G,MATCH($C173,'Policy Characteristics'!$C:$C,0)))</f>
        <v>1</v>
      </c>
      <c r="N173" s="358">
        <f>IF(ISBLANK(INDEX('Policy Characteristics'!H:H,MATCH($C173,'Policy Characteristics'!$C:$C,0))),"",INDEX('Policy Characteristics'!H:H,MATCH($C173,'Policy Characteristics'!$C:$C,0)))</f>
        <v>1</v>
      </c>
      <c r="O173" s="358" t="str">
        <f>IF(ISBLANK(INDEX('Policy Characteristics'!I:I,MATCH($C173,'Policy Characteristics'!$C:$C,0))),"",INDEX('Policy Characteristics'!I:I,MATCH($C173,'Policy Characteristics'!$C:$C,0)))</f>
        <v>on/off</v>
      </c>
      <c r="P173" s="358" t="str">
        <f>IF(ISBLANK(INDEX('Policy Characteristics'!J:J,MATCH($C173,'Policy Characteristics'!$C:$C,0))),"",INDEX('Policy Characteristics'!J:J,MATCH($C173,'Policy Characteristics'!$C:$C,0)))</f>
        <v>**Description:** This policy prevents new capacity of the selected type(s) from being built or deployed.</v>
      </c>
      <c r="Q173" s="358" t="str">
        <f>IF(ISBLANK(INDEX('Policy Characteristics'!K:K,MATCH($C173,'Policy Characteristics'!$C:$C,0))),"",INDEX('Policy Characteristics'!K:K,MATCH($C173,'Policy Characteristics'!$C:$C,0)))</f>
        <v>electricity-sector-main.html#ban</v>
      </c>
      <c r="R173" s="358" t="str">
        <f>IF(ISBLANK(INDEX('Policy Characteristics'!L:L,MATCH($C173,'Policy Characteristics'!$C:$C,0))),"",INDEX('Policy Characteristics'!L:L,MATCH($C173,'Policy Characteristics'!$C:$C,0)))</f>
        <v>ban-new-capacity.html</v>
      </c>
    </row>
    <row r="174" spans="1:18" s="5" customFormat="1" x14ac:dyDescent="0.35">
      <c r="A174" s="358" t="str">
        <f>IF(ISBLANK(INDEX('Policy Characteristics'!A:A,MATCH($C174,'Policy Characteristics'!$C:$C,0))),"",INDEX('Policy Characteristics'!A:A,MATCH($C174,'Policy Characteristics'!$C:$C,0)))</f>
        <v>Electricity Supply</v>
      </c>
      <c r="B174" s="358" t="str">
        <f>IF(ISBLANK(INDEX('Policy Characteristics'!B:B,MATCH($C174,'Policy Characteristics'!$C:$C,0))),"",INDEX('Policy Characteristics'!B:B,MATCH($C174,'Policy Characteristics'!$C:$C,0)))</f>
        <v>Ban New Power Plants</v>
      </c>
      <c r="C174" s="362" t="str">
        <f t="shared" si="16"/>
        <v>Boolean Ban New Power Plants</v>
      </c>
      <c r="D174" s="9" t="s">
        <v>78</v>
      </c>
      <c r="E174" s="53"/>
      <c r="F174" s="9" t="s">
        <v>92</v>
      </c>
      <c r="G174" s="53"/>
      <c r="H174" s="56">
        <v>169</v>
      </c>
      <c r="I174" s="53" t="s">
        <v>45</v>
      </c>
      <c r="J174" s="360" t="str">
        <f>IF(ISBLANK(INDEX('Policy Characteristics'!D:D,MATCH($C174,'Policy Characteristics'!$C:$C,0))),"",INDEX('Policy Characteristics'!D:D,MATCH($C174,'Policy Characteristics'!$C:$C,0)))</f>
        <v>Ban New Power Plants</v>
      </c>
      <c r="K174" s="358" t="str">
        <f>IF(ISBLANK(INDEX('Policy Characteristics'!E:E,MATCH($C174,'Policy Characteristics'!$C:$C,0))),"",INDEX('Policy Characteristics'!E:E,MATCH($C174,'Policy Characteristics'!$C:$C,0)))</f>
        <v>elec ban new power plants</v>
      </c>
      <c r="L174" s="358">
        <f>IF(ISBLANK(INDEX('Policy Characteristics'!F:F,MATCH($C174,'Policy Characteristics'!$C:$C,0))),"",INDEX('Policy Characteristics'!F:F,MATCH($C174,'Policy Characteristics'!$C:$C,0)))</f>
        <v>0</v>
      </c>
      <c r="M174" s="358">
        <f>IF(ISBLANK(INDEX('Policy Characteristics'!G:G,MATCH($C174,'Policy Characteristics'!$C:$C,0))),"",INDEX('Policy Characteristics'!G:G,MATCH($C174,'Policy Characteristics'!$C:$C,0)))</f>
        <v>1</v>
      </c>
      <c r="N174" s="358">
        <f>IF(ISBLANK(INDEX('Policy Characteristics'!H:H,MATCH($C174,'Policy Characteristics'!$C:$C,0))),"",INDEX('Policy Characteristics'!H:H,MATCH($C174,'Policy Characteristics'!$C:$C,0)))</f>
        <v>1</v>
      </c>
      <c r="O174" s="358" t="str">
        <f>IF(ISBLANK(INDEX('Policy Characteristics'!I:I,MATCH($C174,'Policy Characteristics'!$C:$C,0))),"",INDEX('Policy Characteristics'!I:I,MATCH($C174,'Policy Characteristics'!$C:$C,0)))</f>
        <v>on/off</v>
      </c>
      <c r="P174" s="358" t="str">
        <f>IF(ISBLANK(INDEX('Policy Characteristics'!J:J,MATCH($C174,'Policy Characteristics'!$C:$C,0))),"",INDEX('Policy Characteristics'!J:J,MATCH($C174,'Policy Characteristics'!$C:$C,0)))</f>
        <v>**Description:** This policy prevents new capacity of the selected type(s) from being built or deployed.</v>
      </c>
      <c r="Q174" s="358" t="str">
        <f>IF(ISBLANK(INDEX('Policy Characteristics'!K:K,MATCH($C174,'Policy Characteristics'!$C:$C,0))),"",INDEX('Policy Characteristics'!K:K,MATCH($C174,'Policy Characteristics'!$C:$C,0)))</f>
        <v>electricity-sector-main.html#ban</v>
      </c>
      <c r="R174" s="358" t="str">
        <f>IF(ISBLANK(INDEX('Policy Characteristics'!L:L,MATCH($C174,'Policy Characteristics'!$C:$C,0))),"",INDEX('Policy Characteristics'!L:L,MATCH($C174,'Policy Characteristics'!$C:$C,0)))</f>
        <v>ban-new-capacity.html</v>
      </c>
    </row>
    <row r="175" spans="1:18" s="5" customFormat="1" x14ac:dyDescent="0.35">
      <c r="A175" s="358" t="str">
        <f>IF(ISBLANK(INDEX('Policy Characteristics'!A:A,MATCH($C175,'Policy Characteristics'!$C:$C,0))),"",INDEX('Policy Characteristics'!A:A,MATCH($C175,'Policy Characteristics'!$C:$C,0)))</f>
        <v>Electricity Supply</v>
      </c>
      <c r="B175" s="358" t="str">
        <f>IF(ISBLANK(INDEX('Policy Characteristics'!B:B,MATCH($C175,'Policy Characteristics'!$C:$C,0))),"",INDEX('Policy Characteristics'!B:B,MATCH($C175,'Policy Characteristics'!$C:$C,0)))</f>
        <v>Ban New Power Plants</v>
      </c>
      <c r="C175" s="362" t="str">
        <f t="shared" si="16"/>
        <v>Boolean Ban New Power Plants</v>
      </c>
      <c r="D175" s="9" t="s">
        <v>79</v>
      </c>
      <c r="E175" s="53"/>
      <c r="F175" s="9" t="s">
        <v>93</v>
      </c>
      <c r="G175" s="53"/>
      <c r="H175" s="54">
        <v>170</v>
      </c>
      <c r="I175" s="53" t="s">
        <v>45</v>
      </c>
      <c r="J175" s="360" t="str">
        <f>IF(ISBLANK(INDEX('Policy Characteristics'!D:D,MATCH($C175,'Policy Characteristics'!$C:$C,0))),"",INDEX('Policy Characteristics'!D:D,MATCH($C175,'Policy Characteristics'!$C:$C,0)))</f>
        <v>Ban New Power Plants</v>
      </c>
      <c r="K175" s="358" t="str">
        <f>IF(ISBLANK(INDEX('Policy Characteristics'!E:E,MATCH($C175,'Policy Characteristics'!$C:$C,0))),"",INDEX('Policy Characteristics'!E:E,MATCH($C175,'Policy Characteristics'!$C:$C,0)))</f>
        <v>elec ban new power plants</v>
      </c>
      <c r="L175" s="358">
        <f>IF(ISBLANK(INDEX('Policy Characteristics'!F:F,MATCH($C175,'Policy Characteristics'!$C:$C,0))),"",INDEX('Policy Characteristics'!F:F,MATCH($C175,'Policy Characteristics'!$C:$C,0)))</f>
        <v>0</v>
      </c>
      <c r="M175" s="358">
        <f>IF(ISBLANK(INDEX('Policy Characteristics'!G:G,MATCH($C175,'Policy Characteristics'!$C:$C,0))),"",INDEX('Policy Characteristics'!G:G,MATCH($C175,'Policy Characteristics'!$C:$C,0)))</f>
        <v>1</v>
      </c>
      <c r="N175" s="358">
        <f>IF(ISBLANK(INDEX('Policy Characteristics'!H:H,MATCH($C175,'Policy Characteristics'!$C:$C,0))),"",INDEX('Policy Characteristics'!H:H,MATCH($C175,'Policy Characteristics'!$C:$C,0)))</f>
        <v>1</v>
      </c>
      <c r="O175" s="358" t="str">
        <f>IF(ISBLANK(INDEX('Policy Characteristics'!I:I,MATCH($C175,'Policy Characteristics'!$C:$C,0))),"",INDEX('Policy Characteristics'!I:I,MATCH($C175,'Policy Characteristics'!$C:$C,0)))</f>
        <v>on/off</v>
      </c>
      <c r="P175" s="358" t="str">
        <f>IF(ISBLANK(INDEX('Policy Characteristics'!J:J,MATCH($C175,'Policy Characteristics'!$C:$C,0))),"",INDEX('Policy Characteristics'!J:J,MATCH($C175,'Policy Characteristics'!$C:$C,0)))</f>
        <v>**Description:** This policy prevents new capacity of the selected type(s) from being built or deployed.</v>
      </c>
      <c r="Q175" s="358" t="str">
        <f>IF(ISBLANK(INDEX('Policy Characteristics'!K:K,MATCH($C175,'Policy Characteristics'!$C:$C,0))),"",INDEX('Policy Characteristics'!K:K,MATCH($C175,'Policy Characteristics'!$C:$C,0)))</f>
        <v>electricity-sector-main.html#ban</v>
      </c>
      <c r="R175" s="358" t="str">
        <f>IF(ISBLANK(INDEX('Policy Characteristics'!L:L,MATCH($C175,'Policy Characteristics'!$C:$C,0))),"",INDEX('Policy Characteristics'!L:L,MATCH($C175,'Policy Characteristics'!$C:$C,0)))</f>
        <v>ban-new-capacity.html</v>
      </c>
    </row>
    <row r="176" spans="1:18" s="5" customFormat="1" x14ac:dyDescent="0.35">
      <c r="A176" s="358" t="str">
        <f>IF(ISBLANK(INDEX('Policy Characteristics'!A:A,MATCH($C176,'Policy Characteristics'!$C:$C,0))),"",INDEX('Policy Characteristics'!A:A,MATCH($C176,'Policy Characteristics'!$C:$C,0)))</f>
        <v>Electricity Supply</v>
      </c>
      <c r="B176" s="358" t="str">
        <f>IF(ISBLANK(INDEX('Policy Characteristics'!B:B,MATCH($C176,'Policy Characteristics'!$C:$C,0))),"",INDEX('Policy Characteristics'!B:B,MATCH($C176,'Policy Characteristics'!$C:$C,0)))</f>
        <v>Ban New Power Plants</v>
      </c>
      <c r="C176" s="362" t="str">
        <f t="shared" si="16"/>
        <v>Boolean Ban New Power Plants</v>
      </c>
      <c r="D176" s="9" t="s">
        <v>478</v>
      </c>
      <c r="E176" s="53"/>
      <c r="F176" s="9" t="s">
        <v>481</v>
      </c>
      <c r="G176" s="53"/>
      <c r="H176" s="54">
        <v>608</v>
      </c>
      <c r="I176" s="53" t="s">
        <v>46</v>
      </c>
      <c r="J176" s="360" t="str">
        <f>IF(ISBLANK(INDEX('Policy Characteristics'!D:D,MATCH($C176,'Policy Characteristics'!$C:$C,0))),"",INDEX('Policy Characteristics'!D:D,MATCH($C176,'Policy Characteristics'!$C:$C,0)))</f>
        <v>Ban New Power Plants</v>
      </c>
      <c r="K176" s="358" t="str">
        <f>IF(ISBLANK(INDEX('Policy Characteristics'!E:E,MATCH($C176,'Policy Characteristics'!$C:$C,0))),"",INDEX('Policy Characteristics'!E:E,MATCH($C176,'Policy Characteristics'!$C:$C,0)))</f>
        <v>elec ban new power plants</v>
      </c>
      <c r="L176" s="358">
        <f>IF(ISBLANK(INDEX('Policy Characteristics'!F:F,MATCH($C176,'Policy Characteristics'!$C:$C,0))),"",INDEX('Policy Characteristics'!F:F,MATCH($C176,'Policy Characteristics'!$C:$C,0)))</f>
        <v>0</v>
      </c>
      <c r="M176" s="358">
        <f>IF(ISBLANK(INDEX('Policy Characteristics'!G:G,MATCH($C176,'Policy Characteristics'!$C:$C,0))),"",INDEX('Policy Characteristics'!G:G,MATCH($C176,'Policy Characteristics'!$C:$C,0)))</f>
        <v>1</v>
      </c>
      <c r="N176" s="358">
        <f>IF(ISBLANK(INDEX('Policy Characteristics'!H:H,MATCH($C176,'Policy Characteristics'!$C:$C,0))),"",INDEX('Policy Characteristics'!H:H,MATCH($C176,'Policy Characteristics'!$C:$C,0)))</f>
        <v>1</v>
      </c>
      <c r="O176" s="358" t="str">
        <f>IF(ISBLANK(INDEX('Policy Characteristics'!I:I,MATCH($C176,'Policy Characteristics'!$C:$C,0))),"",INDEX('Policy Characteristics'!I:I,MATCH($C176,'Policy Characteristics'!$C:$C,0)))</f>
        <v>on/off</v>
      </c>
      <c r="P176" s="358" t="str">
        <f>IF(ISBLANK(INDEX('Policy Characteristics'!J:J,MATCH($C176,'Policy Characteristics'!$C:$C,0))),"",INDEX('Policy Characteristics'!J:J,MATCH($C176,'Policy Characteristics'!$C:$C,0)))</f>
        <v>**Description:** This policy prevents new capacity of the selected type(s) from being built or deployed.</v>
      </c>
      <c r="Q176" s="358" t="str">
        <f>IF(ISBLANK(INDEX('Policy Characteristics'!K:K,MATCH($C176,'Policy Characteristics'!$C:$C,0))),"",INDEX('Policy Characteristics'!K:K,MATCH($C176,'Policy Characteristics'!$C:$C,0)))</f>
        <v>electricity-sector-main.html#ban</v>
      </c>
      <c r="R176" s="358" t="str">
        <f>IF(ISBLANK(INDEX('Policy Characteristics'!L:L,MATCH($C176,'Policy Characteristics'!$C:$C,0))),"",INDEX('Policy Characteristics'!L:L,MATCH($C176,'Policy Characteristics'!$C:$C,0)))</f>
        <v>ban-new-capacity.html</v>
      </c>
    </row>
    <row r="177" spans="1:18" s="5" customFormat="1" x14ac:dyDescent="0.35">
      <c r="A177" s="358" t="str">
        <f>IF(ISBLANK(INDEX('Policy Characteristics'!A:A,MATCH($C177,'Policy Characteristics'!$C:$C,0))),"",INDEX('Policy Characteristics'!A:A,MATCH($C177,'Policy Characteristics'!$C:$C,0)))</f>
        <v>Electricity Supply</v>
      </c>
      <c r="B177" s="358" t="str">
        <f>IF(ISBLANK(INDEX('Policy Characteristics'!B:B,MATCH($C177,'Policy Characteristics'!$C:$C,0))),"",INDEX('Policy Characteristics'!B:B,MATCH($C177,'Policy Characteristics'!$C:$C,0)))</f>
        <v>Ban New Power Plants</v>
      </c>
      <c r="C177" s="362" t="str">
        <f t="shared" si="16"/>
        <v>Boolean Ban New Power Plants</v>
      </c>
      <c r="D177" s="9" t="s">
        <v>80</v>
      </c>
      <c r="E177" s="53"/>
      <c r="F177" s="9" t="s">
        <v>94</v>
      </c>
      <c r="G177" s="53"/>
      <c r="H177" s="54">
        <v>609</v>
      </c>
      <c r="I177" s="53" t="s">
        <v>46</v>
      </c>
      <c r="J177" s="360" t="str">
        <f>IF(ISBLANK(INDEX('Policy Characteristics'!D:D,MATCH($C177,'Policy Characteristics'!$C:$C,0))),"",INDEX('Policy Characteristics'!D:D,MATCH($C177,'Policy Characteristics'!$C:$C,0)))</f>
        <v>Ban New Power Plants</v>
      </c>
      <c r="K177" s="358" t="str">
        <f>IF(ISBLANK(INDEX('Policy Characteristics'!E:E,MATCH($C177,'Policy Characteristics'!$C:$C,0))),"",INDEX('Policy Characteristics'!E:E,MATCH($C177,'Policy Characteristics'!$C:$C,0)))</f>
        <v>elec ban new power plants</v>
      </c>
      <c r="L177" s="358">
        <f>IF(ISBLANK(INDEX('Policy Characteristics'!F:F,MATCH($C177,'Policy Characteristics'!$C:$C,0))),"",INDEX('Policy Characteristics'!F:F,MATCH($C177,'Policy Characteristics'!$C:$C,0)))</f>
        <v>0</v>
      </c>
      <c r="M177" s="358">
        <f>IF(ISBLANK(INDEX('Policy Characteristics'!G:G,MATCH($C177,'Policy Characteristics'!$C:$C,0))),"",INDEX('Policy Characteristics'!G:G,MATCH($C177,'Policy Characteristics'!$C:$C,0)))</f>
        <v>1</v>
      </c>
      <c r="N177" s="358">
        <f>IF(ISBLANK(INDEX('Policy Characteristics'!H:H,MATCH($C177,'Policy Characteristics'!$C:$C,0))),"",INDEX('Policy Characteristics'!H:H,MATCH($C177,'Policy Characteristics'!$C:$C,0)))</f>
        <v>1</v>
      </c>
      <c r="O177" s="358" t="str">
        <f>IF(ISBLANK(INDEX('Policy Characteristics'!I:I,MATCH($C177,'Policy Characteristics'!$C:$C,0))),"",INDEX('Policy Characteristics'!I:I,MATCH($C177,'Policy Characteristics'!$C:$C,0)))</f>
        <v>on/off</v>
      </c>
      <c r="P177" s="358" t="str">
        <f>IF(ISBLANK(INDEX('Policy Characteristics'!J:J,MATCH($C177,'Policy Characteristics'!$C:$C,0))),"",INDEX('Policy Characteristics'!J:J,MATCH($C177,'Policy Characteristics'!$C:$C,0)))</f>
        <v>**Description:** This policy prevents new capacity of the selected type(s) from being built or deployed.</v>
      </c>
      <c r="Q177" s="358" t="str">
        <f>IF(ISBLANK(INDEX('Policy Characteristics'!K:K,MATCH($C177,'Policy Characteristics'!$C:$C,0))),"",INDEX('Policy Characteristics'!K:K,MATCH($C177,'Policy Characteristics'!$C:$C,0)))</f>
        <v>electricity-sector-main.html#ban</v>
      </c>
      <c r="R177" s="358" t="str">
        <f>IF(ISBLANK(INDEX('Policy Characteristics'!L:L,MATCH($C177,'Policy Characteristics'!$C:$C,0))),"",INDEX('Policy Characteristics'!L:L,MATCH($C177,'Policy Characteristics'!$C:$C,0)))</f>
        <v>ban-new-capacity.html</v>
      </c>
    </row>
    <row r="178" spans="1:18" s="5" customFormat="1" x14ac:dyDescent="0.35">
      <c r="A178" s="358" t="str">
        <f>IF(ISBLANK(INDEX('Policy Characteristics'!A:A,MATCH($C178,'Policy Characteristics'!$C:$C,0))),"",INDEX('Policy Characteristics'!A:A,MATCH($C178,'Policy Characteristics'!$C:$C,0)))</f>
        <v>Electricity Supply</v>
      </c>
      <c r="B178" s="358" t="str">
        <f>IF(ISBLANK(INDEX('Policy Characteristics'!B:B,MATCH($C178,'Policy Characteristics'!$C:$C,0))),"",INDEX('Policy Characteristics'!B:B,MATCH($C178,'Policy Characteristics'!$C:$C,0)))</f>
        <v>Ban New Power Plants</v>
      </c>
      <c r="C178" s="362" t="str">
        <f t="shared" si="16"/>
        <v>Boolean Ban New Power Plants</v>
      </c>
      <c r="D178" s="9" t="s">
        <v>81</v>
      </c>
      <c r="E178" s="53"/>
      <c r="F178" s="9" t="s">
        <v>95</v>
      </c>
      <c r="G178" s="53"/>
      <c r="H178" s="54">
        <v>610</v>
      </c>
      <c r="I178" s="53" t="s">
        <v>46</v>
      </c>
      <c r="J178" s="360" t="str">
        <f>IF(ISBLANK(INDEX('Policy Characteristics'!D:D,MATCH($C178,'Policy Characteristics'!$C:$C,0))),"",INDEX('Policy Characteristics'!D:D,MATCH($C178,'Policy Characteristics'!$C:$C,0)))</f>
        <v>Ban New Power Plants</v>
      </c>
      <c r="K178" s="358" t="str">
        <f>IF(ISBLANK(INDEX('Policy Characteristics'!E:E,MATCH($C178,'Policy Characteristics'!$C:$C,0))),"",INDEX('Policy Characteristics'!E:E,MATCH($C178,'Policy Characteristics'!$C:$C,0)))</f>
        <v>elec ban new power plants</v>
      </c>
      <c r="L178" s="358">
        <f>IF(ISBLANK(INDEX('Policy Characteristics'!F:F,MATCH($C178,'Policy Characteristics'!$C:$C,0))),"",INDEX('Policy Characteristics'!F:F,MATCH($C178,'Policy Characteristics'!$C:$C,0)))</f>
        <v>0</v>
      </c>
      <c r="M178" s="358">
        <f>IF(ISBLANK(INDEX('Policy Characteristics'!G:G,MATCH($C178,'Policy Characteristics'!$C:$C,0))),"",INDEX('Policy Characteristics'!G:G,MATCH($C178,'Policy Characteristics'!$C:$C,0)))</f>
        <v>1</v>
      </c>
      <c r="N178" s="358">
        <f>IF(ISBLANK(INDEX('Policy Characteristics'!H:H,MATCH($C178,'Policy Characteristics'!$C:$C,0))),"",INDEX('Policy Characteristics'!H:H,MATCH($C178,'Policy Characteristics'!$C:$C,0)))</f>
        <v>1</v>
      </c>
      <c r="O178" s="358" t="str">
        <f>IF(ISBLANK(INDEX('Policy Characteristics'!I:I,MATCH($C178,'Policy Characteristics'!$C:$C,0))),"",INDEX('Policy Characteristics'!I:I,MATCH($C178,'Policy Characteristics'!$C:$C,0)))</f>
        <v>on/off</v>
      </c>
      <c r="P178" s="358" t="str">
        <f>IF(ISBLANK(INDEX('Policy Characteristics'!J:J,MATCH($C178,'Policy Characteristics'!$C:$C,0))),"",INDEX('Policy Characteristics'!J:J,MATCH($C178,'Policy Characteristics'!$C:$C,0)))</f>
        <v>**Description:** This policy prevents new capacity of the selected type(s) from being built or deployed.</v>
      </c>
      <c r="Q178" s="358" t="str">
        <f>IF(ISBLANK(INDEX('Policy Characteristics'!K:K,MATCH($C178,'Policy Characteristics'!$C:$C,0))),"",INDEX('Policy Characteristics'!K:K,MATCH($C178,'Policy Characteristics'!$C:$C,0)))</f>
        <v>electricity-sector-main.html#ban</v>
      </c>
      <c r="R178" s="358" t="str">
        <f>IF(ISBLANK(INDEX('Policy Characteristics'!L:L,MATCH($C178,'Policy Characteristics'!$C:$C,0))),"",INDEX('Policy Characteristics'!L:L,MATCH($C178,'Policy Characteristics'!$C:$C,0)))</f>
        <v>ban-new-capacity.html</v>
      </c>
    </row>
    <row r="179" spans="1:18" s="5" customFormat="1" x14ac:dyDescent="0.35">
      <c r="A179" s="358" t="str">
        <f>IF(ISBLANK(INDEX('Policy Characteristics'!A:A,MATCH($C179,'Policy Characteristics'!$C:$C,0))),"",INDEX('Policy Characteristics'!A:A,MATCH($C179,'Policy Characteristics'!$C:$C,0)))</f>
        <v>Electricity Supply</v>
      </c>
      <c r="B179" s="358" t="str">
        <f>IF(ISBLANK(INDEX('Policy Characteristics'!B:B,MATCH($C179,'Policy Characteristics'!$C:$C,0))),"",INDEX('Policy Characteristics'!B:B,MATCH($C179,'Policy Characteristics'!$C:$C,0)))</f>
        <v>Ban New Power Plants</v>
      </c>
      <c r="C179" s="362" t="str">
        <f t="shared" si="16"/>
        <v>Boolean Ban New Power Plants</v>
      </c>
      <c r="D179" s="9" t="s">
        <v>82</v>
      </c>
      <c r="E179" s="53"/>
      <c r="F179" s="9" t="s">
        <v>96</v>
      </c>
      <c r="G179" s="53"/>
      <c r="H179" s="54">
        <v>611</v>
      </c>
      <c r="I179" s="53" t="s">
        <v>46</v>
      </c>
      <c r="J179" s="360" t="str">
        <f>IF(ISBLANK(INDEX('Policy Characteristics'!D:D,MATCH($C179,'Policy Characteristics'!$C:$C,0))),"",INDEX('Policy Characteristics'!D:D,MATCH($C179,'Policy Characteristics'!$C:$C,0)))</f>
        <v>Ban New Power Plants</v>
      </c>
      <c r="K179" s="358" t="str">
        <f>IF(ISBLANK(INDEX('Policy Characteristics'!E:E,MATCH($C179,'Policy Characteristics'!$C:$C,0))),"",INDEX('Policy Characteristics'!E:E,MATCH($C179,'Policy Characteristics'!$C:$C,0)))</f>
        <v>elec ban new power plants</v>
      </c>
      <c r="L179" s="358">
        <f>IF(ISBLANK(INDEX('Policy Characteristics'!F:F,MATCH($C179,'Policy Characteristics'!$C:$C,0))),"",INDEX('Policy Characteristics'!F:F,MATCH($C179,'Policy Characteristics'!$C:$C,0)))</f>
        <v>0</v>
      </c>
      <c r="M179" s="358">
        <f>IF(ISBLANK(INDEX('Policy Characteristics'!G:G,MATCH($C179,'Policy Characteristics'!$C:$C,0))),"",INDEX('Policy Characteristics'!G:G,MATCH($C179,'Policy Characteristics'!$C:$C,0)))</f>
        <v>1</v>
      </c>
      <c r="N179" s="358">
        <f>IF(ISBLANK(INDEX('Policy Characteristics'!H:H,MATCH($C179,'Policy Characteristics'!$C:$C,0))),"",INDEX('Policy Characteristics'!H:H,MATCH($C179,'Policy Characteristics'!$C:$C,0)))</f>
        <v>1</v>
      </c>
      <c r="O179" s="358" t="str">
        <f>IF(ISBLANK(INDEX('Policy Characteristics'!I:I,MATCH($C179,'Policy Characteristics'!$C:$C,0))),"",INDEX('Policy Characteristics'!I:I,MATCH($C179,'Policy Characteristics'!$C:$C,0)))</f>
        <v>on/off</v>
      </c>
      <c r="P179" s="358" t="str">
        <f>IF(ISBLANK(INDEX('Policy Characteristics'!J:J,MATCH($C179,'Policy Characteristics'!$C:$C,0))),"",INDEX('Policy Characteristics'!J:J,MATCH($C179,'Policy Characteristics'!$C:$C,0)))</f>
        <v>**Description:** This policy prevents new capacity of the selected type(s) from being built or deployed.</v>
      </c>
      <c r="Q179" s="358" t="str">
        <f>IF(ISBLANK(INDEX('Policy Characteristics'!K:K,MATCH($C179,'Policy Characteristics'!$C:$C,0))),"",INDEX('Policy Characteristics'!K:K,MATCH($C179,'Policy Characteristics'!$C:$C,0)))</f>
        <v>electricity-sector-main.html#ban</v>
      </c>
      <c r="R179" s="358" t="str">
        <f>IF(ISBLANK(INDEX('Policy Characteristics'!L:L,MATCH($C179,'Policy Characteristics'!$C:$C,0))),"",INDEX('Policy Characteristics'!L:L,MATCH($C179,'Policy Characteristics'!$C:$C,0)))</f>
        <v>ban-new-capacity.html</v>
      </c>
    </row>
    <row r="180" spans="1:18" s="5" customFormat="1" x14ac:dyDescent="0.35">
      <c r="A180" s="358" t="str">
        <f>IF(ISBLANK(INDEX('Policy Characteristics'!A:A,MATCH($C180,'Policy Characteristics'!$C:$C,0))),"",INDEX('Policy Characteristics'!A:A,MATCH($C180,'Policy Characteristics'!$C:$C,0)))</f>
        <v>Electricity Supply</v>
      </c>
      <c r="B180" s="358" t="str">
        <f>IF(ISBLANK(INDEX('Policy Characteristics'!B:B,MATCH($C180,'Policy Characteristics'!$C:$C,0))),"",INDEX('Policy Characteristics'!B:B,MATCH($C180,'Policy Characteristics'!$C:$C,0)))</f>
        <v>Ban New Power Plants</v>
      </c>
      <c r="C180" s="362" t="str">
        <f t="shared" ref="C180:C187" si="17">C$172</f>
        <v>Boolean Ban New Power Plants</v>
      </c>
      <c r="D180" s="9" t="s">
        <v>2491</v>
      </c>
      <c r="E180" s="53"/>
      <c r="F180" s="9" t="s">
        <v>466</v>
      </c>
      <c r="G180" s="53"/>
      <c r="H180" s="54">
        <v>612</v>
      </c>
      <c r="I180" s="53" t="s">
        <v>46</v>
      </c>
      <c r="J180" s="360" t="str">
        <f>IF(ISBLANK(INDEX('Policy Characteristics'!D:D,MATCH($C180,'Policy Characteristics'!$C:$C,0))),"",INDEX('Policy Characteristics'!D:D,MATCH($C180,'Policy Characteristics'!$C:$C,0)))</f>
        <v>Ban New Power Plants</v>
      </c>
      <c r="K180" s="358" t="str">
        <f>IF(ISBLANK(INDEX('Policy Characteristics'!E:E,MATCH($C180,'Policy Characteristics'!$C:$C,0))),"",INDEX('Policy Characteristics'!E:E,MATCH($C180,'Policy Characteristics'!$C:$C,0)))</f>
        <v>elec ban new power plants</v>
      </c>
      <c r="L180" s="358">
        <f>IF(ISBLANK(INDEX('Policy Characteristics'!F:F,MATCH($C180,'Policy Characteristics'!$C:$C,0))),"",INDEX('Policy Characteristics'!F:F,MATCH($C180,'Policy Characteristics'!$C:$C,0)))</f>
        <v>0</v>
      </c>
      <c r="M180" s="358">
        <f>IF(ISBLANK(INDEX('Policy Characteristics'!G:G,MATCH($C180,'Policy Characteristics'!$C:$C,0))),"",INDEX('Policy Characteristics'!G:G,MATCH($C180,'Policy Characteristics'!$C:$C,0)))</f>
        <v>1</v>
      </c>
      <c r="N180" s="358">
        <f>IF(ISBLANK(INDEX('Policy Characteristics'!H:H,MATCH($C180,'Policy Characteristics'!$C:$C,0))),"",INDEX('Policy Characteristics'!H:H,MATCH($C180,'Policy Characteristics'!$C:$C,0)))</f>
        <v>1</v>
      </c>
      <c r="O180" s="358" t="str">
        <f>IF(ISBLANK(INDEX('Policy Characteristics'!I:I,MATCH($C180,'Policy Characteristics'!$C:$C,0))),"",INDEX('Policy Characteristics'!I:I,MATCH($C180,'Policy Characteristics'!$C:$C,0)))</f>
        <v>on/off</v>
      </c>
      <c r="P180" s="358" t="str">
        <f>IF(ISBLANK(INDEX('Policy Characteristics'!J:J,MATCH($C180,'Policy Characteristics'!$C:$C,0))),"",INDEX('Policy Characteristics'!J:J,MATCH($C180,'Policy Characteristics'!$C:$C,0)))</f>
        <v>**Description:** This policy prevents new capacity of the selected type(s) from being built or deployed.</v>
      </c>
      <c r="Q180" s="358" t="str">
        <f>IF(ISBLANK(INDEX('Policy Characteristics'!K:K,MATCH($C180,'Policy Characteristics'!$C:$C,0))),"",INDEX('Policy Characteristics'!K:K,MATCH($C180,'Policy Characteristics'!$C:$C,0)))</f>
        <v>electricity-sector-main.html#ban</v>
      </c>
      <c r="R180" s="358" t="str">
        <f>IF(ISBLANK(INDEX('Policy Characteristics'!L:L,MATCH($C180,'Policy Characteristics'!$C:$C,0))),"",INDEX('Policy Characteristics'!L:L,MATCH($C180,'Policy Characteristics'!$C:$C,0)))</f>
        <v>ban-new-capacity.html</v>
      </c>
    </row>
    <row r="181" spans="1:18" s="5" customFormat="1" x14ac:dyDescent="0.35">
      <c r="A181" s="358" t="str">
        <f>IF(ISBLANK(INDEX('Policy Characteristics'!A:A,MATCH($C181,'Policy Characteristics'!$C:$C,0))),"",INDEX('Policy Characteristics'!A:A,MATCH($C181,'Policy Characteristics'!$C:$C,0)))</f>
        <v>Electricity Supply</v>
      </c>
      <c r="B181" s="358" t="str">
        <f>IF(ISBLANK(INDEX('Policy Characteristics'!B:B,MATCH($C181,'Policy Characteristics'!$C:$C,0))),"",INDEX('Policy Characteristics'!B:B,MATCH($C181,'Policy Characteristics'!$C:$C,0)))</f>
        <v>Ban New Power Plants</v>
      </c>
      <c r="C181" s="362" t="str">
        <f t="shared" si="16"/>
        <v>Boolean Ban New Power Plants</v>
      </c>
      <c r="D181" s="9" t="s">
        <v>333</v>
      </c>
      <c r="E181" s="53"/>
      <c r="F181" s="9" t="s">
        <v>335</v>
      </c>
      <c r="G181" s="53"/>
      <c r="H181" s="54">
        <v>613</v>
      </c>
      <c r="I181" s="53" t="s">
        <v>46</v>
      </c>
      <c r="J181" s="360" t="str">
        <f>IF(ISBLANK(INDEX('Policy Characteristics'!D:D,MATCH($C181,'Policy Characteristics'!$C:$C,0))),"",INDEX('Policy Characteristics'!D:D,MATCH($C181,'Policy Characteristics'!$C:$C,0)))</f>
        <v>Ban New Power Plants</v>
      </c>
      <c r="K181" s="358" t="str">
        <f>IF(ISBLANK(INDEX('Policy Characteristics'!E:E,MATCH($C181,'Policy Characteristics'!$C:$C,0))),"",INDEX('Policy Characteristics'!E:E,MATCH($C181,'Policy Characteristics'!$C:$C,0)))</f>
        <v>elec ban new power plants</v>
      </c>
      <c r="L181" s="358">
        <f>IF(ISBLANK(INDEX('Policy Characteristics'!F:F,MATCH($C181,'Policy Characteristics'!$C:$C,0))),"",INDEX('Policy Characteristics'!F:F,MATCH($C181,'Policy Characteristics'!$C:$C,0)))</f>
        <v>0</v>
      </c>
      <c r="M181" s="358">
        <f>IF(ISBLANK(INDEX('Policy Characteristics'!G:G,MATCH($C181,'Policy Characteristics'!$C:$C,0))),"",INDEX('Policy Characteristics'!G:G,MATCH($C181,'Policy Characteristics'!$C:$C,0)))</f>
        <v>1</v>
      </c>
      <c r="N181" s="358">
        <f>IF(ISBLANK(INDEX('Policy Characteristics'!H:H,MATCH($C181,'Policy Characteristics'!$C:$C,0))),"",INDEX('Policy Characteristics'!H:H,MATCH($C181,'Policy Characteristics'!$C:$C,0)))</f>
        <v>1</v>
      </c>
      <c r="O181" s="358" t="str">
        <f>IF(ISBLANK(INDEX('Policy Characteristics'!I:I,MATCH($C181,'Policy Characteristics'!$C:$C,0))),"",INDEX('Policy Characteristics'!I:I,MATCH($C181,'Policy Characteristics'!$C:$C,0)))</f>
        <v>on/off</v>
      </c>
      <c r="P181" s="358" t="str">
        <f>IF(ISBLANK(INDEX('Policy Characteristics'!J:J,MATCH($C181,'Policy Characteristics'!$C:$C,0))),"",INDEX('Policy Characteristics'!J:J,MATCH($C181,'Policy Characteristics'!$C:$C,0)))</f>
        <v>**Description:** This policy prevents new capacity of the selected type(s) from being built or deployed.</v>
      </c>
      <c r="Q181" s="358" t="str">
        <f>IF(ISBLANK(INDEX('Policy Characteristics'!K:K,MATCH($C181,'Policy Characteristics'!$C:$C,0))),"",INDEX('Policy Characteristics'!K:K,MATCH($C181,'Policy Characteristics'!$C:$C,0)))</f>
        <v>electricity-sector-main.html#ban</v>
      </c>
      <c r="R181" s="358" t="str">
        <f>IF(ISBLANK(INDEX('Policy Characteristics'!L:L,MATCH($C181,'Policy Characteristics'!$C:$C,0))),"",INDEX('Policy Characteristics'!L:L,MATCH($C181,'Policy Characteristics'!$C:$C,0)))</f>
        <v>ban-new-capacity.html</v>
      </c>
    </row>
    <row r="182" spans="1:18" s="5" customFormat="1" x14ac:dyDescent="0.35">
      <c r="A182" s="358" t="str">
        <f>IF(ISBLANK(INDEX('Policy Characteristics'!A:A,MATCH($C182,'Policy Characteristics'!$C:$C,0))),"",INDEX('Policy Characteristics'!A:A,MATCH($C182,'Policy Characteristics'!$C:$C,0)))</f>
        <v>Electricity Supply</v>
      </c>
      <c r="B182" s="358" t="str">
        <f>IF(ISBLANK(INDEX('Policy Characteristics'!B:B,MATCH($C182,'Policy Characteristics'!$C:$C,0))),"",INDEX('Policy Characteristics'!B:B,MATCH($C182,'Policy Characteristics'!$C:$C,0)))</f>
        <v>Ban New Power Plants</v>
      </c>
      <c r="C182" s="362" t="str">
        <f t="shared" si="16"/>
        <v>Boolean Ban New Power Plants</v>
      </c>
      <c r="D182" s="9" t="s">
        <v>334</v>
      </c>
      <c r="E182" s="53"/>
      <c r="F182" s="9" t="s">
        <v>336</v>
      </c>
      <c r="G182" s="53"/>
      <c r="H182" s="54">
        <v>614</v>
      </c>
      <c r="I182" s="53" t="s">
        <v>46</v>
      </c>
      <c r="J182" s="360" t="str">
        <f>IF(ISBLANK(INDEX('Policy Characteristics'!D:D,MATCH($C182,'Policy Characteristics'!$C:$C,0))),"",INDEX('Policy Characteristics'!D:D,MATCH($C182,'Policy Characteristics'!$C:$C,0)))</f>
        <v>Ban New Power Plants</v>
      </c>
      <c r="K182" s="358" t="str">
        <f>IF(ISBLANK(INDEX('Policy Characteristics'!E:E,MATCH($C182,'Policy Characteristics'!$C:$C,0))),"",INDEX('Policy Characteristics'!E:E,MATCH($C182,'Policy Characteristics'!$C:$C,0)))</f>
        <v>elec ban new power plants</v>
      </c>
      <c r="L182" s="358">
        <f>IF(ISBLANK(INDEX('Policy Characteristics'!F:F,MATCH($C182,'Policy Characteristics'!$C:$C,0))),"",INDEX('Policy Characteristics'!F:F,MATCH($C182,'Policy Characteristics'!$C:$C,0)))</f>
        <v>0</v>
      </c>
      <c r="M182" s="358">
        <f>IF(ISBLANK(INDEX('Policy Characteristics'!G:G,MATCH($C182,'Policy Characteristics'!$C:$C,0))),"",INDEX('Policy Characteristics'!G:G,MATCH($C182,'Policy Characteristics'!$C:$C,0)))</f>
        <v>1</v>
      </c>
      <c r="N182" s="358">
        <f>IF(ISBLANK(INDEX('Policy Characteristics'!H:H,MATCH($C182,'Policy Characteristics'!$C:$C,0))),"",INDEX('Policy Characteristics'!H:H,MATCH($C182,'Policy Characteristics'!$C:$C,0)))</f>
        <v>1</v>
      </c>
      <c r="O182" s="358" t="str">
        <f>IF(ISBLANK(INDEX('Policy Characteristics'!I:I,MATCH($C182,'Policy Characteristics'!$C:$C,0))),"",INDEX('Policy Characteristics'!I:I,MATCH($C182,'Policy Characteristics'!$C:$C,0)))</f>
        <v>on/off</v>
      </c>
      <c r="P182" s="358" t="str">
        <f>IF(ISBLANK(INDEX('Policy Characteristics'!J:J,MATCH($C182,'Policy Characteristics'!$C:$C,0))),"",INDEX('Policy Characteristics'!J:J,MATCH($C182,'Policy Characteristics'!$C:$C,0)))</f>
        <v>**Description:** This policy prevents new capacity of the selected type(s) from being built or deployed.</v>
      </c>
      <c r="Q182" s="358" t="str">
        <f>IF(ISBLANK(INDEX('Policy Characteristics'!K:K,MATCH($C182,'Policy Characteristics'!$C:$C,0))),"",INDEX('Policy Characteristics'!K:K,MATCH($C182,'Policy Characteristics'!$C:$C,0)))</f>
        <v>electricity-sector-main.html#ban</v>
      </c>
      <c r="R182" s="358" t="str">
        <f>IF(ISBLANK(INDEX('Policy Characteristics'!L:L,MATCH($C182,'Policy Characteristics'!$C:$C,0))),"",INDEX('Policy Characteristics'!L:L,MATCH($C182,'Policy Characteristics'!$C:$C,0)))</f>
        <v>ban-new-capacity.html</v>
      </c>
    </row>
    <row r="183" spans="1:18" s="5" customFormat="1" x14ac:dyDescent="0.35">
      <c r="A183" s="358" t="str">
        <f>IF(ISBLANK(INDEX('Policy Characteristics'!A:A,MATCH($C183,'Policy Characteristics'!$C:$C,0))),"",INDEX('Policy Characteristics'!A:A,MATCH($C183,'Policy Characteristics'!$C:$C,0)))</f>
        <v>Electricity Supply</v>
      </c>
      <c r="B183" s="358" t="str">
        <f>IF(ISBLANK(INDEX('Policy Characteristics'!B:B,MATCH($C183,'Policy Characteristics'!$C:$C,0))),"",INDEX('Policy Characteristics'!B:B,MATCH($C183,'Policy Characteristics'!$C:$C,0)))</f>
        <v>Ban New Power Plants</v>
      </c>
      <c r="C183" s="362" t="str">
        <f t="shared" si="16"/>
        <v>Boolean Ban New Power Plants</v>
      </c>
      <c r="D183" s="9" t="s">
        <v>474</v>
      </c>
      <c r="E183" s="53"/>
      <c r="F183" s="9" t="s">
        <v>473</v>
      </c>
      <c r="G183" s="53"/>
      <c r="H183" s="54">
        <v>116</v>
      </c>
      <c r="I183" s="53" t="s">
        <v>46</v>
      </c>
      <c r="J183" s="360" t="str">
        <f>IF(ISBLANK(INDEX('Policy Characteristics'!D:D,MATCH($C183,'Policy Characteristics'!$C:$C,0))),"",INDEX('Policy Characteristics'!D:D,MATCH($C183,'Policy Characteristics'!$C:$C,0)))</f>
        <v>Ban New Power Plants</v>
      </c>
      <c r="K183" s="358" t="str">
        <f>IF(ISBLANK(INDEX('Policy Characteristics'!E:E,MATCH($C183,'Policy Characteristics'!$C:$C,0))),"",INDEX('Policy Characteristics'!E:E,MATCH($C183,'Policy Characteristics'!$C:$C,0)))</f>
        <v>elec ban new power plants</v>
      </c>
      <c r="L183" s="358">
        <f>IF(ISBLANK(INDEX('Policy Characteristics'!F:F,MATCH($C183,'Policy Characteristics'!$C:$C,0))),"",INDEX('Policy Characteristics'!F:F,MATCH($C183,'Policy Characteristics'!$C:$C,0)))</f>
        <v>0</v>
      </c>
      <c r="M183" s="358">
        <f>IF(ISBLANK(INDEX('Policy Characteristics'!G:G,MATCH($C183,'Policy Characteristics'!$C:$C,0))),"",INDEX('Policy Characteristics'!G:G,MATCH($C183,'Policy Characteristics'!$C:$C,0)))</f>
        <v>1</v>
      </c>
      <c r="N183" s="358">
        <f>IF(ISBLANK(INDEX('Policy Characteristics'!H:H,MATCH($C183,'Policy Characteristics'!$C:$C,0))),"",INDEX('Policy Characteristics'!H:H,MATCH($C183,'Policy Characteristics'!$C:$C,0)))</f>
        <v>1</v>
      </c>
      <c r="O183" s="358" t="str">
        <f>IF(ISBLANK(INDEX('Policy Characteristics'!I:I,MATCH($C183,'Policy Characteristics'!$C:$C,0))),"",INDEX('Policy Characteristics'!I:I,MATCH($C183,'Policy Characteristics'!$C:$C,0)))</f>
        <v>on/off</v>
      </c>
      <c r="P183" s="358" t="str">
        <f>IF(ISBLANK(INDEX('Policy Characteristics'!J:J,MATCH($C183,'Policy Characteristics'!$C:$C,0))),"",INDEX('Policy Characteristics'!J:J,MATCH($C183,'Policy Characteristics'!$C:$C,0)))</f>
        <v>**Description:** This policy prevents new capacity of the selected type(s) from being built or deployed.</v>
      </c>
      <c r="Q183" s="358" t="str">
        <f>IF(ISBLANK(INDEX('Policy Characteristics'!K:K,MATCH($C183,'Policy Characteristics'!$C:$C,0))),"",INDEX('Policy Characteristics'!K:K,MATCH($C183,'Policy Characteristics'!$C:$C,0)))</f>
        <v>electricity-sector-main.html#ban</v>
      </c>
      <c r="R183" s="358" t="str">
        <f>IF(ISBLANK(INDEX('Policy Characteristics'!L:L,MATCH($C183,'Policy Characteristics'!$C:$C,0))),"",INDEX('Policy Characteristics'!L:L,MATCH($C183,'Policy Characteristics'!$C:$C,0)))</f>
        <v>ban-new-capacity.html</v>
      </c>
    </row>
    <row r="184" spans="1:18" s="5" customFormat="1" x14ac:dyDescent="0.35">
      <c r="A184" s="358" t="str">
        <f>IF(ISBLANK(INDEX('Policy Characteristics'!A:A,MATCH($C184,'Policy Characteristics'!$C:$C,0))),"",INDEX('Policy Characteristics'!A:A,MATCH($C184,'Policy Characteristics'!$C:$C,0)))</f>
        <v>Electricity Supply</v>
      </c>
      <c r="B184" s="358" t="str">
        <f>IF(ISBLANK(INDEX('Policy Characteristics'!B:B,MATCH($C184,'Policy Characteristics'!$C:$C,0))),"",INDEX('Policy Characteristics'!B:B,MATCH($C184,'Policy Characteristics'!$C:$C,0)))</f>
        <v>Ban New Power Plants</v>
      </c>
      <c r="C184" s="362" t="str">
        <f t="shared" si="17"/>
        <v>Boolean Ban New Power Plants</v>
      </c>
      <c r="D184" s="9" t="s">
        <v>483</v>
      </c>
      <c r="E184" s="53"/>
      <c r="F184" s="9" t="s">
        <v>484</v>
      </c>
      <c r="G184" s="53"/>
      <c r="H184" s="54">
        <v>615</v>
      </c>
      <c r="I184" s="53" t="s">
        <v>46</v>
      </c>
      <c r="J184" s="360" t="str">
        <f>IF(ISBLANK(INDEX('Policy Characteristics'!D:D,MATCH($C184,'Policy Characteristics'!$C:$C,0))),"",INDEX('Policy Characteristics'!D:D,MATCH($C184,'Policy Characteristics'!$C:$C,0)))</f>
        <v>Ban New Power Plants</v>
      </c>
      <c r="K184" s="358" t="str">
        <f>IF(ISBLANK(INDEX('Policy Characteristics'!E:E,MATCH($C184,'Policy Characteristics'!$C:$C,0))),"",INDEX('Policy Characteristics'!E:E,MATCH($C184,'Policy Characteristics'!$C:$C,0)))</f>
        <v>elec ban new power plants</v>
      </c>
      <c r="L184" s="358">
        <f>IF(ISBLANK(INDEX('Policy Characteristics'!F:F,MATCH($C184,'Policy Characteristics'!$C:$C,0))),"",INDEX('Policy Characteristics'!F:F,MATCH($C184,'Policy Characteristics'!$C:$C,0)))</f>
        <v>0</v>
      </c>
      <c r="M184" s="358">
        <f>IF(ISBLANK(INDEX('Policy Characteristics'!G:G,MATCH($C184,'Policy Characteristics'!$C:$C,0))),"",INDEX('Policy Characteristics'!G:G,MATCH($C184,'Policy Characteristics'!$C:$C,0)))</f>
        <v>1</v>
      </c>
      <c r="N184" s="358">
        <f>IF(ISBLANK(INDEX('Policy Characteristics'!H:H,MATCH($C184,'Policy Characteristics'!$C:$C,0))),"",INDEX('Policy Characteristics'!H:H,MATCH($C184,'Policy Characteristics'!$C:$C,0)))</f>
        <v>1</v>
      </c>
      <c r="O184" s="358" t="str">
        <f>IF(ISBLANK(INDEX('Policy Characteristics'!I:I,MATCH($C184,'Policy Characteristics'!$C:$C,0))),"",INDEX('Policy Characteristics'!I:I,MATCH($C184,'Policy Characteristics'!$C:$C,0)))</f>
        <v>on/off</v>
      </c>
      <c r="P184" s="358" t="str">
        <f>IF(ISBLANK(INDEX('Policy Characteristics'!J:J,MATCH($C184,'Policy Characteristics'!$C:$C,0))),"",INDEX('Policy Characteristics'!J:J,MATCH($C184,'Policy Characteristics'!$C:$C,0)))</f>
        <v>**Description:** This policy prevents new capacity of the selected type(s) from being built or deployed.</v>
      </c>
      <c r="Q184" s="358" t="str">
        <f>IF(ISBLANK(INDEX('Policy Characteristics'!K:K,MATCH($C184,'Policy Characteristics'!$C:$C,0))),"",INDEX('Policy Characteristics'!K:K,MATCH($C184,'Policy Characteristics'!$C:$C,0)))</f>
        <v>electricity-sector-main.html#ban</v>
      </c>
      <c r="R184" s="358" t="str">
        <f>IF(ISBLANK(INDEX('Policy Characteristics'!L:L,MATCH($C184,'Policy Characteristics'!$C:$C,0))),"",INDEX('Policy Characteristics'!L:L,MATCH($C184,'Policy Characteristics'!$C:$C,0)))</f>
        <v>ban-new-capacity.html</v>
      </c>
    </row>
    <row r="185" spans="1:18" s="5" customFormat="1" x14ac:dyDescent="0.35">
      <c r="A185" s="358" t="str">
        <f>IF(ISBLANK(INDEX('Policy Characteristics'!A:A,MATCH($C185,'Policy Characteristics'!$C:$C,0))),"",INDEX('Policy Characteristics'!A:A,MATCH($C185,'Policy Characteristics'!$C:$C,0)))</f>
        <v>Electricity Supply</v>
      </c>
      <c r="B185" s="358" t="str">
        <f>IF(ISBLANK(INDEX('Policy Characteristics'!B:B,MATCH($C185,'Policy Characteristics'!$C:$C,0))),"",INDEX('Policy Characteristics'!B:B,MATCH($C185,'Policy Characteristics'!$C:$C,0)))</f>
        <v>Ban New Power Plants</v>
      </c>
      <c r="C185" s="362" t="str">
        <f t="shared" si="17"/>
        <v>Boolean Ban New Power Plants</v>
      </c>
      <c r="D185" s="9" t="s">
        <v>2850</v>
      </c>
      <c r="E185" s="53"/>
      <c r="F185" s="9" t="s">
        <v>2543</v>
      </c>
      <c r="G185" s="53"/>
      <c r="H185" s="54">
        <v>616</v>
      </c>
      <c r="I185" s="53" t="s">
        <v>46</v>
      </c>
      <c r="J185" s="360" t="str">
        <f>IF(ISBLANK(INDEX('Policy Characteristics'!D:D,MATCH($C185,'Policy Characteristics'!$C:$C,0))),"",INDEX('Policy Characteristics'!D:D,MATCH($C185,'Policy Characteristics'!$C:$C,0)))</f>
        <v>Ban New Power Plants</v>
      </c>
      <c r="K185" s="358" t="str">
        <f>IF(ISBLANK(INDEX('Policy Characteristics'!E:E,MATCH($C185,'Policy Characteristics'!$C:$C,0))),"",INDEX('Policy Characteristics'!E:E,MATCH($C185,'Policy Characteristics'!$C:$C,0)))</f>
        <v>elec ban new power plants</v>
      </c>
      <c r="L185" s="358">
        <f>IF(ISBLANK(INDEX('Policy Characteristics'!F:F,MATCH($C185,'Policy Characteristics'!$C:$C,0))),"",INDEX('Policy Characteristics'!F:F,MATCH($C185,'Policy Characteristics'!$C:$C,0)))</f>
        <v>0</v>
      </c>
      <c r="M185" s="358">
        <f>IF(ISBLANK(INDEX('Policy Characteristics'!G:G,MATCH($C185,'Policy Characteristics'!$C:$C,0))),"",INDEX('Policy Characteristics'!G:G,MATCH($C185,'Policy Characteristics'!$C:$C,0)))</f>
        <v>1</v>
      </c>
      <c r="N185" s="358">
        <f>IF(ISBLANK(INDEX('Policy Characteristics'!H:H,MATCH($C185,'Policy Characteristics'!$C:$C,0))),"",INDEX('Policy Characteristics'!H:H,MATCH($C185,'Policy Characteristics'!$C:$C,0)))</f>
        <v>1</v>
      </c>
      <c r="O185" s="358" t="str">
        <f>IF(ISBLANK(INDEX('Policy Characteristics'!I:I,MATCH($C185,'Policy Characteristics'!$C:$C,0))),"",INDEX('Policy Characteristics'!I:I,MATCH($C185,'Policy Characteristics'!$C:$C,0)))</f>
        <v>on/off</v>
      </c>
      <c r="P185" s="358" t="str">
        <f>IF(ISBLANK(INDEX('Policy Characteristics'!J:J,MATCH($C185,'Policy Characteristics'!$C:$C,0))),"",INDEX('Policy Characteristics'!J:J,MATCH($C185,'Policy Characteristics'!$C:$C,0)))</f>
        <v>**Description:** This policy prevents new capacity of the selected type(s) from being built or deployed.</v>
      </c>
      <c r="Q185" s="358" t="str">
        <f>IF(ISBLANK(INDEX('Policy Characteristics'!K:K,MATCH($C185,'Policy Characteristics'!$C:$C,0))),"",INDEX('Policy Characteristics'!K:K,MATCH($C185,'Policy Characteristics'!$C:$C,0)))</f>
        <v>electricity-sector-main.html#ban</v>
      </c>
      <c r="R185" s="358" t="str">
        <f>IF(ISBLANK(INDEX('Policy Characteristics'!L:L,MATCH($C185,'Policy Characteristics'!$C:$C,0))),"",INDEX('Policy Characteristics'!L:L,MATCH($C185,'Policy Characteristics'!$C:$C,0)))</f>
        <v>ban-new-capacity.html</v>
      </c>
    </row>
    <row r="186" spans="1:18" s="5" customFormat="1" x14ac:dyDescent="0.35">
      <c r="A186" s="358" t="str">
        <f>IF(ISBLANK(INDEX('Policy Characteristics'!A:A,MATCH($C186,'Policy Characteristics'!$C:$C,0))),"",INDEX('Policy Characteristics'!A:A,MATCH($C186,'Policy Characteristics'!$C:$C,0)))</f>
        <v>Electricity Supply</v>
      </c>
      <c r="B186" s="358" t="str">
        <f>IF(ISBLANK(INDEX('Policy Characteristics'!B:B,MATCH($C186,'Policy Characteristics'!$C:$C,0))),"",INDEX('Policy Characteristics'!B:B,MATCH($C186,'Policy Characteristics'!$C:$C,0)))</f>
        <v>Ban New Power Plants</v>
      </c>
      <c r="C186" s="362" t="str">
        <f t="shared" si="17"/>
        <v>Boolean Ban New Power Plants</v>
      </c>
      <c r="D186" s="9" t="s">
        <v>2851</v>
      </c>
      <c r="E186" s="53"/>
      <c r="F186" s="9" t="s">
        <v>2678</v>
      </c>
      <c r="G186" s="53"/>
      <c r="H186" s="54">
        <v>617</v>
      </c>
      <c r="I186" s="53" t="s">
        <v>45</v>
      </c>
      <c r="J186" s="360" t="str">
        <f>IF(ISBLANK(INDEX('Policy Characteristics'!D:D,MATCH($C186,'Policy Characteristics'!$C:$C,0))),"",INDEX('Policy Characteristics'!D:D,MATCH($C186,'Policy Characteristics'!$C:$C,0)))</f>
        <v>Ban New Power Plants</v>
      </c>
      <c r="K186" s="358" t="str">
        <f>IF(ISBLANK(INDEX('Policy Characteristics'!E:E,MATCH($C186,'Policy Characteristics'!$C:$C,0))),"",INDEX('Policy Characteristics'!E:E,MATCH($C186,'Policy Characteristics'!$C:$C,0)))</f>
        <v>elec ban new power plants</v>
      </c>
      <c r="L186" s="358">
        <f>IF(ISBLANK(INDEX('Policy Characteristics'!F:F,MATCH($C186,'Policy Characteristics'!$C:$C,0))),"",INDEX('Policy Characteristics'!F:F,MATCH($C186,'Policy Characteristics'!$C:$C,0)))</f>
        <v>0</v>
      </c>
      <c r="M186" s="358">
        <f>IF(ISBLANK(INDEX('Policy Characteristics'!G:G,MATCH($C186,'Policy Characteristics'!$C:$C,0))),"",INDEX('Policy Characteristics'!G:G,MATCH($C186,'Policy Characteristics'!$C:$C,0)))</f>
        <v>1</v>
      </c>
      <c r="N186" s="358">
        <f>IF(ISBLANK(INDEX('Policy Characteristics'!H:H,MATCH($C186,'Policy Characteristics'!$C:$C,0))),"",INDEX('Policy Characteristics'!H:H,MATCH($C186,'Policy Characteristics'!$C:$C,0)))</f>
        <v>1</v>
      </c>
      <c r="O186" s="358" t="str">
        <f>IF(ISBLANK(INDEX('Policy Characteristics'!I:I,MATCH($C186,'Policy Characteristics'!$C:$C,0))),"",INDEX('Policy Characteristics'!I:I,MATCH($C186,'Policy Characteristics'!$C:$C,0)))</f>
        <v>on/off</v>
      </c>
      <c r="P186" s="358" t="str">
        <f>IF(ISBLANK(INDEX('Policy Characteristics'!J:J,MATCH($C186,'Policy Characteristics'!$C:$C,0))),"",INDEX('Policy Characteristics'!J:J,MATCH($C186,'Policy Characteristics'!$C:$C,0)))</f>
        <v>**Description:** This policy prevents new capacity of the selected type(s) from being built or deployed.</v>
      </c>
      <c r="Q186" s="358" t="str">
        <f>IF(ISBLANK(INDEX('Policy Characteristics'!K:K,MATCH($C186,'Policy Characteristics'!$C:$C,0))),"",INDEX('Policy Characteristics'!K:K,MATCH($C186,'Policy Characteristics'!$C:$C,0)))</f>
        <v>electricity-sector-main.html#ban</v>
      </c>
      <c r="R186" s="358" t="str">
        <f>IF(ISBLANK(INDEX('Policy Characteristics'!L:L,MATCH($C186,'Policy Characteristics'!$C:$C,0))),"",INDEX('Policy Characteristics'!L:L,MATCH($C186,'Policy Characteristics'!$C:$C,0)))</f>
        <v>ban-new-capacity.html</v>
      </c>
    </row>
    <row r="187" spans="1:18" s="5" customFormat="1" x14ac:dyDescent="0.35">
      <c r="A187" s="358" t="str">
        <f>IF(ISBLANK(INDEX('Policy Characteristics'!A:A,MATCH($C187,'Policy Characteristics'!$C:$C,0))),"",INDEX('Policy Characteristics'!A:A,MATCH($C187,'Policy Characteristics'!$C:$C,0)))</f>
        <v>Electricity Supply</v>
      </c>
      <c r="B187" s="358" t="str">
        <f>IF(ISBLANK(INDEX('Policy Characteristics'!B:B,MATCH($C187,'Policy Characteristics'!$C:$C,0))),"",INDEX('Policy Characteristics'!B:B,MATCH($C187,'Policy Characteristics'!$C:$C,0)))</f>
        <v>Ban New Power Plants</v>
      </c>
      <c r="C187" s="362" t="str">
        <f t="shared" si="17"/>
        <v>Boolean Ban New Power Plants</v>
      </c>
      <c r="D187" s="9" t="s">
        <v>2852</v>
      </c>
      <c r="E187" s="53"/>
      <c r="F187" s="9" t="s">
        <v>2545</v>
      </c>
      <c r="G187" s="53"/>
      <c r="H187" s="54">
        <v>618</v>
      </c>
      <c r="I187" s="53" t="s">
        <v>46</v>
      </c>
      <c r="J187" s="360" t="str">
        <f>IF(ISBLANK(INDEX('Policy Characteristics'!D:D,MATCH($C187,'Policy Characteristics'!$C:$C,0))),"",INDEX('Policy Characteristics'!D:D,MATCH($C187,'Policy Characteristics'!$C:$C,0)))</f>
        <v>Ban New Power Plants</v>
      </c>
      <c r="K187" s="358" t="str">
        <f>IF(ISBLANK(INDEX('Policy Characteristics'!E:E,MATCH($C187,'Policy Characteristics'!$C:$C,0))),"",INDEX('Policy Characteristics'!E:E,MATCH($C187,'Policy Characteristics'!$C:$C,0)))</f>
        <v>elec ban new power plants</v>
      </c>
      <c r="L187" s="358">
        <f>IF(ISBLANK(INDEX('Policy Characteristics'!F:F,MATCH($C187,'Policy Characteristics'!$C:$C,0))),"",INDEX('Policy Characteristics'!F:F,MATCH($C187,'Policy Characteristics'!$C:$C,0)))</f>
        <v>0</v>
      </c>
      <c r="M187" s="358">
        <f>IF(ISBLANK(INDEX('Policy Characteristics'!G:G,MATCH($C187,'Policy Characteristics'!$C:$C,0))),"",INDEX('Policy Characteristics'!G:G,MATCH($C187,'Policy Characteristics'!$C:$C,0)))</f>
        <v>1</v>
      </c>
      <c r="N187" s="358">
        <f>IF(ISBLANK(INDEX('Policy Characteristics'!H:H,MATCH($C187,'Policy Characteristics'!$C:$C,0))),"",INDEX('Policy Characteristics'!H:H,MATCH($C187,'Policy Characteristics'!$C:$C,0)))</f>
        <v>1</v>
      </c>
      <c r="O187" s="358" t="str">
        <f>IF(ISBLANK(INDEX('Policy Characteristics'!I:I,MATCH($C187,'Policy Characteristics'!$C:$C,0))),"",INDEX('Policy Characteristics'!I:I,MATCH($C187,'Policy Characteristics'!$C:$C,0)))</f>
        <v>on/off</v>
      </c>
      <c r="P187" s="358" t="str">
        <f>IF(ISBLANK(INDEX('Policy Characteristics'!J:J,MATCH($C187,'Policy Characteristics'!$C:$C,0))),"",INDEX('Policy Characteristics'!J:J,MATCH($C187,'Policy Characteristics'!$C:$C,0)))</f>
        <v>**Description:** This policy prevents new capacity of the selected type(s) from being built or deployed.</v>
      </c>
      <c r="Q187" s="358" t="str">
        <f>IF(ISBLANK(INDEX('Policy Characteristics'!K:K,MATCH($C187,'Policy Characteristics'!$C:$C,0))),"",INDEX('Policy Characteristics'!K:K,MATCH($C187,'Policy Characteristics'!$C:$C,0)))</f>
        <v>electricity-sector-main.html#ban</v>
      </c>
      <c r="R187" s="358" t="str">
        <f>IF(ISBLANK(INDEX('Policy Characteristics'!L:L,MATCH($C187,'Policy Characteristics'!$C:$C,0))),"",INDEX('Policy Characteristics'!L:L,MATCH($C187,'Policy Characteristics'!$C:$C,0)))</f>
        <v>ban-new-capacity.html</v>
      </c>
    </row>
    <row r="188" spans="1:18" s="2" customFormat="1" x14ac:dyDescent="0.35">
      <c r="A188" s="358" t="str">
        <f>IF(ISBLANK(INDEX('Policy Characteristics'!A:A,MATCH($C188,'Policy Characteristics'!$C:$C,0))),"",INDEX('Policy Characteristics'!A:A,MATCH($C188,'Policy Characteristics'!$C:$C,0)))</f>
        <v>Electricity Supply</v>
      </c>
      <c r="B188" s="358" t="str">
        <f>IF(ISBLANK(INDEX('Policy Characteristics'!B:B,MATCH($C188,'Policy Characteristics'!$C:$C,0))),"",INDEX('Policy Characteristics'!B:B,MATCH($C188,'Policy Characteristics'!$C:$C,0)))</f>
        <v>Carbon Capture and Sequestration</v>
      </c>
      <c r="C188" s="361" t="s">
        <v>3174</v>
      </c>
      <c r="D188" s="53" t="s">
        <v>477</v>
      </c>
      <c r="E188" s="53"/>
      <c r="F188" s="53" t="s">
        <v>476</v>
      </c>
      <c r="G188" s="9"/>
      <c r="H188" s="56">
        <v>876</v>
      </c>
      <c r="I188" s="9" t="s">
        <v>45</v>
      </c>
      <c r="J188" s="360" t="str">
        <f>IF(ISBLANK(INDEX('Policy Characteristics'!D:D,MATCH($C188,'Policy Characteristics'!$C:$C,0))),"",INDEX('Policy Characteristics'!D:D,MATCH($C188,'Policy Characteristics'!$C:$C,0)))</f>
        <v>Electricity Sector CCS</v>
      </c>
      <c r="K188" s="358" t="str">
        <f>IF(ISBLANK(INDEX('Policy Characteristics'!E:E,MATCH($C188,'Policy Characteristics'!$C:$C,0))),"",INDEX('Policy Characteristics'!E:E,MATCH($C188,'Policy Characteristics'!$C:$C,0)))</f>
        <v>elec CCS</v>
      </c>
      <c r="L188" s="380">
        <f>IF(ISBLANK(INDEX('Policy Characteristics'!F:F,MATCH($C188,'Policy Characteristics'!$C:$C,0))),"",INDEX('Policy Characteristics'!F:F,MATCH($C188,'Policy Characteristics'!$C:$C,0)))</f>
        <v>0</v>
      </c>
      <c r="M188" s="380">
        <f>IF(ISBLANK(INDEX('Policy Characteristics'!G:G,MATCH($C188,'Policy Characteristics'!$C:$C,0))),"",INDEX('Policy Characteristics'!G:G,MATCH($C188,'Policy Characteristics'!$C:$C,0)))</f>
        <v>1</v>
      </c>
      <c r="N188" s="380">
        <f>IF(ISBLANK(INDEX('Policy Characteristics'!H:H,MATCH($C188,'Policy Characteristics'!$C:$C,0))),"",INDEX('Policy Characteristics'!H:H,MATCH($C188,'Policy Characteristics'!$C:$C,0)))</f>
        <v>0.01</v>
      </c>
      <c r="O188" s="358" t="str">
        <f>IF(ISBLANK(INDEX('Policy Characteristics'!I:I,MATCH($C188,'Policy Characteristics'!$C:$C,0))),"",INDEX('Policy Characteristics'!I:I,MATCH($C188,'Policy Characteristics'!$C:$C,0)))</f>
        <v>% of CO2 captured</v>
      </c>
      <c r="P188" s="358"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58" t="str">
        <f>IF(ISBLANK(INDEX('Policy Characteristics'!K:K,MATCH($C188,'Policy Characteristics'!$C:$C,0))),"",INDEX('Policy Characteristics'!K:K,MATCH($C188,'Policy Characteristics'!$C:$C,0)))</f>
        <v>ccs.html#ccs</v>
      </c>
      <c r="R188" s="358" t="str">
        <f>IF(ISBLANK(INDEX('Policy Characteristics'!L:L,MATCH($C188,'Policy Characteristics'!$C:$C,0))),"",INDEX('Policy Characteristics'!L:L,MATCH($C188,'Policy Characteristics'!$C:$C,0)))</f>
        <v>carbon-capture-and-sequestration.html</v>
      </c>
    </row>
    <row r="189" spans="1:18" s="5" customFormat="1" x14ac:dyDescent="0.35">
      <c r="A189" s="358" t="str">
        <f>IF(ISBLANK(INDEX('Policy Characteristics'!A:A,MATCH($C189,'Policy Characteristics'!$C:$C,0))),"",INDEX('Policy Characteristics'!A:A,MATCH($C189,'Policy Characteristics'!$C:$C,0)))</f>
        <v>Electricity Supply</v>
      </c>
      <c r="B189" s="358" t="str">
        <f>IF(ISBLANK(INDEX('Policy Characteristics'!B:B,MATCH($C189,'Policy Characteristics'!$C:$C,0))),"",INDEX('Policy Characteristics'!B:B,MATCH($C189,'Policy Characteristics'!$C:$C,0)))</f>
        <v>Carbon Capture and Sequestration</v>
      </c>
      <c r="C189" s="362" t="str">
        <f t="shared" ref="C189:C203" si="18">C$188</f>
        <v>Electricity Sector Fraction of Potential Additional CCS Achieved</v>
      </c>
      <c r="D189" s="9" t="s">
        <v>331</v>
      </c>
      <c r="E189" s="53"/>
      <c r="F189" s="9" t="s">
        <v>332</v>
      </c>
      <c r="G189" s="53"/>
      <c r="H189" s="56">
        <v>877</v>
      </c>
      <c r="I189" s="9" t="s">
        <v>45</v>
      </c>
      <c r="J189" s="360" t="str">
        <f>IF(ISBLANK(INDEX('Policy Characteristics'!D:D,MATCH($C189,'Policy Characteristics'!$C:$C,0))),"",INDEX('Policy Characteristics'!D:D,MATCH($C189,'Policy Characteristics'!$C:$C,0)))</f>
        <v>Electricity Sector CCS</v>
      </c>
      <c r="K189" s="358" t="str">
        <f>IF(ISBLANK(INDEX('Policy Characteristics'!E:E,MATCH($C189,'Policy Characteristics'!$C:$C,0))),"",INDEX('Policy Characteristics'!E:E,MATCH($C189,'Policy Characteristics'!$C:$C,0)))</f>
        <v>elec CCS</v>
      </c>
      <c r="L189" s="380">
        <f>IF(ISBLANK(INDEX('Policy Characteristics'!F:F,MATCH($C189,'Policy Characteristics'!$C:$C,0))),"",INDEX('Policy Characteristics'!F:F,MATCH($C189,'Policy Characteristics'!$C:$C,0)))</f>
        <v>0</v>
      </c>
      <c r="M189" s="380">
        <f>IF(ISBLANK(INDEX('Policy Characteristics'!G:G,MATCH($C189,'Policy Characteristics'!$C:$C,0))),"",INDEX('Policy Characteristics'!G:G,MATCH($C189,'Policy Characteristics'!$C:$C,0)))</f>
        <v>1</v>
      </c>
      <c r="N189" s="380">
        <f>IF(ISBLANK(INDEX('Policy Characteristics'!H:H,MATCH($C189,'Policy Characteristics'!$C:$C,0))),"",INDEX('Policy Characteristics'!H:H,MATCH($C189,'Policy Characteristics'!$C:$C,0)))</f>
        <v>0.01</v>
      </c>
      <c r="O189" s="358" t="str">
        <f>IF(ISBLANK(INDEX('Policy Characteristics'!I:I,MATCH($C189,'Policy Characteristics'!$C:$C,0))),"",INDEX('Policy Characteristics'!I:I,MATCH($C189,'Policy Characteristics'!$C:$C,0)))</f>
        <v>% of CO2 captured</v>
      </c>
      <c r="P189" s="358"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58" t="str">
        <f>IF(ISBLANK(INDEX('Policy Characteristics'!K:K,MATCH($C189,'Policy Characteristics'!$C:$C,0))),"",INDEX('Policy Characteristics'!K:K,MATCH($C189,'Policy Characteristics'!$C:$C,0)))</f>
        <v>ccs.html#ccs</v>
      </c>
      <c r="R189" s="358" t="str">
        <f>IF(ISBLANK(INDEX('Policy Characteristics'!L:L,MATCH($C189,'Policy Characteristics'!$C:$C,0))),"",INDEX('Policy Characteristics'!L:L,MATCH($C189,'Policy Characteristics'!$C:$C,0)))</f>
        <v>carbon-capture-and-sequestration.html</v>
      </c>
    </row>
    <row r="190" spans="1:18" s="5" customFormat="1" x14ac:dyDescent="0.35">
      <c r="A190" s="358" t="str">
        <f>IF(ISBLANK(INDEX('Policy Characteristics'!A:A,MATCH($C190,'Policy Characteristics'!$C:$C,0))),"",INDEX('Policy Characteristics'!A:A,MATCH($C190,'Policy Characteristics'!$C:$C,0)))</f>
        <v>Electricity Supply</v>
      </c>
      <c r="B190" s="358" t="str">
        <f>IF(ISBLANK(INDEX('Policy Characteristics'!B:B,MATCH($C190,'Policy Characteristics'!$C:$C,0))),"",INDEX('Policy Characteristics'!B:B,MATCH($C190,'Policy Characteristics'!$C:$C,0)))</f>
        <v>Carbon Capture and Sequestration</v>
      </c>
      <c r="C190" s="362" t="str">
        <f t="shared" si="18"/>
        <v>Electricity Sector Fraction of Potential Additional CCS Achieved</v>
      </c>
      <c r="D190" s="9" t="s">
        <v>78</v>
      </c>
      <c r="E190" s="53"/>
      <c r="F190" s="9" t="s">
        <v>92</v>
      </c>
      <c r="G190" s="53"/>
      <c r="H190" s="56">
        <v>878</v>
      </c>
      <c r="I190" s="53" t="s">
        <v>46</v>
      </c>
      <c r="J190" s="360" t="str">
        <f>IF(ISBLANK(INDEX('Policy Characteristics'!D:D,MATCH($C190,'Policy Characteristics'!$C:$C,0))),"",INDEX('Policy Characteristics'!D:D,MATCH($C190,'Policy Characteristics'!$C:$C,0)))</f>
        <v>Electricity Sector CCS</v>
      </c>
      <c r="K190" s="358" t="str">
        <f>IF(ISBLANK(INDEX('Policy Characteristics'!E:E,MATCH($C190,'Policy Characteristics'!$C:$C,0))),"",INDEX('Policy Characteristics'!E:E,MATCH($C190,'Policy Characteristics'!$C:$C,0)))</f>
        <v>elec CCS</v>
      </c>
      <c r="L190" s="380">
        <f>IF(ISBLANK(INDEX('Policy Characteristics'!F:F,MATCH($C190,'Policy Characteristics'!$C:$C,0))),"",INDEX('Policy Characteristics'!F:F,MATCH($C190,'Policy Characteristics'!$C:$C,0)))</f>
        <v>0</v>
      </c>
      <c r="M190" s="380">
        <f>IF(ISBLANK(INDEX('Policy Characteristics'!G:G,MATCH($C190,'Policy Characteristics'!$C:$C,0))),"",INDEX('Policy Characteristics'!G:G,MATCH($C190,'Policy Characteristics'!$C:$C,0)))</f>
        <v>1</v>
      </c>
      <c r="N190" s="380">
        <f>IF(ISBLANK(INDEX('Policy Characteristics'!H:H,MATCH($C190,'Policy Characteristics'!$C:$C,0))),"",INDEX('Policy Characteristics'!H:H,MATCH($C190,'Policy Characteristics'!$C:$C,0)))</f>
        <v>0.01</v>
      </c>
      <c r="O190" s="358" t="str">
        <f>IF(ISBLANK(INDEX('Policy Characteristics'!I:I,MATCH($C190,'Policy Characteristics'!$C:$C,0))),"",INDEX('Policy Characteristics'!I:I,MATCH($C190,'Policy Characteristics'!$C:$C,0)))</f>
        <v>% of CO2 captured</v>
      </c>
      <c r="P190" s="358"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58" t="str">
        <f>IF(ISBLANK(INDEX('Policy Characteristics'!K:K,MATCH($C190,'Policy Characteristics'!$C:$C,0))),"",INDEX('Policy Characteristics'!K:K,MATCH($C190,'Policy Characteristics'!$C:$C,0)))</f>
        <v>ccs.html#ccs</v>
      </c>
      <c r="R190" s="358" t="str">
        <f>IF(ISBLANK(INDEX('Policy Characteristics'!L:L,MATCH($C190,'Policy Characteristics'!$C:$C,0))),"",INDEX('Policy Characteristics'!L:L,MATCH($C190,'Policy Characteristics'!$C:$C,0)))</f>
        <v>carbon-capture-and-sequestration.html</v>
      </c>
    </row>
    <row r="191" spans="1:18" s="5" customFormat="1" x14ac:dyDescent="0.35">
      <c r="A191" s="358" t="str">
        <f>IF(ISBLANK(INDEX('Policy Characteristics'!A:A,MATCH($C191,'Policy Characteristics'!$C:$C,0))),"",INDEX('Policy Characteristics'!A:A,MATCH($C191,'Policy Characteristics'!$C:$C,0)))</f>
        <v>Electricity Supply</v>
      </c>
      <c r="B191" s="358" t="str">
        <f>IF(ISBLANK(INDEX('Policy Characteristics'!B:B,MATCH($C191,'Policy Characteristics'!$C:$C,0))),"",INDEX('Policy Characteristics'!B:B,MATCH($C191,'Policy Characteristics'!$C:$C,0)))</f>
        <v>Carbon Capture and Sequestration</v>
      </c>
      <c r="C191" s="362" t="str">
        <f t="shared" si="18"/>
        <v>Electricity Sector Fraction of Potential Additional CCS Achieved</v>
      </c>
      <c r="D191" s="9" t="s">
        <v>79</v>
      </c>
      <c r="E191" s="53"/>
      <c r="F191" s="9" t="s">
        <v>93</v>
      </c>
      <c r="G191" s="53"/>
      <c r="H191" s="56">
        <v>879</v>
      </c>
      <c r="I191" s="53" t="s">
        <v>46</v>
      </c>
      <c r="J191" s="360" t="str">
        <f>IF(ISBLANK(INDEX('Policy Characteristics'!D:D,MATCH($C191,'Policy Characteristics'!$C:$C,0))),"",INDEX('Policy Characteristics'!D:D,MATCH($C191,'Policy Characteristics'!$C:$C,0)))</f>
        <v>Electricity Sector CCS</v>
      </c>
      <c r="K191" s="358" t="str">
        <f>IF(ISBLANK(INDEX('Policy Characteristics'!E:E,MATCH($C191,'Policy Characteristics'!$C:$C,0))),"",INDEX('Policy Characteristics'!E:E,MATCH($C191,'Policy Characteristics'!$C:$C,0)))</f>
        <v>elec CCS</v>
      </c>
      <c r="L191" s="380">
        <f>IF(ISBLANK(INDEX('Policy Characteristics'!F:F,MATCH($C191,'Policy Characteristics'!$C:$C,0))),"",INDEX('Policy Characteristics'!F:F,MATCH($C191,'Policy Characteristics'!$C:$C,0)))</f>
        <v>0</v>
      </c>
      <c r="M191" s="380">
        <f>IF(ISBLANK(INDEX('Policy Characteristics'!G:G,MATCH($C191,'Policy Characteristics'!$C:$C,0))),"",INDEX('Policy Characteristics'!G:G,MATCH($C191,'Policy Characteristics'!$C:$C,0)))</f>
        <v>1</v>
      </c>
      <c r="N191" s="380">
        <f>IF(ISBLANK(INDEX('Policy Characteristics'!H:H,MATCH($C191,'Policy Characteristics'!$C:$C,0))),"",INDEX('Policy Characteristics'!H:H,MATCH($C191,'Policy Characteristics'!$C:$C,0)))</f>
        <v>0.01</v>
      </c>
      <c r="O191" s="358" t="str">
        <f>IF(ISBLANK(INDEX('Policy Characteristics'!I:I,MATCH($C191,'Policy Characteristics'!$C:$C,0))),"",INDEX('Policy Characteristics'!I:I,MATCH($C191,'Policy Characteristics'!$C:$C,0)))</f>
        <v>% of CO2 captured</v>
      </c>
      <c r="P191" s="358"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58" t="str">
        <f>IF(ISBLANK(INDEX('Policy Characteristics'!K:K,MATCH($C191,'Policy Characteristics'!$C:$C,0))),"",INDEX('Policy Characteristics'!K:K,MATCH($C191,'Policy Characteristics'!$C:$C,0)))</f>
        <v>ccs.html#ccs</v>
      </c>
      <c r="R191" s="358" t="str">
        <f>IF(ISBLANK(INDEX('Policy Characteristics'!L:L,MATCH($C191,'Policy Characteristics'!$C:$C,0))),"",INDEX('Policy Characteristics'!L:L,MATCH($C191,'Policy Characteristics'!$C:$C,0)))</f>
        <v>carbon-capture-and-sequestration.html</v>
      </c>
    </row>
    <row r="192" spans="1:18" s="5" customFormat="1" x14ac:dyDescent="0.35">
      <c r="A192" s="358" t="str">
        <f>IF(ISBLANK(INDEX('Policy Characteristics'!A:A,MATCH($C192,'Policy Characteristics'!$C:$C,0))),"",INDEX('Policy Characteristics'!A:A,MATCH($C192,'Policy Characteristics'!$C:$C,0)))</f>
        <v>Electricity Supply</v>
      </c>
      <c r="B192" s="358" t="str">
        <f>IF(ISBLANK(INDEX('Policy Characteristics'!B:B,MATCH($C192,'Policy Characteristics'!$C:$C,0))),"",INDEX('Policy Characteristics'!B:B,MATCH($C192,'Policy Characteristics'!$C:$C,0)))</f>
        <v>Carbon Capture and Sequestration</v>
      </c>
      <c r="C192" s="362" t="str">
        <f t="shared" si="18"/>
        <v>Electricity Sector Fraction of Potential Additional CCS Achieved</v>
      </c>
      <c r="D192" s="9" t="s">
        <v>478</v>
      </c>
      <c r="E192" s="53"/>
      <c r="F192" s="9" t="s">
        <v>481</v>
      </c>
      <c r="G192" s="53"/>
      <c r="H192" s="56">
        <v>880</v>
      </c>
      <c r="I192" s="53" t="s">
        <v>46</v>
      </c>
      <c r="J192" s="360" t="str">
        <f>IF(ISBLANK(INDEX('Policy Characteristics'!D:D,MATCH($C192,'Policy Characteristics'!$C:$C,0))),"",INDEX('Policy Characteristics'!D:D,MATCH($C192,'Policy Characteristics'!$C:$C,0)))</f>
        <v>Electricity Sector CCS</v>
      </c>
      <c r="K192" s="358" t="str">
        <f>IF(ISBLANK(INDEX('Policy Characteristics'!E:E,MATCH($C192,'Policy Characteristics'!$C:$C,0))),"",INDEX('Policy Characteristics'!E:E,MATCH($C192,'Policy Characteristics'!$C:$C,0)))</f>
        <v>elec CCS</v>
      </c>
      <c r="L192" s="380">
        <f>IF(ISBLANK(INDEX('Policy Characteristics'!F:F,MATCH($C192,'Policy Characteristics'!$C:$C,0))),"",INDEX('Policy Characteristics'!F:F,MATCH($C192,'Policy Characteristics'!$C:$C,0)))</f>
        <v>0</v>
      </c>
      <c r="M192" s="380">
        <f>IF(ISBLANK(INDEX('Policy Characteristics'!G:G,MATCH($C192,'Policy Characteristics'!$C:$C,0))),"",INDEX('Policy Characteristics'!G:G,MATCH($C192,'Policy Characteristics'!$C:$C,0)))</f>
        <v>1</v>
      </c>
      <c r="N192" s="380">
        <f>IF(ISBLANK(INDEX('Policy Characteristics'!H:H,MATCH($C192,'Policy Characteristics'!$C:$C,0))),"",INDEX('Policy Characteristics'!H:H,MATCH($C192,'Policy Characteristics'!$C:$C,0)))</f>
        <v>0.01</v>
      </c>
      <c r="O192" s="358" t="str">
        <f>IF(ISBLANK(INDEX('Policy Characteristics'!I:I,MATCH($C192,'Policy Characteristics'!$C:$C,0))),"",INDEX('Policy Characteristics'!I:I,MATCH($C192,'Policy Characteristics'!$C:$C,0)))</f>
        <v>% of CO2 captured</v>
      </c>
      <c r="P192" s="358"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58" t="str">
        <f>IF(ISBLANK(INDEX('Policy Characteristics'!K:K,MATCH($C192,'Policy Characteristics'!$C:$C,0))),"",INDEX('Policy Characteristics'!K:K,MATCH($C192,'Policy Characteristics'!$C:$C,0)))</f>
        <v>ccs.html#ccs</v>
      </c>
      <c r="R192" s="358" t="str">
        <f>IF(ISBLANK(INDEX('Policy Characteristics'!L:L,MATCH($C192,'Policy Characteristics'!$C:$C,0))),"",INDEX('Policy Characteristics'!L:L,MATCH($C192,'Policy Characteristics'!$C:$C,0)))</f>
        <v>carbon-capture-and-sequestration.html</v>
      </c>
    </row>
    <row r="193" spans="1:18" s="5" customFormat="1" x14ac:dyDescent="0.35">
      <c r="A193" s="358" t="str">
        <f>IF(ISBLANK(INDEX('Policy Characteristics'!A:A,MATCH($C193,'Policy Characteristics'!$C:$C,0))),"",INDEX('Policy Characteristics'!A:A,MATCH($C193,'Policy Characteristics'!$C:$C,0)))</f>
        <v>Electricity Supply</v>
      </c>
      <c r="B193" s="358" t="str">
        <f>IF(ISBLANK(INDEX('Policy Characteristics'!B:B,MATCH($C193,'Policy Characteristics'!$C:$C,0))),"",INDEX('Policy Characteristics'!B:B,MATCH($C193,'Policy Characteristics'!$C:$C,0)))</f>
        <v>Carbon Capture and Sequestration</v>
      </c>
      <c r="C193" s="362" t="str">
        <f t="shared" si="18"/>
        <v>Electricity Sector Fraction of Potential Additional CCS Achieved</v>
      </c>
      <c r="D193" s="9" t="s">
        <v>80</v>
      </c>
      <c r="E193" s="53"/>
      <c r="F193" s="9" t="s">
        <v>94</v>
      </c>
      <c r="G193" s="53"/>
      <c r="H193" s="56">
        <v>881</v>
      </c>
      <c r="I193" s="53" t="s">
        <v>46</v>
      </c>
      <c r="J193" s="360" t="str">
        <f>IF(ISBLANK(INDEX('Policy Characteristics'!D:D,MATCH($C193,'Policy Characteristics'!$C:$C,0))),"",INDEX('Policy Characteristics'!D:D,MATCH($C193,'Policy Characteristics'!$C:$C,0)))</f>
        <v>Electricity Sector CCS</v>
      </c>
      <c r="K193" s="358" t="str">
        <f>IF(ISBLANK(INDEX('Policy Characteristics'!E:E,MATCH($C193,'Policy Characteristics'!$C:$C,0))),"",INDEX('Policy Characteristics'!E:E,MATCH($C193,'Policy Characteristics'!$C:$C,0)))</f>
        <v>elec CCS</v>
      </c>
      <c r="L193" s="380">
        <f>IF(ISBLANK(INDEX('Policy Characteristics'!F:F,MATCH($C193,'Policy Characteristics'!$C:$C,0))),"",INDEX('Policy Characteristics'!F:F,MATCH($C193,'Policy Characteristics'!$C:$C,0)))</f>
        <v>0</v>
      </c>
      <c r="M193" s="380">
        <f>IF(ISBLANK(INDEX('Policy Characteristics'!G:G,MATCH($C193,'Policy Characteristics'!$C:$C,0))),"",INDEX('Policy Characteristics'!G:G,MATCH($C193,'Policy Characteristics'!$C:$C,0)))</f>
        <v>1</v>
      </c>
      <c r="N193" s="380">
        <f>IF(ISBLANK(INDEX('Policy Characteristics'!H:H,MATCH($C193,'Policy Characteristics'!$C:$C,0))),"",INDEX('Policy Characteristics'!H:H,MATCH($C193,'Policy Characteristics'!$C:$C,0)))</f>
        <v>0.01</v>
      </c>
      <c r="O193" s="358" t="str">
        <f>IF(ISBLANK(INDEX('Policy Characteristics'!I:I,MATCH($C193,'Policy Characteristics'!$C:$C,0))),"",INDEX('Policy Characteristics'!I:I,MATCH($C193,'Policy Characteristics'!$C:$C,0)))</f>
        <v>% of CO2 captured</v>
      </c>
      <c r="P193" s="358"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58" t="str">
        <f>IF(ISBLANK(INDEX('Policy Characteristics'!K:K,MATCH($C193,'Policy Characteristics'!$C:$C,0))),"",INDEX('Policy Characteristics'!K:K,MATCH($C193,'Policy Characteristics'!$C:$C,0)))</f>
        <v>ccs.html#ccs</v>
      </c>
      <c r="R193" s="358" t="str">
        <f>IF(ISBLANK(INDEX('Policy Characteristics'!L:L,MATCH($C193,'Policy Characteristics'!$C:$C,0))),"",INDEX('Policy Characteristics'!L:L,MATCH($C193,'Policy Characteristics'!$C:$C,0)))</f>
        <v>carbon-capture-and-sequestration.html</v>
      </c>
    </row>
    <row r="194" spans="1:18" s="5" customFormat="1" x14ac:dyDescent="0.35">
      <c r="A194" s="358" t="str">
        <f>IF(ISBLANK(INDEX('Policy Characteristics'!A:A,MATCH($C194,'Policy Characteristics'!$C:$C,0))),"",INDEX('Policy Characteristics'!A:A,MATCH($C194,'Policy Characteristics'!$C:$C,0)))</f>
        <v>Electricity Supply</v>
      </c>
      <c r="B194" s="358" t="str">
        <f>IF(ISBLANK(INDEX('Policy Characteristics'!B:B,MATCH($C194,'Policy Characteristics'!$C:$C,0))),"",INDEX('Policy Characteristics'!B:B,MATCH($C194,'Policy Characteristics'!$C:$C,0)))</f>
        <v>Carbon Capture and Sequestration</v>
      </c>
      <c r="C194" s="362" t="str">
        <f t="shared" si="18"/>
        <v>Electricity Sector Fraction of Potential Additional CCS Achieved</v>
      </c>
      <c r="D194" s="9" t="s">
        <v>81</v>
      </c>
      <c r="E194" s="53"/>
      <c r="F194" s="9" t="s">
        <v>95</v>
      </c>
      <c r="G194" s="53"/>
      <c r="H194" s="56">
        <v>882</v>
      </c>
      <c r="I194" s="53" t="s">
        <v>46</v>
      </c>
      <c r="J194" s="360" t="str">
        <f>IF(ISBLANK(INDEX('Policy Characteristics'!D:D,MATCH($C194,'Policy Characteristics'!$C:$C,0))),"",INDEX('Policy Characteristics'!D:D,MATCH($C194,'Policy Characteristics'!$C:$C,0)))</f>
        <v>Electricity Sector CCS</v>
      </c>
      <c r="K194" s="358" t="str">
        <f>IF(ISBLANK(INDEX('Policy Characteristics'!E:E,MATCH($C194,'Policy Characteristics'!$C:$C,0))),"",INDEX('Policy Characteristics'!E:E,MATCH($C194,'Policy Characteristics'!$C:$C,0)))</f>
        <v>elec CCS</v>
      </c>
      <c r="L194" s="380">
        <f>IF(ISBLANK(INDEX('Policy Characteristics'!F:F,MATCH($C194,'Policy Characteristics'!$C:$C,0))),"",INDEX('Policy Characteristics'!F:F,MATCH($C194,'Policy Characteristics'!$C:$C,0)))</f>
        <v>0</v>
      </c>
      <c r="M194" s="380">
        <f>IF(ISBLANK(INDEX('Policy Characteristics'!G:G,MATCH($C194,'Policy Characteristics'!$C:$C,0))),"",INDEX('Policy Characteristics'!G:G,MATCH($C194,'Policy Characteristics'!$C:$C,0)))</f>
        <v>1</v>
      </c>
      <c r="N194" s="380">
        <f>IF(ISBLANK(INDEX('Policy Characteristics'!H:H,MATCH($C194,'Policy Characteristics'!$C:$C,0))),"",INDEX('Policy Characteristics'!H:H,MATCH($C194,'Policy Characteristics'!$C:$C,0)))</f>
        <v>0.01</v>
      </c>
      <c r="O194" s="358" t="str">
        <f>IF(ISBLANK(INDEX('Policy Characteristics'!I:I,MATCH($C194,'Policy Characteristics'!$C:$C,0))),"",INDEX('Policy Characteristics'!I:I,MATCH($C194,'Policy Characteristics'!$C:$C,0)))</f>
        <v>% of CO2 captured</v>
      </c>
      <c r="P194" s="358"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58" t="str">
        <f>IF(ISBLANK(INDEX('Policy Characteristics'!K:K,MATCH($C194,'Policy Characteristics'!$C:$C,0))),"",INDEX('Policy Characteristics'!K:K,MATCH($C194,'Policy Characteristics'!$C:$C,0)))</f>
        <v>ccs.html#ccs</v>
      </c>
      <c r="R194" s="358" t="str">
        <f>IF(ISBLANK(INDEX('Policy Characteristics'!L:L,MATCH($C194,'Policy Characteristics'!$C:$C,0))),"",INDEX('Policy Characteristics'!L:L,MATCH($C194,'Policy Characteristics'!$C:$C,0)))</f>
        <v>carbon-capture-and-sequestration.html</v>
      </c>
    </row>
    <row r="195" spans="1:18" s="5" customFormat="1" x14ac:dyDescent="0.35">
      <c r="A195" s="358" t="str">
        <f>IF(ISBLANK(INDEX('Policy Characteristics'!A:A,MATCH($C195,'Policy Characteristics'!$C:$C,0))),"",INDEX('Policy Characteristics'!A:A,MATCH($C195,'Policy Characteristics'!$C:$C,0)))</f>
        <v>Electricity Supply</v>
      </c>
      <c r="B195" s="358" t="str">
        <f>IF(ISBLANK(INDEX('Policy Characteristics'!B:B,MATCH($C195,'Policy Characteristics'!$C:$C,0))),"",INDEX('Policy Characteristics'!B:B,MATCH($C195,'Policy Characteristics'!$C:$C,0)))</f>
        <v>Carbon Capture and Sequestration</v>
      </c>
      <c r="C195" s="362" t="str">
        <f t="shared" si="18"/>
        <v>Electricity Sector Fraction of Potential Additional CCS Achieved</v>
      </c>
      <c r="D195" s="9" t="s">
        <v>82</v>
      </c>
      <c r="E195" s="53"/>
      <c r="F195" s="9" t="s">
        <v>96</v>
      </c>
      <c r="G195" s="53"/>
      <c r="H195" s="56">
        <v>883</v>
      </c>
      <c r="I195" s="9" t="s">
        <v>45</v>
      </c>
      <c r="J195" s="360" t="str">
        <f>IF(ISBLANK(INDEX('Policy Characteristics'!D:D,MATCH($C195,'Policy Characteristics'!$C:$C,0))),"",INDEX('Policy Characteristics'!D:D,MATCH($C195,'Policy Characteristics'!$C:$C,0)))</f>
        <v>Electricity Sector CCS</v>
      </c>
      <c r="K195" s="358" t="str">
        <f>IF(ISBLANK(INDEX('Policy Characteristics'!E:E,MATCH($C195,'Policy Characteristics'!$C:$C,0))),"",INDEX('Policy Characteristics'!E:E,MATCH($C195,'Policy Characteristics'!$C:$C,0)))</f>
        <v>elec CCS</v>
      </c>
      <c r="L195" s="380">
        <f>IF(ISBLANK(INDEX('Policy Characteristics'!F:F,MATCH($C195,'Policy Characteristics'!$C:$C,0))),"",INDEX('Policy Characteristics'!F:F,MATCH($C195,'Policy Characteristics'!$C:$C,0)))</f>
        <v>0</v>
      </c>
      <c r="M195" s="380">
        <f>IF(ISBLANK(INDEX('Policy Characteristics'!G:G,MATCH($C195,'Policy Characteristics'!$C:$C,0))),"",INDEX('Policy Characteristics'!G:G,MATCH($C195,'Policy Characteristics'!$C:$C,0)))</f>
        <v>1</v>
      </c>
      <c r="N195" s="380">
        <f>IF(ISBLANK(INDEX('Policy Characteristics'!H:H,MATCH($C195,'Policy Characteristics'!$C:$C,0))),"",INDEX('Policy Characteristics'!H:H,MATCH($C195,'Policy Characteristics'!$C:$C,0)))</f>
        <v>0.01</v>
      </c>
      <c r="O195" s="358" t="str">
        <f>IF(ISBLANK(INDEX('Policy Characteristics'!I:I,MATCH($C195,'Policy Characteristics'!$C:$C,0))),"",INDEX('Policy Characteristics'!I:I,MATCH($C195,'Policy Characteristics'!$C:$C,0)))</f>
        <v>% of CO2 captured</v>
      </c>
      <c r="P195" s="358"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58" t="str">
        <f>IF(ISBLANK(INDEX('Policy Characteristics'!K:K,MATCH($C195,'Policy Characteristics'!$C:$C,0))),"",INDEX('Policy Characteristics'!K:K,MATCH($C195,'Policy Characteristics'!$C:$C,0)))</f>
        <v>ccs.html#ccs</v>
      </c>
      <c r="R195" s="358" t="str">
        <f>IF(ISBLANK(INDEX('Policy Characteristics'!L:L,MATCH($C195,'Policy Characteristics'!$C:$C,0))),"",INDEX('Policy Characteristics'!L:L,MATCH($C195,'Policy Characteristics'!$C:$C,0)))</f>
        <v>carbon-capture-and-sequestration.html</v>
      </c>
    </row>
    <row r="196" spans="1:18" s="5" customFormat="1" x14ac:dyDescent="0.35">
      <c r="A196" s="358" t="str">
        <f>IF(ISBLANK(INDEX('Policy Characteristics'!A:A,MATCH($C196,'Policy Characteristics'!$C:$C,0))),"",INDEX('Policy Characteristics'!A:A,MATCH($C196,'Policy Characteristics'!$C:$C,0)))</f>
        <v>Electricity Supply</v>
      </c>
      <c r="B196" s="358" t="str">
        <f>IF(ISBLANK(INDEX('Policy Characteristics'!B:B,MATCH($C196,'Policy Characteristics'!$C:$C,0))),"",INDEX('Policy Characteristics'!B:B,MATCH($C196,'Policy Characteristics'!$C:$C,0)))</f>
        <v>Carbon Capture and Sequestration</v>
      </c>
      <c r="C196" s="362" t="str">
        <f t="shared" si="18"/>
        <v>Electricity Sector Fraction of Potential Additional CCS Achieved</v>
      </c>
      <c r="D196" s="9" t="s">
        <v>2491</v>
      </c>
      <c r="E196" s="53"/>
      <c r="F196" s="9" t="s">
        <v>466</v>
      </c>
      <c r="G196" s="53"/>
      <c r="H196" s="56">
        <v>884</v>
      </c>
      <c r="I196" s="53" t="s">
        <v>46</v>
      </c>
      <c r="J196" s="360" t="str">
        <f>IF(ISBLANK(INDEX('Policy Characteristics'!D:D,MATCH($C196,'Policy Characteristics'!$C:$C,0))),"",INDEX('Policy Characteristics'!D:D,MATCH($C196,'Policy Characteristics'!$C:$C,0)))</f>
        <v>Electricity Sector CCS</v>
      </c>
      <c r="K196" s="358" t="str">
        <f>IF(ISBLANK(INDEX('Policy Characteristics'!E:E,MATCH($C196,'Policy Characteristics'!$C:$C,0))),"",INDEX('Policy Characteristics'!E:E,MATCH($C196,'Policy Characteristics'!$C:$C,0)))</f>
        <v>elec CCS</v>
      </c>
      <c r="L196" s="380">
        <f>IF(ISBLANK(INDEX('Policy Characteristics'!F:F,MATCH($C196,'Policy Characteristics'!$C:$C,0))),"",INDEX('Policy Characteristics'!F:F,MATCH($C196,'Policy Characteristics'!$C:$C,0)))</f>
        <v>0</v>
      </c>
      <c r="M196" s="380">
        <f>IF(ISBLANK(INDEX('Policy Characteristics'!G:G,MATCH($C196,'Policy Characteristics'!$C:$C,0))),"",INDEX('Policy Characteristics'!G:G,MATCH($C196,'Policy Characteristics'!$C:$C,0)))</f>
        <v>1</v>
      </c>
      <c r="N196" s="380">
        <f>IF(ISBLANK(INDEX('Policy Characteristics'!H:H,MATCH($C196,'Policy Characteristics'!$C:$C,0))),"",INDEX('Policy Characteristics'!H:H,MATCH($C196,'Policy Characteristics'!$C:$C,0)))</f>
        <v>0.01</v>
      </c>
      <c r="O196" s="358" t="str">
        <f>IF(ISBLANK(INDEX('Policy Characteristics'!I:I,MATCH($C196,'Policy Characteristics'!$C:$C,0))),"",INDEX('Policy Characteristics'!I:I,MATCH($C196,'Policy Characteristics'!$C:$C,0)))</f>
        <v>% of CO2 captured</v>
      </c>
      <c r="P196" s="358"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58" t="str">
        <f>IF(ISBLANK(INDEX('Policy Characteristics'!K:K,MATCH($C196,'Policy Characteristics'!$C:$C,0))),"",INDEX('Policy Characteristics'!K:K,MATCH($C196,'Policy Characteristics'!$C:$C,0)))</f>
        <v>ccs.html#ccs</v>
      </c>
      <c r="R196" s="358" t="str">
        <f>IF(ISBLANK(INDEX('Policy Characteristics'!L:L,MATCH($C196,'Policy Characteristics'!$C:$C,0))),"",INDEX('Policy Characteristics'!L:L,MATCH($C196,'Policy Characteristics'!$C:$C,0)))</f>
        <v>carbon-capture-and-sequestration.html</v>
      </c>
    </row>
    <row r="197" spans="1:18" s="5" customFormat="1" x14ac:dyDescent="0.35">
      <c r="A197" s="358" t="str">
        <f>IF(ISBLANK(INDEX('Policy Characteristics'!A:A,MATCH($C197,'Policy Characteristics'!$C:$C,0))),"",INDEX('Policy Characteristics'!A:A,MATCH($C197,'Policy Characteristics'!$C:$C,0)))</f>
        <v>Electricity Supply</v>
      </c>
      <c r="B197" s="358" t="str">
        <f>IF(ISBLANK(INDEX('Policy Characteristics'!B:B,MATCH($C197,'Policy Characteristics'!$C:$C,0))),"",INDEX('Policy Characteristics'!B:B,MATCH($C197,'Policy Characteristics'!$C:$C,0)))</f>
        <v>Carbon Capture and Sequestration</v>
      </c>
      <c r="C197" s="362" t="str">
        <f t="shared" si="18"/>
        <v>Electricity Sector Fraction of Potential Additional CCS Achieved</v>
      </c>
      <c r="D197" s="9" t="s">
        <v>333</v>
      </c>
      <c r="E197" s="53"/>
      <c r="F197" s="9" t="s">
        <v>335</v>
      </c>
      <c r="G197" s="53"/>
      <c r="H197" s="56">
        <v>885</v>
      </c>
      <c r="I197" s="9" t="s">
        <v>45</v>
      </c>
      <c r="J197" s="360" t="str">
        <f>IF(ISBLANK(INDEX('Policy Characteristics'!D:D,MATCH($C197,'Policy Characteristics'!$C:$C,0))),"",INDEX('Policy Characteristics'!D:D,MATCH($C197,'Policy Characteristics'!$C:$C,0)))</f>
        <v>Electricity Sector CCS</v>
      </c>
      <c r="K197" s="358" t="str">
        <f>IF(ISBLANK(INDEX('Policy Characteristics'!E:E,MATCH($C197,'Policy Characteristics'!$C:$C,0))),"",INDEX('Policy Characteristics'!E:E,MATCH($C197,'Policy Characteristics'!$C:$C,0)))</f>
        <v>elec CCS</v>
      </c>
      <c r="L197" s="380">
        <f>IF(ISBLANK(INDEX('Policy Characteristics'!F:F,MATCH($C197,'Policy Characteristics'!$C:$C,0))),"",INDEX('Policy Characteristics'!F:F,MATCH($C197,'Policy Characteristics'!$C:$C,0)))</f>
        <v>0</v>
      </c>
      <c r="M197" s="380">
        <f>IF(ISBLANK(INDEX('Policy Characteristics'!G:G,MATCH($C197,'Policy Characteristics'!$C:$C,0))),"",INDEX('Policy Characteristics'!G:G,MATCH($C197,'Policy Characteristics'!$C:$C,0)))</f>
        <v>1</v>
      </c>
      <c r="N197" s="380">
        <f>IF(ISBLANK(INDEX('Policy Characteristics'!H:H,MATCH($C197,'Policy Characteristics'!$C:$C,0))),"",INDEX('Policy Characteristics'!H:H,MATCH($C197,'Policy Characteristics'!$C:$C,0)))</f>
        <v>0.01</v>
      </c>
      <c r="O197" s="358" t="str">
        <f>IF(ISBLANK(INDEX('Policy Characteristics'!I:I,MATCH($C197,'Policy Characteristics'!$C:$C,0))),"",INDEX('Policy Characteristics'!I:I,MATCH($C197,'Policy Characteristics'!$C:$C,0)))</f>
        <v>% of CO2 captured</v>
      </c>
      <c r="P197" s="358"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58" t="str">
        <f>IF(ISBLANK(INDEX('Policy Characteristics'!K:K,MATCH($C197,'Policy Characteristics'!$C:$C,0))),"",INDEX('Policy Characteristics'!K:K,MATCH($C197,'Policy Characteristics'!$C:$C,0)))</f>
        <v>ccs.html#ccs</v>
      </c>
      <c r="R197" s="358" t="str">
        <f>IF(ISBLANK(INDEX('Policy Characteristics'!L:L,MATCH($C197,'Policy Characteristics'!$C:$C,0))),"",INDEX('Policy Characteristics'!L:L,MATCH($C197,'Policy Characteristics'!$C:$C,0)))</f>
        <v>carbon-capture-and-sequestration.html</v>
      </c>
    </row>
    <row r="198" spans="1:18" s="5" customFormat="1" x14ac:dyDescent="0.35">
      <c r="A198" s="358" t="str">
        <f>IF(ISBLANK(INDEX('Policy Characteristics'!A:A,MATCH($C198,'Policy Characteristics'!$C:$C,0))),"",INDEX('Policy Characteristics'!A:A,MATCH($C198,'Policy Characteristics'!$C:$C,0)))</f>
        <v>Electricity Supply</v>
      </c>
      <c r="B198" s="358" t="str">
        <f>IF(ISBLANK(INDEX('Policy Characteristics'!B:B,MATCH($C198,'Policy Characteristics'!$C:$C,0))),"",INDEX('Policy Characteristics'!B:B,MATCH($C198,'Policy Characteristics'!$C:$C,0)))</f>
        <v>Carbon Capture and Sequestration</v>
      </c>
      <c r="C198" s="362" t="str">
        <f t="shared" si="18"/>
        <v>Electricity Sector Fraction of Potential Additional CCS Achieved</v>
      </c>
      <c r="D198" s="9" t="s">
        <v>334</v>
      </c>
      <c r="E198" s="53"/>
      <c r="F198" s="9" t="s">
        <v>336</v>
      </c>
      <c r="G198" s="53"/>
      <c r="H198" s="56">
        <v>886</v>
      </c>
      <c r="I198" s="9" t="s">
        <v>45</v>
      </c>
      <c r="J198" s="360" t="str">
        <f>IF(ISBLANK(INDEX('Policy Characteristics'!D:D,MATCH($C198,'Policy Characteristics'!$C:$C,0))),"",INDEX('Policy Characteristics'!D:D,MATCH($C198,'Policy Characteristics'!$C:$C,0)))</f>
        <v>Electricity Sector CCS</v>
      </c>
      <c r="K198" s="358" t="str">
        <f>IF(ISBLANK(INDEX('Policy Characteristics'!E:E,MATCH($C198,'Policy Characteristics'!$C:$C,0))),"",INDEX('Policy Characteristics'!E:E,MATCH($C198,'Policy Characteristics'!$C:$C,0)))</f>
        <v>elec CCS</v>
      </c>
      <c r="L198" s="380">
        <f>IF(ISBLANK(INDEX('Policy Characteristics'!F:F,MATCH($C198,'Policy Characteristics'!$C:$C,0))),"",INDEX('Policy Characteristics'!F:F,MATCH($C198,'Policy Characteristics'!$C:$C,0)))</f>
        <v>0</v>
      </c>
      <c r="M198" s="380">
        <f>IF(ISBLANK(INDEX('Policy Characteristics'!G:G,MATCH($C198,'Policy Characteristics'!$C:$C,0))),"",INDEX('Policy Characteristics'!G:G,MATCH($C198,'Policy Characteristics'!$C:$C,0)))</f>
        <v>1</v>
      </c>
      <c r="N198" s="380">
        <f>IF(ISBLANK(INDEX('Policy Characteristics'!H:H,MATCH($C198,'Policy Characteristics'!$C:$C,0))),"",INDEX('Policy Characteristics'!H:H,MATCH($C198,'Policy Characteristics'!$C:$C,0)))</f>
        <v>0.01</v>
      </c>
      <c r="O198" s="358" t="str">
        <f>IF(ISBLANK(INDEX('Policy Characteristics'!I:I,MATCH($C198,'Policy Characteristics'!$C:$C,0))),"",INDEX('Policy Characteristics'!I:I,MATCH($C198,'Policy Characteristics'!$C:$C,0)))</f>
        <v>% of CO2 captured</v>
      </c>
      <c r="P198" s="358"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58" t="str">
        <f>IF(ISBLANK(INDEX('Policy Characteristics'!K:K,MATCH($C198,'Policy Characteristics'!$C:$C,0))),"",INDEX('Policy Characteristics'!K:K,MATCH($C198,'Policy Characteristics'!$C:$C,0)))</f>
        <v>ccs.html#ccs</v>
      </c>
      <c r="R198" s="358" t="str">
        <f>IF(ISBLANK(INDEX('Policy Characteristics'!L:L,MATCH($C198,'Policy Characteristics'!$C:$C,0))),"",INDEX('Policy Characteristics'!L:L,MATCH($C198,'Policy Characteristics'!$C:$C,0)))</f>
        <v>carbon-capture-and-sequestration.html</v>
      </c>
    </row>
    <row r="199" spans="1:18" s="5" customFormat="1" x14ac:dyDescent="0.35">
      <c r="A199" s="358" t="str">
        <f>IF(ISBLANK(INDEX('Policy Characteristics'!A:A,MATCH($C199,'Policy Characteristics'!$C:$C,0))),"",INDEX('Policy Characteristics'!A:A,MATCH($C199,'Policy Characteristics'!$C:$C,0)))</f>
        <v>Electricity Supply</v>
      </c>
      <c r="B199" s="358" t="str">
        <f>IF(ISBLANK(INDEX('Policy Characteristics'!B:B,MATCH($C199,'Policy Characteristics'!$C:$C,0))),"",INDEX('Policy Characteristics'!B:B,MATCH($C199,'Policy Characteristics'!$C:$C,0)))</f>
        <v>Carbon Capture and Sequestration</v>
      </c>
      <c r="C199" s="362" t="str">
        <f t="shared" si="18"/>
        <v>Electricity Sector Fraction of Potential Additional CCS Achieved</v>
      </c>
      <c r="D199" s="9" t="s">
        <v>474</v>
      </c>
      <c r="E199" s="53"/>
      <c r="F199" s="9" t="s">
        <v>473</v>
      </c>
      <c r="G199" s="53"/>
      <c r="H199" s="56">
        <v>887</v>
      </c>
      <c r="I199" s="9" t="s">
        <v>46</v>
      </c>
      <c r="J199" s="360" t="str">
        <f>IF(ISBLANK(INDEX('Policy Characteristics'!D:D,MATCH($C199,'Policy Characteristics'!$C:$C,0))),"",INDEX('Policy Characteristics'!D:D,MATCH($C199,'Policy Characteristics'!$C:$C,0)))</f>
        <v>Electricity Sector CCS</v>
      </c>
      <c r="K199" s="358" t="str">
        <f>IF(ISBLANK(INDEX('Policy Characteristics'!E:E,MATCH($C199,'Policy Characteristics'!$C:$C,0))),"",INDEX('Policy Characteristics'!E:E,MATCH($C199,'Policy Characteristics'!$C:$C,0)))</f>
        <v>elec CCS</v>
      </c>
      <c r="L199" s="380">
        <f>IF(ISBLANK(INDEX('Policy Characteristics'!F:F,MATCH($C199,'Policy Characteristics'!$C:$C,0))),"",INDEX('Policy Characteristics'!F:F,MATCH($C199,'Policy Characteristics'!$C:$C,0)))</f>
        <v>0</v>
      </c>
      <c r="M199" s="380">
        <f>IF(ISBLANK(INDEX('Policy Characteristics'!G:G,MATCH($C199,'Policy Characteristics'!$C:$C,0))),"",INDEX('Policy Characteristics'!G:G,MATCH($C199,'Policy Characteristics'!$C:$C,0)))</f>
        <v>1</v>
      </c>
      <c r="N199" s="380">
        <f>IF(ISBLANK(INDEX('Policy Characteristics'!H:H,MATCH($C199,'Policy Characteristics'!$C:$C,0))),"",INDEX('Policy Characteristics'!H:H,MATCH($C199,'Policy Characteristics'!$C:$C,0)))</f>
        <v>0.01</v>
      </c>
      <c r="O199" s="358" t="str">
        <f>IF(ISBLANK(INDEX('Policy Characteristics'!I:I,MATCH($C199,'Policy Characteristics'!$C:$C,0))),"",INDEX('Policy Characteristics'!I:I,MATCH($C199,'Policy Characteristics'!$C:$C,0)))</f>
        <v>% of CO2 captured</v>
      </c>
      <c r="P199" s="358"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58" t="str">
        <f>IF(ISBLANK(INDEX('Policy Characteristics'!K:K,MATCH($C199,'Policy Characteristics'!$C:$C,0))),"",INDEX('Policy Characteristics'!K:K,MATCH($C199,'Policy Characteristics'!$C:$C,0)))</f>
        <v>ccs.html#ccs</v>
      </c>
      <c r="R199" s="358" t="str">
        <f>IF(ISBLANK(INDEX('Policy Characteristics'!L:L,MATCH($C199,'Policy Characteristics'!$C:$C,0))),"",INDEX('Policy Characteristics'!L:L,MATCH($C199,'Policy Characteristics'!$C:$C,0)))</f>
        <v>carbon-capture-and-sequestration.html</v>
      </c>
    </row>
    <row r="200" spans="1:18" s="5" customFormat="1" x14ac:dyDescent="0.35">
      <c r="A200" s="358" t="str">
        <f>IF(ISBLANK(INDEX('Policy Characteristics'!A:A,MATCH($C200,'Policy Characteristics'!$C:$C,0))),"",INDEX('Policy Characteristics'!A:A,MATCH($C200,'Policy Characteristics'!$C:$C,0)))</f>
        <v>Electricity Supply</v>
      </c>
      <c r="B200" s="358" t="str">
        <f>IF(ISBLANK(INDEX('Policy Characteristics'!B:B,MATCH($C200,'Policy Characteristics'!$C:$C,0))),"",INDEX('Policy Characteristics'!B:B,MATCH($C200,'Policy Characteristics'!$C:$C,0)))</f>
        <v>Carbon Capture and Sequestration</v>
      </c>
      <c r="C200" s="362" t="str">
        <f t="shared" si="18"/>
        <v>Electricity Sector Fraction of Potential Additional CCS Achieved</v>
      </c>
      <c r="D200" s="9" t="s">
        <v>483</v>
      </c>
      <c r="E200" s="53"/>
      <c r="F200" s="9" t="s">
        <v>484</v>
      </c>
      <c r="G200" s="53"/>
      <c r="H200" s="56">
        <v>888</v>
      </c>
      <c r="I200" s="53" t="s">
        <v>46</v>
      </c>
      <c r="J200" s="360" t="str">
        <f>IF(ISBLANK(INDEX('Policy Characteristics'!D:D,MATCH($C200,'Policy Characteristics'!$C:$C,0))),"",INDEX('Policy Characteristics'!D:D,MATCH($C200,'Policy Characteristics'!$C:$C,0)))</f>
        <v>Electricity Sector CCS</v>
      </c>
      <c r="K200" s="358" t="str">
        <f>IF(ISBLANK(INDEX('Policy Characteristics'!E:E,MATCH($C200,'Policy Characteristics'!$C:$C,0))),"",INDEX('Policy Characteristics'!E:E,MATCH($C200,'Policy Characteristics'!$C:$C,0)))</f>
        <v>elec CCS</v>
      </c>
      <c r="L200" s="380">
        <f>IF(ISBLANK(INDEX('Policy Characteristics'!F:F,MATCH($C200,'Policy Characteristics'!$C:$C,0))),"",INDEX('Policy Characteristics'!F:F,MATCH($C200,'Policy Characteristics'!$C:$C,0)))</f>
        <v>0</v>
      </c>
      <c r="M200" s="380">
        <f>IF(ISBLANK(INDEX('Policy Characteristics'!G:G,MATCH($C200,'Policy Characteristics'!$C:$C,0))),"",INDEX('Policy Characteristics'!G:G,MATCH($C200,'Policy Characteristics'!$C:$C,0)))</f>
        <v>1</v>
      </c>
      <c r="N200" s="380">
        <f>IF(ISBLANK(INDEX('Policy Characteristics'!H:H,MATCH($C200,'Policy Characteristics'!$C:$C,0))),"",INDEX('Policy Characteristics'!H:H,MATCH($C200,'Policy Characteristics'!$C:$C,0)))</f>
        <v>0.01</v>
      </c>
      <c r="O200" s="358" t="str">
        <f>IF(ISBLANK(INDEX('Policy Characteristics'!I:I,MATCH($C200,'Policy Characteristics'!$C:$C,0))),"",INDEX('Policy Characteristics'!I:I,MATCH($C200,'Policy Characteristics'!$C:$C,0)))</f>
        <v>% of CO2 captured</v>
      </c>
      <c r="P200" s="358"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58" t="str">
        <f>IF(ISBLANK(INDEX('Policy Characteristics'!K:K,MATCH($C200,'Policy Characteristics'!$C:$C,0))),"",INDEX('Policy Characteristics'!K:K,MATCH($C200,'Policy Characteristics'!$C:$C,0)))</f>
        <v>ccs.html#ccs</v>
      </c>
      <c r="R200" s="358" t="str">
        <f>IF(ISBLANK(INDEX('Policy Characteristics'!L:L,MATCH($C200,'Policy Characteristics'!$C:$C,0))),"",INDEX('Policy Characteristics'!L:L,MATCH($C200,'Policy Characteristics'!$C:$C,0)))</f>
        <v>carbon-capture-and-sequestration.html</v>
      </c>
    </row>
    <row r="201" spans="1:18" s="5" customFormat="1" x14ac:dyDescent="0.35">
      <c r="A201" s="358" t="str">
        <f>IF(ISBLANK(INDEX('Policy Characteristics'!A:A,MATCH($C201,'Policy Characteristics'!$C:$C,0))),"",INDEX('Policy Characteristics'!A:A,MATCH($C201,'Policy Characteristics'!$C:$C,0)))</f>
        <v>Electricity Supply</v>
      </c>
      <c r="B201" s="358" t="str">
        <f>IF(ISBLANK(INDEX('Policy Characteristics'!B:B,MATCH($C201,'Policy Characteristics'!$C:$C,0))),"",INDEX('Policy Characteristics'!B:B,MATCH($C201,'Policy Characteristics'!$C:$C,0)))</f>
        <v>Carbon Capture and Sequestration</v>
      </c>
      <c r="C201" s="362" t="str">
        <f t="shared" si="18"/>
        <v>Electricity Sector Fraction of Potential Additional CCS Achieved</v>
      </c>
      <c r="D201" s="9" t="s">
        <v>2850</v>
      </c>
      <c r="E201" s="53"/>
      <c r="F201" s="9" t="s">
        <v>2543</v>
      </c>
      <c r="G201" s="53"/>
      <c r="H201" s="56">
        <v>889</v>
      </c>
      <c r="I201" s="53" t="s">
        <v>46</v>
      </c>
      <c r="J201" s="360" t="str">
        <f>IF(ISBLANK(INDEX('Policy Characteristics'!D:D,MATCH($C201,'Policy Characteristics'!$C:$C,0))),"",INDEX('Policy Characteristics'!D:D,MATCH($C201,'Policy Characteristics'!$C:$C,0)))</f>
        <v>Electricity Sector CCS</v>
      </c>
      <c r="K201" s="358" t="str">
        <f>IF(ISBLANK(INDEX('Policy Characteristics'!E:E,MATCH($C201,'Policy Characteristics'!$C:$C,0))),"",INDEX('Policy Characteristics'!E:E,MATCH($C201,'Policy Characteristics'!$C:$C,0)))</f>
        <v>elec CCS</v>
      </c>
      <c r="L201" s="380">
        <f>IF(ISBLANK(INDEX('Policy Characteristics'!F:F,MATCH($C201,'Policy Characteristics'!$C:$C,0))),"",INDEX('Policy Characteristics'!F:F,MATCH($C201,'Policy Characteristics'!$C:$C,0)))</f>
        <v>0</v>
      </c>
      <c r="M201" s="380">
        <f>IF(ISBLANK(INDEX('Policy Characteristics'!G:G,MATCH($C201,'Policy Characteristics'!$C:$C,0))),"",INDEX('Policy Characteristics'!G:G,MATCH($C201,'Policy Characteristics'!$C:$C,0)))</f>
        <v>1</v>
      </c>
      <c r="N201" s="380">
        <f>IF(ISBLANK(INDEX('Policy Characteristics'!H:H,MATCH($C201,'Policy Characteristics'!$C:$C,0))),"",INDEX('Policy Characteristics'!H:H,MATCH($C201,'Policy Characteristics'!$C:$C,0)))</f>
        <v>0.01</v>
      </c>
      <c r="O201" s="358" t="str">
        <f>IF(ISBLANK(INDEX('Policy Characteristics'!I:I,MATCH($C201,'Policy Characteristics'!$C:$C,0))),"",INDEX('Policy Characteristics'!I:I,MATCH($C201,'Policy Characteristics'!$C:$C,0)))</f>
        <v>% of CO2 captured</v>
      </c>
      <c r="P201" s="358"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58" t="str">
        <f>IF(ISBLANK(INDEX('Policy Characteristics'!K:K,MATCH($C201,'Policy Characteristics'!$C:$C,0))),"",INDEX('Policy Characteristics'!K:K,MATCH($C201,'Policy Characteristics'!$C:$C,0)))</f>
        <v>ccs.html#ccs</v>
      </c>
      <c r="R201" s="358" t="str">
        <f>IF(ISBLANK(INDEX('Policy Characteristics'!L:L,MATCH($C201,'Policy Characteristics'!$C:$C,0))),"",INDEX('Policy Characteristics'!L:L,MATCH($C201,'Policy Characteristics'!$C:$C,0)))</f>
        <v>carbon-capture-and-sequestration.html</v>
      </c>
    </row>
    <row r="202" spans="1:18" s="5" customFormat="1" x14ac:dyDescent="0.35">
      <c r="A202" s="358" t="str">
        <f>IF(ISBLANK(INDEX('Policy Characteristics'!A:A,MATCH($C202,'Policy Characteristics'!$C:$C,0))),"",INDEX('Policy Characteristics'!A:A,MATCH($C202,'Policy Characteristics'!$C:$C,0)))</f>
        <v>Electricity Supply</v>
      </c>
      <c r="B202" s="358" t="str">
        <f>IF(ISBLANK(INDEX('Policy Characteristics'!B:B,MATCH($C202,'Policy Characteristics'!$C:$C,0))),"",INDEX('Policy Characteristics'!B:B,MATCH($C202,'Policy Characteristics'!$C:$C,0)))</f>
        <v>Carbon Capture and Sequestration</v>
      </c>
      <c r="C202" s="362" t="str">
        <f t="shared" si="18"/>
        <v>Electricity Sector Fraction of Potential Additional CCS Achieved</v>
      </c>
      <c r="D202" s="9" t="s">
        <v>2851</v>
      </c>
      <c r="E202" s="53"/>
      <c r="F202" s="9" t="s">
        <v>2678</v>
      </c>
      <c r="G202" s="53"/>
      <c r="H202" s="56">
        <v>890</v>
      </c>
      <c r="I202" s="53" t="s">
        <v>45</v>
      </c>
      <c r="J202" s="360" t="str">
        <f>IF(ISBLANK(INDEX('Policy Characteristics'!D:D,MATCH($C202,'Policy Characteristics'!$C:$C,0))),"",INDEX('Policy Characteristics'!D:D,MATCH($C202,'Policy Characteristics'!$C:$C,0)))</f>
        <v>Electricity Sector CCS</v>
      </c>
      <c r="K202" s="358" t="str">
        <f>IF(ISBLANK(INDEX('Policy Characteristics'!E:E,MATCH($C202,'Policy Characteristics'!$C:$C,0))),"",INDEX('Policy Characteristics'!E:E,MATCH($C202,'Policy Characteristics'!$C:$C,0)))</f>
        <v>elec CCS</v>
      </c>
      <c r="L202" s="380">
        <f>IF(ISBLANK(INDEX('Policy Characteristics'!F:F,MATCH($C202,'Policy Characteristics'!$C:$C,0))),"",INDEX('Policy Characteristics'!F:F,MATCH($C202,'Policy Characteristics'!$C:$C,0)))</f>
        <v>0</v>
      </c>
      <c r="M202" s="380">
        <f>IF(ISBLANK(INDEX('Policy Characteristics'!G:G,MATCH($C202,'Policy Characteristics'!$C:$C,0))),"",INDEX('Policy Characteristics'!G:G,MATCH($C202,'Policy Characteristics'!$C:$C,0)))</f>
        <v>1</v>
      </c>
      <c r="N202" s="380">
        <f>IF(ISBLANK(INDEX('Policy Characteristics'!H:H,MATCH($C202,'Policy Characteristics'!$C:$C,0))),"",INDEX('Policy Characteristics'!H:H,MATCH($C202,'Policy Characteristics'!$C:$C,0)))</f>
        <v>0.01</v>
      </c>
      <c r="O202" s="358" t="str">
        <f>IF(ISBLANK(INDEX('Policy Characteristics'!I:I,MATCH($C202,'Policy Characteristics'!$C:$C,0))),"",INDEX('Policy Characteristics'!I:I,MATCH($C202,'Policy Characteristics'!$C:$C,0)))</f>
        <v>% of CO2 captured</v>
      </c>
      <c r="P202" s="358"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58" t="str">
        <f>IF(ISBLANK(INDEX('Policy Characteristics'!K:K,MATCH($C202,'Policy Characteristics'!$C:$C,0))),"",INDEX('Policy Characteristics'!K:K,MATCH($C202,'Policy Characteristics'!$C:$C,0)))</f>
        <v>ccs.html#ccs</v>
      </c>
      <c r="R202" s="358" t="str">
        <f>IF(ISBLANK(INDEX('Policy Characteristics'!L:L,MATCH($C202,'Policy Characteristics'!$C:$C,0))),"",INDEX('Policy Characteristics'!L:L,MATCH($C202,'Policy Characteristics'!$C:$C,0)))</f>
        <v>carbon-capture-and-sequestration.html</v>
      </c>
    </row>
    <row r="203" spans="1:18" s="5" customFormat="1" x14ac:dyDescent="0.35">
      <c r="A203" s="358" t="str">
        <f>IF(ISBLANK(INDEX('Policy Characteristics'!A:A,MATCH($C203,'Policy Characteristics'!$C:$C,0))),"",INDEX('Policy Characteristics'!A:A,MATCH($C203,'Policy Characteristics'!$C:$C,0)))</f>
        <v>Electricity Supply</v>
      </c>
      <c r="B203" s="358" t="str">
        <f>IF(ISBLANK(INDEX('Policy Characteristics'!B:B,MATCH($C203,'Policy Characteristics'!$C:$C,0))),"",INDEX('Policy Characteristics'!B:B,MATCH($C203,'Policy Characteristics'!$C:$C,0)))</f>
        <v>Carbon Capture and Sequestration</v>
      </c>
      <c r="C203" s="362" t="str">
        <f t="shared" si="18"/>
        <v>Electricity Sector Fraction of Potential Additional CCS Achieved</v>
      </c>
      <c r="D203" s="9" t="s">
        <v>2852</v>
      </c>
      <c r="E203" s="53"/>
      <c r="F203" s="9" t="s">
        <v>2545</v>
      </c>
      <c r="G203" s="53"/>
      <c r="H203" s="56">
        <v>891</v>
      </c>
      <c r="I203" s="9" t="s">
        <v>45</v>
      </c>
      <c r="J203" s="360" t="str">
        <f>IF(ISBLANK(INDEX('Policy Characteristics'!D:D,MATCH($C203,'Policy Characteristics'!$C:$C,0))),"",INDEX('Policy Characteristics'!D:D,MATCH($C203,'Policy Characteristics'!$C:$C,0)))</f>
        <v>Electricity Sector CCS</v>
      </c>
      <c r="K203" s="358" t="str">
        <f>IF(ISBLANK(INDEX('Policy Characteristics'!E:E,MATCH($C203,'Policy Characteristics'!$C:$C,0))),"",INDEX('Policy Characteristics'!E:E,MATCH($C203,'Policy Characteristics'!$C:$C,0)))</f>
        <v>elec CCS</v>
      </c>
      <c r="L203" s="380">
        <f>IF(ISBLANK(INDEX('Policy Characteristics'!F:F,MATCH($C203,'Policy Characteristics'!$C:$C,0))),"",INDEX('Policy Characteristics'!F:F,MATCH($C203,'Policy Characteristics'!$C:$C,0)))</f>
        <v>0</v>
      </c>
      <c r="M203" s="380">
        <f>IF(ISBLANK(INDEX('Policy Characteristics'!G:G,MATCH($C203,'Policy Characteristics'!$C:$C,0))),"",INDEX('Policy Characteristics'!G:G,MATCH($C203,'Policy Characteristics'!$C:$C,0)))</f>
        <v>1</v>
      </c>
      <c r="N203" s="380">
        <f>IF(ISBLANK(INDEX('Policy Characteristics'!H:H,MATCH($C203,'Policy Characteristics'!$C:$C,0))),"",INDEX('Policy Characteristics'!H:H,MATCH($C203,'Policy Characteristics'!$C:$C,0)))</f>
        <v>0.01</v>
      </c>
      <c r="O203" s="358" t="str">
        <f>IF(ISBLANK(INDEX('Policy Characteristics'!I:I,MATCH($C203,'Policy Characteristics'!$C:$C,0))),"",INDEX('Policy Characteristics'!I:I,MATCH($C203,'Policy Characteristics'!$C:$C,0)))</f>
        <v>% of CO2 captured</v>
      </c>
      <c r="P203" s="358"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58" t="str">
        <f>IF(ISBLANK(INDEX('Policy Characteristics'!K:K,MATCH($C203,'Policy Characteristics'!$C:$C,0))),"",INDEX('Policy Characteristics'!K:K,MATCH($C203,'Policy Characteristics'!$C:$C,0)))</f>
        <v>ccs.html#ccs</v>
      </c>
      <c r="R203" s="358" t="str">
        <f>IF(ISBLANK(INDEX('Policy Characteristics'!L:L,MATCH($C203,'Policy Characteristics'!$C:$C,0))),"",INDEX('Policy Characteristics'!L:L,MATCH($C203,'Policy Characteristics'!$C:$C,0)))</f>
        <v>carbon-capture-and-sequestration.html</v>
      </c>
    </row>
    <row r="204" spans="1:18" s="5" customFormat="1" x14ac:dyDescent="0.35">
      <c r="A204" s="358" t="str">
        <f>IF(ISBLANK(INDEX('Policy Characteristics'!A:A,MATCH($C204,'Policy Characteristics'!$C:$C,0))),"",INDEX('Policy Characteristics'!A:A,MATCH($C204,'Policy Characteristics'!$C:$C,0)))</f>
        <v>Electricity Supply</v>
      </c>
      <c r="B204" s="358" t="str">
        <f>IF(ISBLANK(INDEX('Policy Characteristics'!B:B,MATCH($C204,'Policy Characteristics'!$C:$C,0))),"",INDEX('Policy Characteristics'!B:B,MATCH($C204,'Policy Characteristics'!$C:$C,0)))</f>
        <v>Clean Electricity Standard</v>
      </c>
      <c r="C204" s="363" t="s">
        <v>2840</v>
      </c>
      <c r="D204" s="53"/>
      <c r="E204" s="53"/>
      <c r="F204" s="53"/>
      <c r="G204" s="53"/>
      <c r="H204" s="54">
        <v>508</v>
      </c>
      <c r="I204" s="53" t="s">
        <v>45</v>
      </c>
      <c r="J204" s="360" t="str">
        <f>IF(ISBLANK(INDEX('Policy Characteristics'!D:D,MATCH($C204,'Policy Characteristics'!$C:$C,0))),"",INDEX('Policy Characteristics'!D:D,MATCH($C204,'Policy Characteristics'!$C:$C,0)))</f>
        <v>Clean Electricity Standard</v>
      </c>
      <c r="K204" s="358" t="str">
        <f>IF(ISBLANK(INDEX('Policy Characteristics'!E:E,MATCH($C204,'Policy Characteristics'!$C:$C,0))),"",INDEX('Policy Characteristics'!E:E,MATCH($C204,'Policy Characteristics'!$C:$C,0)))</f>
        <v>elec renewable portfolio standards</v>
      </c>
      <c r="L204" s="380">
        <f>IF(ISBLANK(INDEX('Policy Characteristics'!F:F,MATCH($C204,'Policy Characteristics'!$C:$C,0))),"",INDEX('Policy Characteristics'!F:F,MATCH($C204,'Policy Characteristics'!$C:$C,0)))</f>
        <v>0</v>
      </c>
      <c r="M204" s="380">
        <f>IF(ISBLANK(INDEX('Policy Characteristics'!G:G,MATCH($C204,'Policy Characteristics'!$C:$C,0))),"",INDEX('Policy Characteristics'!G:G,MATCH($C204,'Policy Characteristics'!$C:$C,0)))</f>
        <v>1</v>
      </c>
      <c r="N204" s="380">
        <f>IF(ISBLANK(INDEX('Policy Characteristics'!H:H,MATCH($C204,'Policy Characteristics'!$C:$C,0))),"",INDEX('Policy Characteristics'!H:H,MATCH($C204,'Policy Characteristics'!$C:$C,0)))</f>
        <v>0.01</v>
      </c>
      <c r="O204" s="358" t="str">
        <f>IF(ISBLANK(INDEX('Policy Characteristics'!I:I,MATCH($C204,'Policy Characteristics'!$C:$C,0))),"",INDEX('Policy Characteristics'!I:I,MATCH($C204,'Policy Characteristics'!$C:$C,0)))</f>
        <v>% of electricity generation</v>
      </c>
      <c r="P204" s="358"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58" t="str">
        <f>IF(ISBLANK(INDEX('Policy Characteristics'!K:K,MATCH($C204,'Policy Characteristics'!$C:$C,0))),"",INDEX('Policy Characteristics'!K:K,MATCH($C204,'Policy Characteristics'!$C:$C,0)))</f>
        <v>electricity-sector-main.html#ces</v>
      </c>
      <c r="R204" s="358" t="str">
        <f>IF(ISBLANK(INDEX('Policy Characteristics'!L:L,MATCH($C204,'Policy Characteristics'!$C:$C,0))),"",INDEX('Policy Characteristics'!L:L,MATCH($C204,'Policy Characteristics'!$C:$C,0)))</f>
        <v>clean-energy-standard.html</v>
      </c>
    </row>
    <row r="205" spans="1:18" s="2" customFormat="1" x14ac:dyDescent="0.35">
      <c r="A205" s="358" t="str">
        <f>IF(ISBLANK(INDEX('Policy Characteristics'!A:A,MATCH($C205,'Policy Characteristics'!$C:$C,0))),"",INDEX('Policy Characteristics'!A:A,MATCH($C205,'Policy Characteristics'!$C:$C,0)))</f>
        <v>Electricity Supply</v>
      </c>
      <c r="B205" s="358" t="str">
        <f>IF(ISBLANK(INDEX('Policy Characteristics'!B:B,MATCH($C205,'Policy Characteristics'!$C:$C,0))),"",INDEX('Policy Characteristics'!B:B,MATCH($C205,'Policy Characteristics'!$C:$C,0)))</f>
        <v>Change Electricity Exports</v>
      </c>
      <c r="C205" s="361" t="s">
        <v>290</v>
      </c>
      <c r="D205" s="9"/>
      <c r="E205" s="9"/>
      <c r="F205" s="9"/>
      <c r="G205" s="9"/>
      <c r="H205" s="56">
        <v>148</v>
      </c>
      <c r="I205" s="53" t="s">
        <v>45</v>
      </c>
      <c r="J205" s="360" t="str">
        <f>IF(ISBLANK(INDEX('Policy Characteristics'!D:D,MATCH($C205,'Policy Characteristics'!$C:$C,0))),"",INDEX('Policy Characteristics'!D:D,MATCH($C205,'Policy Characteristics'!$C:$C,0)))</f>
        <v>Electricity Imports and Exports</v>
      </c>
      <c r="K205" s="358" t="str">
        <f>IF(ISBLANK(INDEX('Policy Characteristics'!E:E,MATCH($C205,'Policy Characteristics'!$C:$C,0))),"",INDEX('Policy Characteristics'!E:E,MATCH($C205,'Policy Characteristics'!$C:$C,0)))</f>
        <v>elec change exports</v>
      </c>
      <c r="L205" s="380">
        <f>IF(ISBLANK(INDEX('Policy Characteristics'!F:F,MATCH($C205,'Policy Characteristics'!$C:$C,0))),"",INDEX('Policy Characteristics'!F:F,MATCH($C205,'Policy Characteristics'!$C:$C,0)))</f>
        <v>-0.5</v>
      </c>
      <c r="M205" s="380">
        <f>IF(ISBLANK(INDEX('Policy Characteristics'!G:G,MATCH($C205,'Policy Characteristics'!$C:$C,0))),"",INDEX('Policy Characteristics'!G:G,MATCH($C205,'Policy Characteristics'!$C:$C,0)))</f>
        <v>1</v>
      </c>
      <c r="N205" s="380">
        <f>IF(ISBLANK(INDEX('Policy Characteristics'!H:H,MATCH($C205,'Policy Characteristics'!$C:$C,0))),"",INDEX('Policy Characteristics'!H:H,MATCH($C205,'Policy Characteristics'!$C:$C,0)))</f>
        <v>0.02</v>
      </c>
      <c r="O205" s="358" t="str">
        <f>IF(ISBLANK(INDEX('Policy Characteristics'!I:I,MATCH($C205,'Policy Characteristics'!$C:$C,0))),"",INDEX('Policy Characteristics'!I:I,MATCH($C205,'Policy Characteristics'!$C:$C,0)))</f>
        <v>% change in exports</v>
      </c>
      <c r="P205" s="358" t="str">
        <f>IF(ISBLANK(INDEX('Policy Characteristics'!J:J,MATCH($C205,'Policy Characteristics'!$C:$C,0))),"",INDEX('Policy Characteristics'!J:J,MATCH($C205,'Policy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205" s="358" t="str">
        <f>IF(ISBLANK(INDEX('Policy Characteristics'!K:K,MATCH($C205,'Policy Characteristics'!$C:$C,0))),"",INDEX('Policy Characteristics'!K:K,MATCH($C205,'Policy Characteristics'!$C:$C,0)))</f>
        <v>electricity-sector-main.html#elec-exports</v>
      </c>
      <c r="R205" s="358" t="str">
        <f>IF(ISBLANK(INDEX('Policy Characteristics'!L:L,MATCH($C205,'Policy Characteristics'!$C:$C,0))),"",INDEX('Policy Characteristics'!L:L,MATCH($C205,'Policy Characteristics'!$C:$C,0)))</f>
        <v>electricity-imports-exports.html</v>
      </c>
    </row>
    <row r="206" spans="1:18" s="2" customFormat="1" x14ac:dyDescent="0.35">
      <c r="A206" s="358" t="str">
        <f>IF(ISBLANK(INDEX('Policy Characteristics'!A:A,MATCH($C206,'Policy Characteristics'!$C:$C,0))),"",INDEX('Policy Characteristics'!A:A,MATCH($C206,'Policy Characteristics'!$C:$C,0)))</f>
        <v>Electricity Supply</v>
      </c>
      <c r="B206" s="358" t="str">
        <f>IF(ISBLANK(INDEX('Policy Characteristics'!B:B,MATCH($C206,'Policy Characteristics'!$C:$C,0))),"",INDEX('Policy Characteristics'!B:B,MATCH($C206,'Policy Characteristics'!$C:$C,0)))</f>
        <v>Change Electricity Imports</v>
      </c>
      <c r="C206" s="361" t="s">
        <v>289</v>
      </c>
      <c r="D206" s="53" t="s">
        <v>477</v>
      </c>
      <c r="E206" s="53"/>
      <c r="F206" s="53" t="s">
        <v>476</v>
      </c>
      <c r="G206" s="9"/>
      <c r="H206" s="56">
        <v>149</v>
      </c>
      <c r="I206" s="53" t="s">
        <v>45</v>
      </c>
      <c r="J206" s="360" t="str">
        <f>IF(ISBLANK(INDEX('Policy Characteristics'!D:D,MATCH($C206,'Policy Characteristics'!$C:$C,0))),"",INDEX('Policy Characteristics'!D:D,MATCH($C206,'Policy Characteristics'!$C:$C,0)))</f>
        <v>Electricity Imports and Exports</v>
      </c>
      <c r="K206" s="358" t="str">
        <f>IF(ISBLANK(INDEX('Policy Characteristics'!E:E,MATCH($C206,'Policy Characteristics'!$C:$C,0))),"",INDEX('Policy Characteristics'!E:E,MATCH($C206,'Policy Characteristics'!$C:$C,0)))</f>
        <v>elec change imports</v>
      </c>
      <c r="L206" s="380">
        <f>IF(ISBLANK(INDEX('Policy Characteristics'!F:F,MATCH($C206,'Policy Characteristics'!$C:$C,0))),"",INDEX('Policy Characteristics'!F:F,MATCH($C206,'Policy Characteristics'!$C:$C,0)))</f>
        <v>-0.5</v>
      </c>
      <c r="M206" s="380">
        <f>IF(ISBLANK(INDEX('Policy Characteristics'!G:G,MATCH($C206,'Policy Characteristics'!$C:$C,0))),"",INDEX('Policy Characteristics'!G:G,MATCH($C206,'Policy Characteristics'!$C:$C,0)))</f>
        <v>1</v>
      </c>
      <c r="N206" s="380">
        <f>IF(ISBLANK(INDEX('Policy Characteristics'!H:H,MATCH($C206,'Policy Characteristics'!$C:$C,0))),"",INDEX('Policy Characteristics'!H:H,MATCH($C206,'Policy Characteristics'!$C:$C,0)))</f>
        <v>0.02</v>
      </c>
      <c r="O206" s="358" t="str">
        <f>IF(ISBLANK(INDEX('Policy Characteristics'!I:I,MATCH($C206,'Policy Characteristics'!$C:$C,0))),"",INDEX('Policy Characteristics'!I:I,MATCH($C206,'Policy Characteristics'!$C:$C,0)))</f>
        <v>% change in imports</v>
      </c>
      <c r="P206" s="358"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6" s="358" t="str">
        <f>IF(ISBLANK(INDEX('Policy Characteristics'!K:K,MATCH($C206,'Policy Characteristics'!$C:$C,0))),"",INDEX('Policy Characteristics'!K:K,MATCH($C206,'Policy Characteristics'!$C:$C,0)))</f>
        <v>electricity-sector-main.html#elec-imports</v>
      </c>
      <c r="R206" s="358" t="str">
        <f>IF(ISBLANK(INDEX('Policy Characteristics'!L:L,MATCH($C206,'Policy Characteristics'!$C:$C,0))),"",INDEX('Policy Characteristics'!L:L,MATCH($C206,'Policy Characteristics'!$C:$C,0)))</f>
        <v>electricity-imports-exports.html</v>
      </c>
    </row>
    <row r="207" spans="1:18" s="2" customFormat="1" x14ac:dyDescent="0.35">
      <c r="A207" s="358" t="str">
        <f>IF(ISBLANK(INDEX('Policy Characteristics'!A:A,MATCH($C207,'Policy Characteristics'!$C:$C,0))),"",INDEX('Policy Characteristics'!A:A,MATCH($C207,'Policy Characteristics'!$C:$C,0)))</f>
        <v>Electricity Supply</v>
      </c>
      <c r="B207" s="358" t="str">
        <f>IF(ISBLANK(INDEX('Policy Characteristics'!B:B,MATCH($C207,'Policy Characteristics'!$C:$C,0))),"",INDEX('Policy Characteristics'!B:B,MATCH($C207,'Policy Characteristics'!$C:$C,0)))</f>
        <v>Change Electricity Imports</v>
      </c>
      <c r="C207" s="362" t="str">
        <f t="shared" ref="C207:C221" si="19">C$206</f>
        <v>Percent Change in Electricity Imports</v>
      </c>
      <c r="D207" s="9" t="s">
        <v>331</v>
      </c>
      <c r="E207" s="53"/>
      <c r="F207" s="9" t="s">
        <v>332</v>
      </c>
      <c r="G207" s="9"/>
      <c r="H207" s="56">
        <v>526</v>
      </c>
      <c r="I207" s="53" t="s">
        <v>45</v>
      </c>
      <c r="J207" s="360" t="str">
        <f>IF(ISBLANK(INDEX('Policy Characteristics'!D:D,MATCH($C207,'Policy Characteristics'!$C:$C,0))),"",INDEX('Policy Characteristics'!D:D,MATCH($C207,'Policy Characteristics'!$C:$C,0)))</f>
        <v>Electricity Imports and Exports</v>
      </c>
      <c r="K207" s="358" t="str">
        <f>IF(ISBLANK(INDEX('Policy Characteristics'!E:E,MATCH($C207,'Policy Characteristics'!$C:$C,0))),"",INDEX('Policy Characteristics'!E:E,MATCH($C207,'Policy Characteristics'!$C:$C,0)))</f>
        <v>elec change imports</v>
      </c>
      <c r="L207" s="380">
        <f>IF(ISBLANK(INDEX('Policy Characteristics'!F:F,MATCH($C207,'Policy Characteristics'!$C:$C,0))),"",INDEX('Policy Characteristics'!F:F,MATCH($C207,'Policy Characteristics'!$C:$C,0)))</f>
        <v>-0.5</v>
      </c>
      <c r="M207" s="380">
        <f>IF(ISBLANK(INDEX('Policy Characteristics'!G:G,MATCH($C207,'Policy Characteristics'!$C:$C,0))),"",INDEX('Policy Characteristics'!G:G,MATCH($C207,'Policy Characteristics'!$C:$C,0)))</f>
        <v>1</v>
      </c>
      <c r="N207" s="380">
        <f>IF(ISBLANK(INDEX('Policy Characteristics'!H:H,MATCH($C207,'Policy Characteristics'!$C:$C,0))),"",INDEX('Policy Characteristics'!H:H,MATCH($C207,'Policy Characteristics'!$C:$C,0)))</f>
        <v>0.02</v>
      </c>
      <c r="O207" s="358" t="str">
        <f>IF(ISBLANK(INDEX('Policy Characteristics'!I:I,MATCH($C207,'Policy Characteristics'!$C:$C,0))),"",INDEX('Policy Characteristics'!I:I,MATCH($C207,'Policy Characteristics'!$C:$C,0)))</f>
        <v>% change in imports</v>
      </c>
      <c r="P207" s="358"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7" s="358" t="str">
        <f>IF(ISBLANK(INDEX('Policy Characteristics'!K:K,MATCH($C207,'Policy Characteristics'!$C:$C,0))),"",INDEX('Policy Characteristics'!K:K,MATCH($C207,'Policy Characteristics'!$C:$C,0)))</f>
        <v>electricity-sector-main.html#elec-imports</v>
      </c>
      <c r="R207" s="358" t="str">
        <f>IF(ISBLANK(INDEX('Policy Characteristics'!L:L,MATCH($C207,'Policy Characteristics'!$C:$C,0))),"",INDEX('Policy Characteristics'!L:L,MATCH($C207,'Policy Characteristics'!$C:$C,0)))</f>
        <v>electricity-imports-exports.html</v>
      </c>
    </row>
    <row r="208" spans="1:18" s="2" customFormat="1" x14ac:dyDescent="0.35">
      <c r="A208" s="358" t="str">
        <f>IF(ISBLANK(INDEX('Policy Characteristics'!A:A,MATCH($C208,'Policy Characteristics'!$C:$C,0))),"",INDEX('Policy Characteristics'!A:A,MATCH($C208,'Policy Characteristics'!$C:$C,0)))</f>
        <v>Electricity Supply</v>
      </c>
      <c r="B208" s="358" t="str">
        <f>IF(ISBLANK(INDEX('Policy Characteristics'!B:B,MATCH($C208,'Policy Characteristics'!$C:$C,0))),"",INDEX('Policy Characteristics'!B:B,MATCH($C208,'Policy Characteristics'!$C:$C,0)))</f>
        <v>Change Electricity Imports</v>
      </c>
      <c r="C208" s="362" t="str">
        <f t="shared" si="19"/>
        <v>Percent Change in Electricity Imports</v>
      </c>
      <c r="D208" s="9" t="s">
        <v>78</v>
      </c>
      <c r="E208" s="53"/>
      <c r="F208" s="9" t="s">
        <v>92</v>
      </c>
      <c r="G208" s="9"/>
      <c r="H208" s="56">
        <v>527</v>
      </c>
      <c r="I208" s="53" t="s">
        <v>45</v>
      </c>
      <c r="J208" s="360" t="str">
        <f>IF(ISBLANK(INDEX('Policy Characteristics'!D:D,MATCH($C208,'Policy Characteristics'!$C:$C,0))),"",INDEX('Policy Characteristics'!D:D,MATCH($C208,'Policy Characteristics'!$C:$C,0)))</f>
        <v>Electricity Imports and Exports</v>
      </c>
      <c r="K208" s="358" t="str">
        <f>IF(ISBLANK(INDEX('Policy Characteristics'!E:E,MATCH($C208,'Policy Characteristics'!$C:$C,0))),"",INDEX('Policy Characteristics'!E:E,MATCH($C208,'Policy Characteristics'!$C:$C,0)))</f>
        <v>elec change imports</v>
      </c>
      <c r="L208" s="380">
        <f>IF(ISBLANK(INDEX('Policy Characteristics'!F:F,MATCH($C208,'Policy Characteristics'!$C:$C,0))),"",INDEX('Policy Characteristics'!F:F,MATCH($C208,'Policy Characteristics'!$C:$C,0)))</f>
        <v>-0.5</v>
      </c>
      <c r="M208" s="380">
        <f>IF(ISBLANK(INDEX('Policy Characteristics'!G:G,MATCH($C208,'Policy Characteristics'!$C:$C,0))),"",INDEX('Policy Characteristics'!G:G,MATCH($C208,'Policy Characteristics'!$C:$C,0)))</f>
        <v>1</v>
      </c>
      <c r="N208" s="380">
        <f>IF(ISBLANK(INDEX('Policy Characteristics'!H:H,MATCH($C208,'Policy Characteristics'!$C:$C,0))),"",INDEX('Policy Characteristics'!H:H,MATCH($C208,'Policy Characteristics'!$C:$C,0)))</f>
        <v>0.02</v>
      </c>
      <c r="O208" s="358" t="str">
        <f>IF(ISBLANK(INDEX('Policy Characteristics'!I:I,MATCH($C208,'Policy Characteristics'!$C:$C,0))),"",INDEX('Policy Characteristics'!I:I,MATCH($C208,'Policy Characteristics'!$C:$C,0)))</f>
        <v>% change in imports</v>
      </c>
      <c r="P208" s="358"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8" s="358" t="str">
        <f>IF(ISBLANK(INDEX('Policy Characteristics'!K:K,MATCH($C208,'Policy Characteristics'!$C:$C,0))),"",INDEX('Policy Characteristics'!K:K,MATCH($C208,'Policy Characteristics'!$C:$C,0)))</f>
        <v>electricity-sector-main.html#elec-imports</v>
      </c>
      <c r="R208" s="358" t="str">
        <f>IF(ISBLANK(INDEX('Policy Characteristics'!L:L,MATCH($C208,'Policy Characteristics'!$C:$C,0))),"",INDEX('Policy Characteristics'!L:L,MATCH($C208,'Policy Characteristics'!$C:$C,0)))</f>
        <v>electricity-imports-exports.html</v>
      </c>
    </row>
    <row r="209" spans="1:18" s="2" customFormat="1" x14ac:dyDescent="0.35">
      <c r="A209" s="358" t="str">
        <f>IF(ISBLANK(INDEX('Policy Characteristics'!A:A,MATCH($C209,'Policy Characteristics'!$C:$C,0))),"",INDEX('Policy Characteristics'!A:A,MATCH($C209,'Policy Characteristics'!$C:$C,0)))</f>
        <v>Electricity Supply</v>
      </c>
      <c r="B209" s="358" t="str">
        <f>IF(ISBLANK(INDEX('Policy Characteristics'!B:B,MATCH($C209,'Policy Characteristics'!$C:$C,0))),"",INDEX('Policy Characteristics'!B:B,MATCH($C209,'Policy Characteristics'!$C:$C,0)))</f>
        <v>Change Electricity Imports</v>
      </c>
      <c r="C209" s="362" t="str">
        <f t="shared" si="19"/>
        <v>Percent Change in Electricity Imports</v>
      </c>
      <c r="D209" s="9" t="s">
        <v>79</v>
      </c>
      <c r="E209" s="53"/>
      <c r="F209" s="9" t="s">
        <v>93</v>
      </c>
      <c r="G209" s="9"/>
      <c r="H209" s="56">
        <v>528</v>
      </c>
      <c r="I209" s="53" t="s">
        <v>45</v>
      </c>
      <c r="J209" s="360" t="str">
        <f>IF(ISBLANK(INDEX('Policy Characteristics'!D:D,MATCH($C209,'Policy Characteristics'!$C:$C,0))),"",INDEX('Policy Characteristics'!D:D,MATCH($C209,'Policy Characteristics'!$C:$C,0)))</f>
        <v>Electricity Imports and Exports</v>
      </c>
      <c r="K209" s="358" t="str">
        <f>IF(ISBLANK(INDEX('Policy Characteristics'!E:E,MATCH($C209,'Policy Characteristics'!$C:$C,0))),"",INDEX('Policy Characteristics'!E:E,MATCH($C209,'Policy Characteristics'!$C:$C,0)))</f>
        <v>elec change imports</v>
      </c>
      <c r="L209" s="380">
        <f>IF(ISBLANK(INDEX('Policy Characteristics'!F:F,MATCH($C209,'Policy Characteristics'!$C:$C,0))),"",INDEX('Policy Characteristics'!F:F,MATCH($C209,'Policy Characteristics'!$C:$C,0)))</f>
        <v>-0.5</v>
      </c>
      <c r="M209" s="380">
        <f>IF(ISBLANK(INDEX('Policy Characteristics'!G:G,MATCH($C209,'Policy Characteristics'!$C:$C,0))),"",INDEX('Policy Characteristics'!G:G,MATCH($C209,'Policy Characteristics'!$C:$C,0)))</f>
        <v>1</v>
      </c>
      <c r="N209" s="380">
        <f>IF(ISBLANK(INDEX('Policy Characteristics'!H:H,MATCH($C209,'Policy Characteristics'!$C:$C,0))),"",INDEX('Policy Characteristics'!H:H,MATCH($C209,'Policy Characteristics'!$C:$C,0)))</f>
        <v>0.02</v>
      </c>
      <c r="O209" s="358" t="str">
        <f>IF(ISBLANK(INDEX('Policy Characteristics'!I:I,MATCH($C209,'Policy Characteristics'!$C:$C,0))),"",INDEX('Policy Characteristics'!I:I,MATCH($C209,'Policy Characteristics'!$C:$C,0)))</f>
        <v>% change in imports</v>
      </c>
      <c r="P209" s="358"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9" s="358" t="str">
        <f>IF(ISBLANK(INDEX('Policy Characteristics'!K:K,MATCH($C209,'Policy Characteristics'!$C:$C,0))),"",INDEX('Policy Characteristics'!K:K,MATCH($C209,'Policy Characteristics'!$C:$C,0)))</f>
        <v>electricity-sector-main.html#elec-imports</v>
      </c>
      <c r="R209" s="358" t="str">
        <f>IF(ISBLANK(INDEX('Policy Characteristics'!L:L,MATCH($C209,'Policy Characteristics'!$C:$C,0))),"",INDEX('Policy Characteristics'!L:L,MATCH($C209,'Policy Characteristics'!$C:$C,0)))</f>
        <v>electricity-imports-exports.html</v>
      </c>
    </row>
    <row r="210" spans="1:18" s="2" customFormat="1" x14ac:dyDescent="0.35">
      <c r="A210" s="358" t="str">
        <f>IF(ISBLANK(INDEX('Policy Characteristics'!A:A,MATCH($C210,'Policy Characteristics'!$C:$C,0))),"",INDEX('Policy Characteristics'!A:A,MATCH($C210,'Policy Characteristics'!$C:$C,0)))</f>
        <v>Electricity Supply</v>
      </c>
      <c r="B210" s="358" t="str">
        <f>IF(ISBLANK(INDEX('Policy Characteristics'!B:B,MATCH($C210,'Policy Characteristics'!$C:$C,0))),"",INDEX('Policy Characteristics'!B:B,MATCH($C210,'Policy Characteristics'!$C:$C,0)))</f>
        <v>Change Electricity Imports</v>
      </c>
      <c r="C210" s="362" t="str">
        <f t="shared" si="19"/>
        <v>Percent Change in Electricity Imports</v>
      </c>
      <c r="D210" s="9" t="s">
        <v>478</v>
      </c>
      <c r="E210" s="53"/>
      <c r="F210" s="9" t="s">
        <v>481</v>
      </c>
      <c r="G210" s="9"/>
      <c r="H210" s="56">
        <v>529</v>
      </c>
      <c r="I210" s="53" t="s">
        <v>45</v>
      </c>
      <c r="J210" s="360" t="str">
        <f>IF(ISBLANK(INDEX('Policy Characteristics'!D:D,MATCH($C210,'Policy Characteristics'!$C:$C,0))),"",INDEX('Policy Characteristics'!D:D,MATCH($C210,'Policy Characteristics'!$C:$C,0)))</f>
        <v>Electricity Imports and Exports</v>
      </c>
      <c r="K210" s="358" t="str">
        <f>IF(ISBLANK(INDEX('Policy Characteristics'!E:E,MATCH($C210,'Policy Characteristics'!$C:$C,0))),"",INDEX('Policy Characteristics'!E:E,MATCH($C210,'Policy Characteristics'!$C:$C,0)))</f>
        <v>elec change imports</v>
      </c>
      <c r="L210" s="380">
        <f>IF(ISBLANK(INDEX('Policy Characteristics'!F:F,MATCH($C210,'Policy Characteristics'!$C:$C,0))),"",INDEX('Policy Characteristics'!F:F,MATCH($C210,'Policy Characteristics'!$C:$C,0)))</f>
        <v>-0.5</v>
      </c>
      <c r="M210" s="380">
        <f>IF(ISBLANK(INDEX('Policy Characteristics'!G:G,MATCH($C210,'Policy Characteristics'!$C:$C,0))),"",INDEX('Policy Characteristics'!G:G,MATCH($C210,'Policy Characteristics'!$C:$C,0)))</f>
        <v>1</v>
      </c>
      <c r="N210" s="380">
        <f>IF(ISBLANK(INDEX('Policy Characteristics'!H:H,MATCH($C210,'Policy Characteristics'!$C:$C,0))),"",INDEX('Policy Characteristics'!H:H,MATCH($C210,'Policy Characteristics'!$C:$C,0)))</f>
        <v>0.02</v>
      </c>
      <c r="O210" s="358" t="str">
        <f>IF(ISBLANK(INDEX('Policy Characteristics'!I:I,MATCH($C210,'Policy Characteristics'!$C:$C,0))),"",INDEX('Policy Characteristics'!I:I,MATCH($C210,'Policy Characteristics'!$C:$C,0)))</f>
        <v>% change in imports</v>
      </c>
      <c r="P210" s="358"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0" s="358" t="str">
        <f>IF(ISBLANK(INDEX('Policy Characteristics'!K:K,MATCH($C210,'Policy Characteristics'!$C:$C,0))),"",INDEX('Policy Characteristics'!K:K,MATCH($C210,'Policy Characteristics'!$C:$C,0)))</f>
        <v>electricity-sector-main.html#elec-imports</v>
      </c>
      <c r="R210" s="358" t="str">
        <f>IF(ISBLANK(INDEX('Policy Characteristics'!L:L,MATCH($C210,'Policy Characteristics'!$C:$C,0))),"",INDEX('Policy Characteristics'!L:L,MATCH($C210,'Policy Characteristics'!$C:$C,0)))</f>
        <v>electricity-imports-exports.html</v>
      </c>
    </row>
    <row r="211" spans="1:18" s="2" customFormat="1" x14ac:dyDescent="0.35">
      <c r="A211" s="358" t="str">
        <f>IF(ISBLANK(INDEX('Policy Characteristics'!A:A,MATCH($C211,'Policy Characteristics'!$C:$C,0))),"",INDEX('Policy Characteristics'!A:A,MATCH($C211,'Policy Characteristics'!$C:$C,0)))</f>
        <v>Electricity Supply</v>
      </c>
      <c r="B211" s="358" t="str">
        <f>IF(ISBLANK(INDEX('Policy Characteristics'!B:B,MATCH($C211,'Policy Characteristics'!$C:$C,0))),"",INDEX('Policy Characteristics'!B:B,MATCH($C211,'Policy Characteristics'!$C:$C,0)))</f>
        <v>Change Electricity Imports</v>
      </c>
      <c r="C211" s="362" t="str">
        <f t="shared" si="19"/>
        <v>Percent Change in Electricity Imports</v>
      </c>
      <c r="D211" s="9" t="s">
        <v>80</v>
      </c>
      <c r="E211" s="53"/>
      <c r="F211" s="9" t="s">
        <v>94</v>
      </c>
      <c r="G211" s="9"/>
      <c r="H211" s="56">
        <v>530</v>
      </c>
      <c r="I211" s="53" t="s">
        <v>45</v>
      </c>
      <c r="J211" s="360" t="str">
        <f>IF(ISBLANK(INDEX('Policy Characteristics'!D:D,MATCH($C211,'Policy Characteristics'!$C:$C,0))),"",INDEX('Policy Characteristics'!D:D,MATCH($C211,'Policy Characteristics'!$C:$C,0)))</f>
        <v>Electricity Imports and Exports</v>
      </c>
      <c r="K211" s="358" t="str">
        <f>IF(ISBLANK(INDEX('Policy Characteristics'!E:E,MATCH($C211,'Policy Characteristics'!$C:$C,0))),"",INDEX('Policy Characteristics'!E:E,MATCH($C211,'Policy Characteristics'!$C:$C,0)))</f>
        <v>elec change imports</v>
      </c>
      <c r="L211" s="380">
        <f>IF(ISBLANK(INDEX('Policy Characteristics'!F:F,MATCH($C211,'Policy Characteristics'!$C:$C,0))),"",INDEX('Policy Characteristics'!F:F,MATCH($C211,'Policy Characteristics'!$C:$C,0)))</f>
        <v>-0.5</v>
      </c>
      <c r="M211" s="380">
        <f>IF(ISBLANK(INDEX('Policy Characteristics'!G:G,MATCH($C211,'Policy Characteristics'!$C:$C,0))),"",INDEX('Policy Characteristics'!G:G,MATCH($C211,'Policy Characteristics'!$C:$C,0)))</f>
        <v>1</v>
      </c>
      <c r="N211" s="380">
        <f>IF(ISBLANK(INDEX('Policy Characteristics'!H:H,MATCH($C211,'Policy Characteristics'!$C:$C,0))),"",INDEX('Policy Characteristics'!H:H,MATCH($C211,'Policy Characteristics'!$C:$C,0)))</f>
        <v>0.02</v>
      </c>
      <c r="O211" s="358" t="str">
        <f>IF(ISBLANK(INDEX('Policy Characteristics'!I:I,MATCH($C211,'Policy Characteristics'!$C:$C,0))),"",INDEX('Policy Characteristics'!I:I,MATCH($C211,'Policy Characteristics'!$C:$C,0)))</f>
        <v>% change in imports</v>
      </c>
      <c r="P211" s="358"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1" s="358" t="str">
        <f>IF(ISBLANK(INDEX('Policy Characteristics'!K:K,MATCH($C211,'Policy Characteristics'!$C:$C,0))),"",INDEX('Policy Characteristics'!K:K,MATCH($C211,'Policy Characteristics'!$C:$C,0)))</f>
        <v>electricity-sector-main.html#elec-imports</v>
      </c>
      <c r="R211" s="358" t="str">
        <f>IF(ISBLANK(INDEX('Policy Characteristics'!L:L,MATCH($C211,'Policy Characteristics'!$C:$C,0))),"",INDEX('Policy Characteristics'!L:L,MATCH($C211,'Policy Characteristics'!$C:$C,0)))</f>
        <v>electricity-imports-exports.html</v>
      </c>
    </row>
    <row r="212" spans="1:18" s="2" customFormat="1" x14ac:dyDescent="0.35">
      <c r="A212" s="358" t="str">
        <f>IF(ISBLANK(INDEX('Policy Characteristics'!A:A,MATCH($C212,'Policy Characteristics'!$C:$C,0))),"",INDEX('Policy Characteristics'!A:A,MATCH($C212,'Policy Characteristics'!$C:$C,0)))</f>
        <v>Electricity Supply</v>
      </c>
      <c r="B212" s="358" t="str">
        <f>IF(ISBLANK(INDEX('Policy Characteristics'!B:B,MATCH($C212,'Policy Characteristics'!$C:$C,0))),"",INDEX('Policy Characteristics'!B:B,MATCH($C212,'Policy Characteristics'!$C:$C,0)))</f>
        <v>Change Electricity Imports</v>
      </c>
      <c r="C212" s="362" t="str">
        <f t="shared" si="19"/>
        <v>Percent Change in Electricity Imports</v>
      </c>
      <c r="D212" s="9" t="s">
        <v>81</v>
      </c>
      <c r="E212" s="53"/>
      <c r="F212" s="9" t="s">
        <v>95</v>
      </c>
      <c r="G212" s="9"/>
      <c r="H212" s="56">
        <v>531</v>
      </c>
      <c r="I212" s="53" t="s">
        <v>46</v>
      </c>
      <c r="J212" s="360" t="str">
        <f>IF(ISBLANK(INDEX('Policy Characteristics'!D:D,MATCH($C212,'Policy Characteristics'!$C:$C,0))),"",INDEX('Policy Characteristics'!D:D,MATCH($C212,'Policy Characteristics'!$C:$C,0)))</f>
        <v>Electricity Imports and Exports</v>
      </c>
      <c r="K212" s="358" t="str">
        <f>IF(ISBLANK(INDEX('Policy Characteristics'!E:E,MATCH($C212,'Policy Characteristics'!$C:$C,0))),"",INDEX('Policy Characteristics'!E:E,MATCH($C212,'Policy Characteristics'!$C:$C,0)))</f>
        <v>elec change imports</v>
      </c>
      <c r="L212" s="380">
        <f>IF(ISBLANK(INDEX('Policy Characteristics'!F:F,MATCH($C212,'Policy Characteristics'!$C:$C,0))),"",INDEX('Policy Characteristics'!F:F,MATCH($C212,'Policy Characteristics'!$C:$C,0)))</f>
        <v>-0.5</v>
      </c>
      <c r="M212" s="380">
        <f>IF(ISBLANK(INDEX('Policy Characteristics'!G:G,MATCH($C212,'Policy Characteristics'!$C:$C,0))),"",INDEX('Policy Characteristics'!G:G,MATCH($C212,'Policy Characteristics'!$C:$C,0)))</f>
        <v>1</v>
      </c>
      <c r="N212" s="380">
        <f>IF(ISBLANK(INDEX('Policy Characteristics'!H:H,MATCH($C212,'Policy Characteristics'!$C:$C,0))),"",INDEX('Policy Characteristics'!H:H,MATCH($C212,'Policy Characteristics'!$C:$C,0)))</f>
        <v>0.02</v>
      </c>
      <c r="O212" s="358" t="str">
        <f>IF(ISBLANK(INDEX('Policy Characteristics'!I:I,MATCH($C212,'Policy Characteristics'!$C:$C,0))),"",INDEX('Policy Characteristics'!I:I,MATCH($C212,'Policy Characteristics'!$C:$C,0)))</f>
        <v>% change in imports</v>
      </c>
      <c r="P212" s="358"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2" s="358" t="str">
        <f>IF(ISBLANK(INDEX('Policy Characteristics'!K:K,MATCH($C212,'Policy Characteristics'!$C:$C,0))),"",INDEX('Policy Characteristics'!K:K,MATCH($C212,'Policy Characteristics'!$C:$C,0)))</f>
        <v>electricity-sector-main.html#elec-imports</v>
      </c>
      <c r="R212" s="358" t="str">
        <f>IF(ISBLANK(INDEX('Policy Characteristics'!L:L,MATCH($C212,'Policy Characteristics'!$C:$C,0))),"",INDEX('Policy Characteristics'!L:L,MATCH($C212,'Policy Characteristics'!$C:$C,0)))</f>
        <v>electricity-imports-exports.html</v>
      </c>
    </row>
    <row r="213" spans="1:18" s="2" customFormat="1" x14ac:dyDescent="0.35">
      <c r="A213" s="358" t="str">
        <f>IF(ISBLANK(INDEX('Policy Characteristics'!A:A,MATCH($C213,'Policy Characteristics'!$C:$C,0))),"",INDEX('Policy Characteristics'!A:A,MATCH($C213,'Policy Characteristics'!$C:$C,0)))</f>
        <v>Electricity Supply</v>
      </c>
      <c r="B213" s="358" t="str">
        <f>IF(ISBLANK(INDEX('Policy Characteristics'!B:B,MATCH($C213,'Policy Characteristics'!$C:$C,0))),"",INDEX('Policy Characteristics'!B:B,MATCH($C213,'Policy Characteristics'!$C:$C,0)))</f>
        <v>Change Electricity Imports</v>
      </c>
      <c r="C213" s="362" t="str">
        <f t="shared" si="19"/>
        <v>Percent Change in Electricity Imports</v>
      </c>
      <c r="D213" s="9" t="s">
        <v>82</v>
      </c>
      <c r="E213" s="53"/>
      <c r="F213" s="9" t="s">
        <v>96</v>
      </c>
      <c r="G213" s="9"/>
      <c r="H213" s="56">
        <v>532</v>
      </c>
      <c r="I213" s="53" t="s">
        <v>45</v>
      </c>
      <c r="J213" s="360" t="str">
        <f>IF(ISBLANK(INDEX('Policy Characteristics'!D:D,MATCH($C213,'Policy Characteristics'!$C:$C,0))),"",INDEX('Policy Characteristics'!D:D,MATCH($C213,'Policy Characteristics'!$C:$C,0)))</f>
        <v>Electricity Imports and Exports</v>
      </c>
      <c r="K213" s="358" t="str">
        <f>IF(ISBLANK(INDEX('Policy Characteristics'!E:E,MATCH($C213,'Policy Characteristics'!$C:$C,0))),"",INDEX('Policy Characteristics'!E:E,MATCH($C213,'Policy Characteristics'!$C:$C,0)))</f>
        <v>elec change imports</v>
      </c>
      <c r="L213" s="380">
        <f>IF(ISBLANK(INDEX('Policy Characteristics'!F:F,MATCH($C213,'Policy Characteristics'!$C:$C,0))),"",INDEX('Policy Characteristics'!F:F,MATCH($C213,'Policy Characteristics'!$C:$C,0)))</f>
        <v>-0.5</v>
      </c>
      <c r="M213" s="380">
        <f>IF(ISBLANK(INDEX('Policy Characteristics'!G:G,MATCH($C213,'Policy Characteristics'!$C:$C,0))),"",INDEX('Policy Characteristics'!G:G,MATCH($C213,'Policy Characteristics'!$C:$C,0)))</f>
        <v>1</v>
      </c>
      <c r="N213" s="380">
        <f>IF(ISBLANK(INDEX('Policy Characteristics'!H:H,MATCH($C213,'Policy Characteristics'!$C:$C,0))),"",INDEX('Policy Characteristics'!H:H,MATCH($C213,'Policy Characteristics'!$C:$C,0)))</f>
        <v>0.02</v>
      </c>
      <c r="O213" s="358" t="str">
        <f>IF(ISBLANK(INDEX('Policy Characteristics'!I:I,MATCH($C213,'Policy Characteristics'!$C:$C,0))),"",INDEX('Policy Characteristics'!I:I,MATCH($C213,'Policy Characteristics'!$C:$C,0)))</f>
        <v>% change in imports</v>
      </c>
      <c r="P213" s="358"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3" s="358" t="str">
        <f>IF(ISBLANK(INDEX('Policy Characteristics'!K:K,MATCH($C213,'Policy Characteristics'!$C:$C,0))),"",INDEX('Policy Characteristics'!K:K,MATCH($C213,'Policy Characteristics'!$C:$C,0)))</f>
        <v>electricity-sector-main.html#elec-imports</v>
      </c>
      <c r="R213" s="358" t="str">
        <f>IF(ISBLANK(INDEX('Policy Characteristics'!L:L,MATCH($C213,'Policy Characteristics'!$C:$C,0))),"",INDEX('Policy Characteristics'!L:L,MATCH($C213,'Policy Characteristics'!$C:$C,0)))</f>
        <v>electricity-imports-exports.html</v>
      </c>
    </row>
    <row r="214" spans="1:18" s="2" customFormat="1" x14ac:dyDescent="0.35">
      <c r="A214" s="358" t="str">
        <f>IF(ISBLANK(INDEX('Policy Characteristics'!A:A,MATCH($C214,'Policy Characteristics'!$C:$C,0))),"",INDEX('Policy Characteristics'!A:A,MATCH($C214,'Policy Characteristics'!$C:$C,0)))</f>
        <v>Electricity Supply</v>
      </c>
      <c r="B214" s="358" t="str">
        <f>IF(ISBLANK(INDEX('Policy Characteristics'!B:B,MATCH($C214,'Policy Characteristics'!$C:$C,0))),"",INDEX('Policy Characteristics'!B:B,MATCH($C214,'Policy Characteristics'!$C:$C,0)))</f>
        <v>Change Electricity Imports</v>
      </c>
      <c r="C214" s="362" t="str">
        <f t="shared" si="19"/>
        <v>Percent Change in Electricity Imports</v>
      </c>
      <c r="D214" s="9" t="s">
        <v>2491</v>
      </c>
      <c r="E214" s="53"/>
      <c r="F214" s="9" t="s">
        <v>466</v>
      </c>
      <c r="G214" s="9"/>
      <c r="H214" s="56">
        <v>533</v>
      </c>
      <c r="I214" s="53" t="s">
        <v>46</v>
      </c>
      <c r="J214" s="360" t="str">
        <f>IF(ISBLANK(INDEX('Policy Characteristics'!D:D,MATCH($C214,'Policy Characteristics'!$C:$C,0))),"",INDEX('Policy Characteristics'!D:D,MATCH($C214,'Policy Characteristics'!$C:$C,0)))</f>
        <v>Electricity Imports and Exports</v>
      </c>
      <c r="K214" s="358" t="str">
        <f>IF(ISBLANK(INDEX('Policy Characteristics'!E:E,MATCH($C214,'Policy Characteristics'!$C:$C,0))),"",INDEX('Policy Characteristics'!E:E,MATCH($C214,'Policy Characteristics'!$C:$C,0)))</f>
        <v>elec change imports</v>
      </c>
      <c r="L214" s="380">
        <f>IF(ISBLANK(INDEX('Policy Characteristics'!F:F,MATCH($C214,'Policy Characteristics'!$C:$C,0))),"",INDEX('Policy Characteristics'!F:F,MATCH($C214,'Policy Characteristics'!$C:$C,0)))</f>
        <v>-0.5</v>
      </c>
      <c r="M214" s="380">
        <f>IF(ISBLANK(INDEX('Policy Characteristics'!G:G,MATCH($C214,'Policy Characteristics'!$C:$C,0))),"",INDEX('Policy Characteristics'!G:G,MATCH($C214,'Policy Characteristics'!$C:$C,0)))</f>
        <v>1</v>
      </c>
      <c r="N214" s="380">
        <f>IF(ISBLANK(INDEX('Policy Characteristics'!H:H,MATCH($C214,'Policy Characteristics'!$C:$C,0))),"",INDEX('Policy Characteristics'!H:H,MATCH($C214,'Policy Characteristics'!$C:$C,0)))</f>
        <v>0.02</v>
      </c>
      <c r="O214" s="358" t="str">
        <f>IF(ISBLANK(INDEX('Policy Characteristics'!I:I,MATCH($C214,'Policy Characteristics'!$C:$C,0))),"",INDEX('Policy Characteristics'!I:I,MATCH($C214,'Policy Characteristics'!$C:$C,0)))</f>
        <v>% change in imports</v>
      </c>
      <c r="P214" s="358"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4" s="358" t="str">
        <f>IF(ISBLANK(INDEX('Policy Characteristics'!K:K,MATCH($C214,'Policy Characteristics'!$C:$C,0))),"",INDEX('Policy Characteristics'!K:K,MATCH($C214,'Policy Characteristics'!$C:$C,0)))</f>
        <v>electricity-sector-main.html#elec-imports</v>
      </c>
      <c r="R214" s="358" t="str">
        <f>IF(ISBLANK(INDEX('Policy Characteristics'!L:L,MATCH($C214,'Policy Characteristics'!$C:$C,0))),"",INDEX('Policy Characteristics'!L:L,MATCH($C214,'Policy Characteristics'!$C:$C,0)))</f>
        <v>electricity-imports-exports.html</v>
      </c>
    </row>
    <row r="215" spans="1:18" s="2" customFormat="1" x14ac:dyDescent="0.35">
      <c r="A215" s="358" t="str">
        <f>IF(ISBLANK(INDEX('Policy Characteristics'!A:A,MATCH($C215,'Policy Characteristics'!$C:$C,0))),"",INDEX('Policy Characteristics'!A:A,MATCH($C215,'Policy Characteristics'!$C:$C,0)))</f>
        <v>Electricity Supply</v>
      </c>
      <c r="B215" s="358" t="str">
        <f>IF(ISBLANK(INDEX('Policy Characteristics'!B:B,MATCH($C215,'Policy Characteristics'!$C:$C,0))),"",INDEX('Policy Characteristics'!B:B,MATCH($C215,'Policy Characteristics'!$C:$C,0)))</f>
        <v>Change Electricity Imports</v>
      </c>
      <c r="C215" s="362" t="str">
        <f t="shared" si="19"/>
        <v>Percent Change in Electricity Imports</v>
      </c>
      <c r="D215" s="9" t="s">
        <v>333</v>
      </c>
      <c r="E215" s="53"/>
      <c r="F215" s="9" t="s">
        <v>335</v>
      </c>
      <c r="G215" s="9"/>
      <c r="H215" s="56">
        <v>534</v>
      </c>
      <c r="I215" s="53" t="s">
        <v>45</v>
      </c>
      <c r="J215" s="360" t="str">
        <f>IF(ISBLANK(INDEX('Policy Characteristics'!D:D,MATCH($C215,'Policy Characteristics'!$C:$C,0))),"",INDEX('Policy Characteristics'!D:D,MATCH($C215,'Policy Characteristics'!$C:$C,0)))</f>
        <v>Electricity Imports and Exports</v>
      </c>
      <c r="K215" s="358" t="str">
        <f>IF(ISBLANK(INDEX('Policy Characteristics'!E:E,MATCH($C215,'Policy Characteristics'!$C:$C,0))),"",INDEX('Policy Characteristics'!E:E,MATCH($C215,'Policy Characteristics'!$C:$C,0)))</f>
        <v>elec change imports</v>
      </c>
      <c r="L215" s="380">
        <f>IF(ISBLANK(INDEX('Policy Characteristics'!F:F,MATCH($C215,'Policy Characteristics'!$C:$C,0))),"",INDEX('Policy Characteristics'!F:F,MATCH($C215,'Policy Characteristics'!$C:$C,0)))</f>
        <v>-0.5</v>
      </c>
      <c r="M215" s="380">
        <f>IF(ISBLANK(INDEX('Policy Characteristics'!G:G,MATCH($C215,'Policy Characteristics'!$C:$C,0))),"",INDEX('Policy Characteristics'!G:G,MATCH($C215,'Policy Characteristics'!$C:$C,0)))</f>
        <v>1</v>
      </c>
      <c r="N215" s="380">
        <f>IF(ISBLANK(INDEX('Policy Characteristics'!H:H,MATCH($C215,'Policy Characteristics'!$C:$C,0))),"",INDEX('Policy Characteristics'!H:H,MATCH($C215,'Policy Characteristics'!$C:$C,0)))</f>
        <v>0.02</v>
      </c>
      <c r="O215" s="358" t="str">
        <f>IF(ISBLANK(INDEX('Policy Characteristics'!I:I,MATCH($C215,'Policy Characteristics'!$C:$C,0))),"",INDEX('Policy Characteristics'!I:I,MATCH($C215,'Policy Characteristics'!$C:$C,0)))</f>
        <v>% change in imports</v>
      </c>
      <c r="P215" s="358"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5" s="358" t="str">
        <f>IF(ISBLANK(INDEX('Policy Characteristics'!K:K,MATCH($C215,'Policy Characteristics'!$C:$C,0))),"",INDEX('Policy Characteristics'!K:K,MATCH($C215,'Policy Characteristics'!$C:$C,0)))</f>
        <v>electricity-sector-main.html#elec-imports</v>
      </c>
      <c r="R215" s="358" t="str">
        <f>IF(ISBLANK(INDEX('Policy Characteristics'!L:L,MATCH($C215,'Policy Characteristics'!$C:$C,0))),"",INDEX('Policy Characteristics'!L:L,MATCH($C215,'Policy Characteristics'!$C:$C,0)))</f>
        <v>electricity-imports-exports.html</v>
      </c>
    </row>
    <row r="216" spans="1:18" s="2" customFormat="1" x14ac:dyDescent="0.35">
      <c r="A216" s="358" t="str">
        <f>IF(ISBLANK(INDEX('Policy Characteristics'!A:A,MATCH($C216,'Policy Characteristics'!$C:$C,0))),"",INDEX('Policy Characteristics'!A:A,MATCH($C216,'Policy Characteristics'!$C:$C,0)))</f>
        <v>Electricity Supply</v>
      </c>
      <c r="B216" s="358" t="str">
        <f>IF(ISBLANK(INDEX('Policy Characteristics'!B:B,MATCH($C216,'Policy Characteristics'!$C:$C,0))),"",INDEX('Policy Characteristics'!B:B,MATCH($C216,'Policy Characteristics'!$C:$C,0)))</f>
        <v>Change Electricity Imports</v>
      </c>
      <c r="C216" s="362" t="str">
        <f t="shared" si="19"/>
        <v>Percent Change in Electricity Imports</v>
      </c>
      <c r="D216" s="9" t="s">
        <v>334</v>
      </c>
      <c r="E216" s="53"/>
      <c r="F216" s="9" t="s">
        <v>336</v>
      </c>
      <c r="G216" s="9"/>
      <c r="H216" s="56">
        <v>535</v>
      </c>
      <c r="I216" s="53" t="s">
        <v>46</v>
      </c>
      <c r="J216" s="360" t="str">
        <f>IF(ISBLANK(INDEX('Policy Characteristics'!D:D,MATCH($C216,'Policy Characteristics'!$C:$C,0))),"",INDEX('Policy Characteristics'!D:D,MATCH($C216,'Policy Characteristics'!$C:$C,0)))</f>
        <v>Electricity Imports and Exports</v>
      </c>
      <c r="K216" s="358" t="str">
        <f>IF(ISBLANK(INDEX('Policy Characteristics'!E:E,MATCH($C216,'Policy Characteristics'!$C:$C,0))),"",INDEX('Policy Characteristics'!E:E,MATCH($C216,'Policy Characteristics'!$C:$C,0)))</f>
        <v>elec change imports</v>
      </c>
      <c r="L216" s="380">
        <f>IF(ISBLANK(INDEX('Policy Characteristics'!F:F,MATCH($C216,'Policy Characteristics'!$C:$C,0))),"",INDEX('Policy Characteristics'!F:F,MATCH($C216,'Policy Characteristics'!$C:$C,0)))</f>
        <v>-0.5</v>
      </c>
      <c r="M216" s="380">
        <f>IF(ISBLANK(INDEX('Policy Characteristics'!G:G,MATCH($C216,'Policy Characteristics'!$C:$C,0))),"",INDEX('Policy Characteristics'!G:G,MATCH($C216,'Policy Characteristics'!$C:$C,0)))</f>
        <v>1</v>
      </c>
      <c r="N216" s="380">
        <f>IF(ISBLANK(INDEX('Policy Characteristics'!H:H,MATCH($C216,'Policy Characteristics'!$C:$C,0))),"",INDEX('Policy Characteristics'!H:H,MATCH($C216,'Policy Characteristics'!$C:$C,0)))</f>
        <v>0.02</v>
      </c>
      <c r="O216" s="358" t="str">
        <f>IF(ISBLANK(INDEX('Policy Characteristics'!I:I,MATCH($C216,'Policy Characteristics'!$C:$C,0))),"",INDEX('Policy Characteristics'!I:I,MATCH($C216,'Policy Characteristics'!$C:$C,0)))</f>
        <v>% change in imports</v>
      </c>
      <c r="P216" s="358"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6" s="358" t="str">
        <f>IF(ISBLANK(INDEX('Policy Characteristics'!K:K,MATCH($C216,'Policy Characteristics'!$C:$C,0))),"",INDEX('Policy Characteristics'!K:K,MATCH($C216,'Policy Characteristics'!$C:$C,0)))</f>
        <v>electricity-sector-main.html#elec-imports</v>
      </c>
      <c r="R216" s="358" t="str">
        <f>IF(ISBLANK(INDEX('Policy Characteristics'!L:L,MATCH($C216,'Policy Characteristics'!$C:$C,0))),"",INDEX('Policy Characteristics'!L:L,MATCH($C216,'Policy Characteristics'!$C:$C,0)))</f>
        <v>electricity-imports-exports.html</v>
      </c>
    </row>
    <row r="217" spans="1:18" s="2" customFormat="1" x14ac:dyDescent="0.35">
      <c r="A217" s="358" t="str">
        <f>IF(ISBLANK(INDEX('Policy Characteristics'!A:A,MATCH($C217,'Policy Characteristics'!$C:$C,0))),"",INDEX('Policy Characteristics'!A:A,MATCH($C217,'Policy Characteristics'!$C:$C,0)))</f>
        <v>Electricity Supply</v>
      </c>
      <c r="B217" s="358" t="str">
        <f>IF(ISBLANK(INDEX('Policy Characteristics'!B:B,MATCH($C217,'Policy Characteristics'!$C:$C,0))),"",INDEX('Policy Characteristics'!B:B,MATCH($C217,'Policy Characteristics'!$C:$C,0)))</f>
        <v>Change Electricity Imports</v>
      </c>
      <c r="C217" s="362" t="str">
        <f t="shared" si="19"/>
        <v>Percent Change in Electricity Imports</v>
      </c>
      <c r="D217" s="9" t="s">
        <v>474</v>
      </c>
      <c r="E217" s="53"/>
      <c r="F217" s="9" t="s">
        <v>473</v>
      </c>
      <c r="G217" s="9"/>
      <c r="H217" s="56">
        <v>536</v>
      </c>
      <c r="I217" s="53" t="s">
        <v>46</v>
      </c>
      <c r="J217" s="360" t="str">
        <f>IF(ISBLANK(INDEX('Policy Characteristics'!D:D,MATCH($C217,'Policy Characteristics'!$C:$C,0))),"",INDEX('Policy Characteristics'!D:D,MATCH($C217,'Policy Characteristics'!$C:$C,0)))</f>
        <v>Electricity Imports and Exports</v>
      </c>
      <c r="K217" s="358" t="str">
        <f>IF(ISBLANK(INDEX('Policy Characteristics'!E:E,MATCH($C217,'Policy Characteristics'!$C:$C,0))),"",INDEX('Policy Characteristics'!E:E,MATCH($C217,'Policy Characteristics'!$C:$C,0)))</f>
        <v>elec change imports</v>
      </c>
      <c r="L217" s="380">
        <f>IF(ISBLANK(INDEX('Policy Characteristics'!F:F,MATCH($C217,'Policy Characteristics'!$C:$C,0))),"",INDEX('Policy Characteristics'!F:F,MATCH($C217,'Policy Characteristics'!$C:$C,0)))</f>
        <v>-0.5</v>
      </c>
      <c r="M217" s="380">
        <f>IF(ISBLANK(INDEX('Policy Characteristics'!G:G,MATCH($C217,'Policy Characteristics'!$C:$C,0))),"",INDEX('Policy Characteristics'!G:G,MATCH($C217,'Policy Characteristics'!$C:$C,0)))</f>
        <v>1</v>
      </c>
      <c r="N217" s="380">
        <f>IF(ISBLANK(INDEX('Policy Characteristics'!H:H,MATCH($C217,'Policy Characteristics'!$C:$C,0))),"",INDEX('Policy Characteristics'!H:H,MATCH($C217,'Policy Characteristics'!$C:$C,0)))</f>
        <v>0.02</v>
      </c>
      <c r="O217" s="358" t="str">
        <f>IF(ISBLANK(INDEX('Policy Characteristics'!I:I,MATCH($C217,'Policy Characteristics'!$C:$C,0))),"",INDEX('Policy Characteristics'!I:I,MATCH($C217,'Policy Characteristics'!$C:$C,0)))</f>
        <v>% change in imports</v>
      </c>
      <c r="P217" s="358"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7" s="358" t="str">
        <f>IF(ISBLANK(INDEX('Policy Characteristics'!K:K,MATCH($C217,'Policy Characteristics'!$C:$C,0))),"",INDEX('Policy Characteristics'!K:K,MATCH($C217,'Policy Characteristics'!$C:$C,0)))</f>
        <v>electricity-sector-main.html#elec-imports</v>
      </c>
      <c r="R217" s="358" t="str">
        <f>IF(ISBLANK(INDEX('Policy Characteristics'!L:L,MATCH($C217,'Policy Characteristics'!$C:$C,0))),"",INDEX('Policy Characteristics'!L:L,MATCH($C217,'Policy Characteristics'!$C:$C,0)))</f>
        <v>electricity-imports-exports.html</v>
      </c>
    </row>
    <row r="218" spans="1:18" s="2" customFormat="1" x14ac:dyDescent="0.35">
      <c r="A218" s="358" t="str">
        <f>IF(ISBLANK(INDEX('Policy Characteristics'!A:A,MATCH($C218,'Policy Characteristics'!$C:$C,0))),"",INDEX('Policy Characteristics'!A:A,MATCH($C218,'Policy Characteristics'!$C:$C,0)))</f>
        <v>Electricity Supply</v>
      </c>
      <c r="B218" s="358" t="str">
        <f>IF(ISBLANK(INDEX('Policy Characteristics'!B:B,MATCH($C218,'Policy Characteristics'!$C:$C,0))),"",INDEX('Policy Characteristics'!B:B,MATCH($C218,'Policy Characteristics'!$C:$C,0)))</f>
        <v>Change Electricity Imports</v>
      </c>
      <c r="C218" s="362" t="str">
        <f t="shared" si="19"/>
        <v>Percent Change in Electricity Imports</v>
      </c>
      <c r="D218" s="9" t="s">
        <v>483</v>
      </c>
      <c r="E218" s="53"/>
      <c r="F218" s="9" t="s">
        <v>484</v>
      </c>
      <c r="G218" s="9"/>
      <c r="H218" s="56">
        <v>537</v>
      </c>
      <c r="I218" s="53" t="s">
        <v>46</v>
      </c>
      <c r="J218" s="360" t="str">
        <f>IF(ISBLANK(INDEX('Policy Characteristics'!D:D,MATCH($C218,'Policy Characteristics'!$C:$C,0))),"",INDEX('Policy Characteristics'!D:D,MATCH($C218,'Policy Characteristics'!$C:$C,0)))</f>
        <v>Electricity Imports and Exports</v>
      </c>
      <c r="K218" s="358" t="str">
        <f>IF(ISBLANK(INDEX('Policy Characteristics'!E:E,MATCH($C218,'Policy Characteristics'!$C:$C,0))),"",INDEX('Policy Characteristics'!E:E,MATCH($C218,'Policy Characteristics'!$C:$C,0)))</f>
        <v>elec change imports</v>
      </c>
      <c r="L218" s="380">
        <f>IF(ISBLANK(INDEX('Policy Characteristics'!F:F,MATCH($C218,'Policy Characteristics'!$C:$C,0))),"",INDEX('Policy Characteristics'!F:F,MATCH($C218,'Policy Characteristics'!$C:$C,0)))</f>
        <v>-0.5</v>
      </c>
      <c r="M218" s="380">
        <f>IF(ISBLANK(INDEX('Policy Characteristics'!G:G,MATCH($C218,'Policy Characteristics'!$C:$C,0))),"",INDEX('Policy Characteristics'!G:G,MATCH($C218,'Policy Characteristics'!$C:$C,0)))</f>
        <v>1</v>
      </c>
      <c r="N218" s="380">
        <f>IF(ISBLANK(INDEX('Policy Characteristics'!H:H,MATCH($C218,'Policy Characteristics'!$C:$C,0))),"",INDEX('Policy Characteristics'!H:H,MATCH($C218,'Policy Characteristics'!$C:$C,0)))</f>
        <v>0.02</v>
      </c>
      <c r="O218" s="358" t="str">
        <f>IF(ISBLANK(INDEX('Policy Characteristics'!I:I,MATCH($C218,'Policy Characteristics'!$C:$C,0))),"",INDEX('Policy Characteristics'!I:I,MATCH($C218,'Policy Characteristics'!$C:$C,0)))</f>
        <v>% change in imports</v>
      </c>
      <c r="P218" s="358"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8" s="358" t="str">
        <f>IF(ISBLANK(INDEX('Policy Characteristics'!K:K,MATCH($C218,'Policy Characteristics'!$C:$C,0))),"",INDEX('Policy Characteristics'!K:K,MATCH($C218,'Policy Characteristics'!$C:$C,0)))</f>
        <v>electricity-sector-main.html#elec-imports</v>
      </c>
      <c r="R218" s="358" t="str">
        <f>IF(ISBLANK(INDEX('Policy Characteristics'!L:L,MATCH($C218,'Policy Characteristics'!$C:$C,0))),"",INDEX('Policy Characteristics'!L:L,MATCH($C218,'Policy Characteristics'!$C:$C,0)))</f>
        <v>electricity-imports-exports.html</v>
      </c>
    </row>
    <row r="219" spans="1:18" s="2" customFormat="1" x14ac:dyDescent="0.35">
      <c r="A219" s="358" t="str">
        <f>IF(ISBLANK(INDEX('Policy Characteristics'!A:A,MATCH($C219,'Policy Characteristics'!$C:$C,0))),"",INDEX('Policy Characteristics'!A:A,MATCH($C219,'Policy Characteristics'!$C:$C,0)))</f>
        <v>Electricity Supply</v>
      </c>
      <c r="B219" s="358" t="str">
        <f>IF(ISBLANK(INDEX('Policy Characteristics'!B:B,MATCH($C219,'Policy Characteristics'!$C:$C,0))),"",INDEX('Policy Characteristics'!B:B,MATCH($C219,'Policy Characteristics'!$C:$C,0)))</f>
        <v>Change Electricity Imports</v>
      </c>
      <c r="C219" s="362" t="str">
        <f t="shared" si="19"/>
        <v>Percent Change in Electricity Imports</v>
      </c>
      <c r="D219" s="9" t="s">
        <v>2850</v>
      </c>
      <c r="E219" s="53"/>
      <c r="F219" s="9" t="s">
        <v>2543</v>
      </c>
      <c r="G219" s="9"/>
      <c r="H219" s="56">
        <v>538</v>
      </c>
      <c r="I219" s="53" t="s">
        <v>46</v>
      </c>
      <c r="J219" s="360" t="str">
        <f>IF(ISBLANK(INDEX('Policy Characteristics'!D:D,MATCH($C219,'Policy Characteristics'!$C:$C,0))),"",INDEX('Policy Characteristics'!D:D,MATCH($C219,'Policy Characteristics'!$C:$C,0)))</f>
        <v>Electricity Imports and Exports</v>
      </c>
      <c r="K219" s="358" t="str">
        <f>IF(ISBLANK(INDEX('Policy Characteristics'!E:E,MATCH($C219,'Policy Characteristics'!$C:$C,0))),"",INDEX('Policy Characteristics'!E:E,MATCH($C219,'Policy Characteristics'!$C:$C,0)))</f>
        <v>elec change imports</v>
      </c>
      <c r="L219" s="380">
        <f>IF(ISBLANK(INDEX('Policy Characteristics'!F:F,MATCH($C219,'Policy Characteristics'!$C:$C,0))),"",INDEX('Policy Characteristics'!F:F,MATCH($C219,'Policy Characteristics'!$C:$C,0)))</f>
        <v>-0.5</v>
      </c>
      <c r="M219" s="380">
        <f>IF(ISBLANK(INDEX('Policy Characteristics'!G:G,MATCH($C219,'Policy Characteristics'!$C:$C,0))),"",INDEX('Policy Characteristics'!G:G,MATCH($C219,'Policy Characteristics'!$C:$C,0)))</f>
        <v>1</v>
      </c>
      <c r="N219" s="380">
        <f>IF(ISBLANK(INDEX('Policy Characteristics'!H:H,MATCH($C219,'Policy Characteristics'!$C:$C,0))),"",INDEX('Policy Characteristics'!H:H,MATCH($C219,'Policy Characteristics'!$C:$C,0)))</f>
        <v>0.02</v>
      </c>
      <c r="O219" s="358" t="str">
        <f>IF(ISBLANK(INDEX('Policy Characteristics'!I:I,MATCH($C219,'Policy Characteristics'!$C:$C,0))),"",INDEX('Policy Characteristics'!I:I,MATCH($C219,'Policy Characteristics'!$C:$C,0)))</f>
        <v>% change in imports</v>
      </c>
      <c r="P219" s="358"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9" s="358" t="str">
        <f>IF(ISBLANK(INDEX('Policy Characteristics'!K:K,MATCH($C219,'Policy Characteristics'!$C:$C,0))),"",INDEX('Policy Characteristics'!K:K,MATCH($C219,'Policy Characteristics'!$C:$C,0)))</f>
        <v>electricity-sector-main.html#elec-imports</v>
      </c>
      <c r="R219" s="358" t="str">
        <f>IF(ISBLANK(INDEX('Policy Characteristics'!L:L,MATCH($C219,'Policy Characteristics'!$C:$C,0))),"",INDEX('Policy Characteristics'!L:L,MATCH($C219,'Policy Characteristics'!$C:$C,0)))</f>
        <v>electricity-imports-exports.html</v>
      </c>
    </row>
    <row r="220" spans="1:18" s="2" customFormat="1" x14ac:dyDescent="0.35">
      <c r="A220" s="358" t="str">
        <f>IF(ISBLANK(INDEX('Policy Characteristics'!A:A,MATCH($C220,'Policy Characteristics'!$C:$C,0))),"",INDEX('Policy Characteristics'!A:A,MATCH($C220,'Policy Characteristics'!$C:$C,0)))</f>
        <v>Electricity Supply</v>
      </c>
      <c r="B220" s="358" t="str">
        <f>IF(ISBLANK(INDEX('Policy Characteristics'!B:B,MATCH($C220,'Policy Characteristics'!$C:$C,0))),"",INDEX('Policy Characteristics'!B:B,MATCH($C220,'Policy Characteristics'!$C:$C,0)))</f>
        <v>Change Electricity Imports</v>
      </c>
      <c r="C220" s="362" t="str">
        <f t="shared" si="19"/>
        <v>Percent Change in Electricity Imports</v>
      </c>
      <c r="D220" s="9" t="s">
        <v>2851</v>
      </c>
      <c r="E220" s="53"/>
      <c r="F220" s="9" t="s">
        <v>2678</v>
      </c>
      <c r="G220" s="9"/>
      <c r="H220" s="56">
        <v>539</v>
      </c>
      <c r="I220" s="53" t="s">
        <v>46</v>
      </c>
      <c r="J220" s="360" t="str">
        <f>IF(ISBLANK(INDEX('Policy Characteristics'!D:D,MATCH($C220,'Policy Characteristics'!$C:$C,0))),"",INDEX('Policy Characteristics'!D:D,MATCH($C220,'Policy Characteristics'!$C:$C,0)))</f>
        <v>Electricity Imports and Exports</v>
      </c>
      <c r="K220" s="358" t="str">
        <f>IF(ISBLANK(INDEX('Policy Characteristics'!E:E,MATCH($C220,'Policy Characteristics'!$C:$C,0))),"",INDEX('Policy Characteristics'!E:E,MATCH($C220,'Policy Characteristics'!$C:$C,0)))</f>
        <v>elec change imports</v>
      </c>
      <c r="L220" s="380">
        <f>IF(ISBLANK(INDEX('Policy Characteristics'!F:F,MATCH($C220,'Policy Characteristics'!$C:$C,0))),"",INDEX('Policy Characteristics'!F:F,MATCH($C220,'Policy Characteristics'!$C:$C,0)))</f>
        <v>-0.5</v>
      </c>
      <c r="M220" s="380">
        <f>IF(ISBLANK(INDEX('Policy Characteristics'!G:G,MATCH($C220,'Policy Characteristics'!$C:$C,0))),"",INDEX('Policy Characteristics'!G:G,MATCH($C220,'Policy Characteristics'!$C:$C,0)))</f>
        <v>1</v>
      </c>
      <c r="N220" s="380">
        <f>IF(ISBLANK(INDEX('Policy Characteristics'!H:H,MATCH($C220,'Policy Characteristics'!$C:$C,0))),"",INDEX('Policy Characteristics'!H:H,MATCH($C220,'Policy Characteristics'!$C:$C,0)))</f>
        <v>0.02</v>
      </c>
      <c r="O220" s="358" t="str">
        <f>IF(ISBLANK(INDEX('Policy Characteristics'!I:I,MATCH($C220,'Policy Characteristics'!$C:$C,0))),"",INDEX('Policy Characteristics'!I:I,MATCH($C220,'Policy Characteristics'!$C:$C,0)))</f>
        <v>% change in imports</v>
      </c>
      <c r="P220" s="358"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0" s="358" t="str">
        <f>IF(ISBLANK(INDEX('Policy Characteristics'!K:K,MATCH($C220,'Policy Characteristics'!$C:$C,0))),"",INDEX('Policy Characteristics'!K:K,MATCH($C220,'Policy Characteristics'!$C:$C,0)))</f>
        <v>electricity-sector-main.html#elec-imports</v>
      </c>
      <c r="R220" s="358" t="str">
        <f>IF(ISBLANK(INDEX('Policy Characteristics'!L:L,MATCH($C220,'Policy Characteristics'!$C:$C,0))),"",INDEX('Policy Characteristics'!L:L,MATCH($C220,'Policy Characteristics'!$C:$C,0)))</f>
        <v>electricity-imports-exports.html</v>
      </c>
    </row>
    <row r="221" spans="1:18" s="2" customFormat="1" x14ac:dyDescent="0.35">
      <c r="A221" s="358" t="str">
        <f>IF(ISBLANK(INDEX('Policy Characteristics'!A:A,MATCH($C221,'Policy Characteristics'!$C:$C,0))),"",INDEX('Policy Characteristics'!A:A,MATCH($C221,'Policy Characteristics'!$C:$C,0)))</f>
        <v>Electricity Supply</v>
      </c>
      <c r="B221" s="358" t="str">
        <f>IF(ISBLANK(INDEX('Policy Characteristics'!B:B,MATCH($C221,'Policy Characteristics'!$C:$C,0))),"",INDEX('Policy Characteristics'!B:B,MATCH($C221,'Policy Characteristics'!$C:$C,0)))</f>
        <v>Change Electricity Imports</v>
      </c>
      <c r="C221" s="362" t="str">
        <f t="shared" si="19"/>
        <v>Percent Change in Electricity Imports</v>
      </c>
      <c r="D221" s="9" t="s">
        <v>2852</v>
      </c>
      <c r="E221" s="53"/>
      <c r="F221" s="9" t="s">
        <v>2545</v>
      </c>
      <c r="G221" s="9"/>
      <c r="H221" s="56">
        <v>540</v>
      </c>
      <c r="I221" s="53" t="s">
        <v>46</v>
      </c>
      <c r="J221" s="360" t="str">
        <f>IF(ISBLANK(INDEX('Policy Characteristics'!D:D,MATCH($C221,'Policy Characteristics'!$C:$C,0))),"",INDEX('Policy Characteristics'!D:D,MATCH($C221,'Policy Characteristics'!$C:$C,0)))</f>
        <v>Electricity Imports and Exports</v>
      </c>
      <c r="K221" s="358" t="str">
        <f>IF(ISBLANK(INDEX('Policy Characteristics'!E:E,MATCH($C221,'Policy Characteristics'!$C:$C,0))),"",INDEX('Policy Characteristics'!E:E,MATCH($C221,'Policy Characteristics'!$C:$C,0)))</f>
        <v>elec change imports</v>
      </c>
      <c r="L221" s="380">
        <f>IF(ISBLANK(INDEX('Policy Characteristics'!F:F,MATCH($C221,'Policy Characteristics'!$C:$C,0))),"",INDEX('Policy Characteristics'!F:F,MATCH($C221,'Policy Characteristics'!$C:$C,0)))</f>
        <v>-0.5</v>
      </c>
      <c r="M221" s="380">
        <f>IF(ISBLANK(INDEX('Policy Characteristics'!G:G,MATCH($C221,'Policy Characteristics'!$C:$C,0))),"",INDEX('Policy Characteristics'!G:G,MATCH($C221,'Policy Characteristics'!$C:$C,0)))</f>
        <v>1</v>
      </c>
      <c r="N221" s="380">
        <f>IF(ISBLANK(INDEX('Policy Characteristics'!H:H,MATCH($C221,'Policy Characteristics'!$C:$C,0))),"",INDEX('Policy Characteristics'!H:H,MATCH($C221,'Policy Characteristics'!$C:$C,0)))</f>
        <v>0.02</v>
      </c>
      <c r="O221" s="358" t="str">
        <f>IF(ISBLANK(INDEX('Policy Characteristics'!I:I,MATCH($C221,'Policy Characteristics'!$C:$C,0))),"",INDEX('Policy Characteristics'!I:I,MATCH($C221,'Policy Characteristics'!$C:$C,0)))</f>
        <v>% change in imports</v>
      </c>
      <c r="P221" s="358"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1" s="358" t="str">
        <f>IF(ISBLANK(INDEX('Policy Characteristics'!K:K,MATCH($C221,'Policy Characteristics'!$C:$C,0))),"",INDEX('Policy Characteristics'!K:K,MATCH($C221,'Policy Characteristics'!$C:$C,0)))</f>
        <v>electricity-sector-main.html#elec-imports</v>
      </c>
      <c r="R221" s="358" t="str">
        <f>IF(ISBLANK(INDEX('Policy Characteristics'!L:L,MATCH($C221,'Policy Characteristics'!$C:$C,0))),"",INDEX('Policy Characteristics'!L:L,MATCH($C221,'Policy Characteristics'!$C:$C,0)))</f>
        <v>electricity-imports-exports.html</v>
      </c>
    </row>
    <row r="222" spans="1:18" x14ac:dyDescent="0.35">
      <c r="A222" s="358" t="str">
        <f>IF(ISBLANK(INDEX('Policy Characteristics'!A:A,MATCH($C222,'Policy Characteristics'!$C:$C,0))),"",INDEX('Policy Characteristics'!A:A,MATCH($C222,'Policy Characteristics'!$C:$C,0)))</f>
        <v>Electricity Supply</v>
      </c>
      <c r="B222" s="358" t="str">
        <f>IF(ISBLANK(INDEX('Policy Characteristics'!B:B,MATCH($C222,'Policy Characteristics'!$C:$C,0))),"",INDEX('Policy Characteristics'!B:B,MATCH($C222,'Policy Characteristics'!$C:$C,0)))</f>
        <v>Non BAU Guaranteed Dispatch</v>
      </c>
      <c r="C222" s="363" t="s">
        <v>323</v>
      </c>
      <c r="D222" s="53"/>
      <c r="E222" s="53"/>
      <c r="F222" s="53"/>
      <c r="G222" s="53"/>
      <c r="H222" s="54">
        <v>619</v>
      </c>
      <c r="I222" s="53" t="s">
        <v>46</v>
      </c>
      <c r="J222" s="360" t="str">
        <f>IF(ISBLANK(INDEX('Policy Characteristics'!D:D,MATCH($C222,'Policy Characteristics'!$C:$C,0))),"",INDEX('Policy Characteristics'!D:D,MATCH($C222,'Policy Characteristics'!$C:$C,0)))</f>
        <v>Non BAU Guaranteed Dispatch</v>
      </c>
      <c r="K222" s="358" t="str">
        <f>IF(ISBLANK(INDEX('Policy Characteristics'!E:E,MATCH($C222,'Policy Characteristics'!$C:$C,0))),"",INDEX('Policy Characteristics'!E:E,MATCH($C222,'Policy Characteristics'!$C:$C,0)))</f>
        <v>elec non BAU guaranteed dispatch</v>
      </c>
      <c r="L222" s="358">
        <f>IF(ISBLANK(INDEX('Policy Characteristics'!F:F,MATCH($C222,'Policy Characteristics'!$C:$C,0))),"",INDEX('Policy Characteristics'!F:F,MATCH($C222,'Policy Characteristics'!$C:$C,0)))</f>
        <v>0</v>
      </c>
      <c r="M222" s="358">
        <f>IF(ISBLANK(INDEX('Policy Characteristics'!G:G,MATCH($C222,'Policy Characteristics'!$C:$C,0))),"",INDEX('Policy Characteristics'!G:G,MATCH($C222,'Policy Characteristics'!$C:$C,0)))</f>
        <v>1</v>
      </c>
      <c r="N222" s="358">
        <f>IF(ISBLANK(INDEX('Policy Characteristics'!H:H,MATCH($C222,'Policy Characteristics'!$C:$C,0))),"",INDEX('Policy Characteristics'!H:H,MATCH($C222,'Policy Characteristics'!$C:$C,0)))</f>
        <v>1</v>
      </c>
      <c r="O222" s="358" t="str">
        <f>IF(ISBLANK(INDEX('Policy Characteristics'!I:I,MATCH($C222,'Policy Characteristics'!$C:$C,0))),"",INDEX('Policy Characteristics'!I:I,MATCH($C222,'Policy Characteristics'!$C:$C,0)))</f>
        <v>on/off</v>
      </c>
      <c r="P222" s="358" t="str">
        <f>IF(ISBLANK(INDEX('Policy Characteristics'!J:J,MATCH($C222,'Policy Characteristics'!$C:$C,0))),"",INDEX('Policy Characteristics'!J:J,MATCH($C222,'Policy Characteristics'!$C:$C,0)))</f>
        <v/>
      </c>
      <c r="Q222" s="358" t="str">
        <f>IF(ISBLANK(INDEX('Policy Characteristics'!K:K,MATCH($C222,'Policy Characteristics'!$C:$C,0))),"",INDEX('Policy Characteristics'!K:K,MATCH($C222,'Policy Characteristics'!$C:$C,0)))</f>
        <v/>
      </c>
      <c r="R222" s="358" t="str">
        <f>IF(ISBLANK(INDEX('Policy Characteristics'!L:L,MATCH($C222,'Policy Characteristics'!$C:$C,0))),"",INDEX('Policy Characteristics'!L:L,MATCH($C222,'Policy Characteristics'!$C:$C,0)))</f>
        <v/>
      </c>
    </row>
    <row r="223" spans="1:18" x14ac:dyDescent="0.35">
      <c r="A223" s="358" t="str">
        <f>IF(ISBLANK(INDEX('Policy Characteristics'!A:A,MATCH($C223,'Policy Characteristics'!$C:$C,0))),"",INDEX('Policy Characteristics'!A:A,MATCH($C223,'Policy Characteristics'!$C:$C,0)))</f>
        <v>Electricity Supply</v>
      </c>
      <c r="B223" s="358" t="str">
        <f>IF(ISBLANK(INDEX('Policy Characteristics'!B:B,MATCH($C223,'Policy Characteristics'!$C:$C,0))),"",INDEX('Policy Characteristics'!B:B,MATCH($C223,'Policy Characteristics'!$C:$C,0)))</f>
        <v>Demand Response</v>
      </c>
      <c r="C223" s="363" t="s">
        <v>29</v>
      </c>
      <c r="D223" s="53"/>
      <c r="E223" s="53"/>
      <c r="F223" s="53"/>
      <c r="G223" s="53"/>
      <c r="H223" s="54">
        <v>30</v>
      </c>
      <c r="I223" s="53" t="s">
        <v>45</v>
      </c>
      <c r="J223" s="360" t="str">
        <f>IF(ISBLANK(INDEX('Policy Characteristics'!D:D,MATCH($C223,'Policy Characteristics'!$C:$C,0))),"",INDEX('Policy Characteristics'!D:D,MATCH($C223,'Policy Characteristics'!$C:$C,0)))</f>
        <v>Demand Response</v>
      </c>
      <c r="K223" s="358" t="str">
        <f>IF(ISBLANK(INDEX('Policy Characteristics'!E:E,MATCH($C223,'Policy Characteristics'!$C:$C,0))),"",INDEX('Policy Characteristics'!E:E,MATCH($C223,'Policy Characteristics'!$C:$C,0)))</f>
        <v>elec demand response</v>
      </c>
      <c r="L223" s="380">
        <f>IF(ISBLANK(INDEX('Policy Characteristics'!F:F,MATCH($C223,'Policy Characteristics'!$C:$C,0))),"",INDEX('Policy Characteristics'!F:F,MATCH($C223,'Policy Characteristics'!$C:$C,0)))</f>
        <v>0</v>
      </c>
      <c r="M223" s="380">
        <f>IF(ISBLANK(INDEX('Policy Characteristics'!G:G,MATCH($C223,'Policy Characteristics'!$C:$C,0))),"",INDEX('Policy Characteristics'!G:G,MATCH($C223,'Policy Characteristics'!$C:$C,0)))</f>
        <v>1</v>
      </c>
      <c r="N223" s="380">
        <f>IF(ISBLANK(INDEX('Policy Characteristics'!H:H,MATCH($C223,'Policy Characteristics'!$C:$C,0))),"",INDEX('Policy Characteristics'!H:H,MATCH($C223,'Policy Characteristics'!$C:$C,0)))</f>
        <v>0.01</v>
      </c>
      <c r="O223" s="358" t="str">
        <f>IF(ISBLANK(INDEX('Policy Characteristics'!I:I,MATCH($C223,'Policy Characteristics'!$C:$C,0))),"",INDEX('Policy Characteristics'!I:I,MATCH($C223,'Policy Characteristics'!$C:$C,0)))</f>
        <v>% of potential achieved</v>
      </c>
      <c r="P223" s="358"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v>
      </c>
      <c r="Q223" s="358" t="str">
        <f>IF(ISBLANK(INDEX('Policy Characteristics'!K:K,MATCH($C223,'Policy Characteristics'!$C:$C,0))),"",INDEX('Policy Characteristics'!K:K,MATCH($C223,'Policy Characteristics'!$C:$C,0)))</f>
        <v>electricity-sector-main.html#dr</v>
      </c>
      <c r="R223" s="358" t="str">
        <f>IF(ISBLANK(INDEX('Policy Characteristics'!L:L,MATCH($C223,'Policy Characteristics'!$C:$C,0))),"",INDEX('Policy Characteristics'!L:L,MATCH($C223,'Policy Characteristics'!$C:$C,0)))</f>
        <v>demand-response.html</v>
      </c>
    </row>
    <row r="224" spans="1:18" x14ac:dyDescent="0.35">
      <c r="A224" s="358" t="str">
        <f>IF(ISBLANK(INDEX('Policy Characteristics'!A:A,MATCH($C224,'Policy Characteristics'!$C:$C,0))),"",INDEX('Policy Characteristics'!A:A,MATCH($C224,'Policy Characteristics'!$C:$C,0)))</f>
        <v>Electricity Supply</v>
      </c>
      <c r="B224" s="358" t="str">
        <f>IF(ISBLANK(INDEX('Policy Characteristics'!B:B,MATCH($C224,'Policy Characteristics'!$C:$C,0))),"",INDEX('Policy Characteristics'!B:B,MATCH($C224,'Policy Characteristics'!$C:$C,0)))</f>
        <v>Early Retirement of Power Plants</v>
      </c>
      <c r="C224" s="363" t="s">
        <v>132</v>
      </c>
      <c r="D224" s="53" t="s">
        <v>477</v>
      </c>
      <c r="E224" s="53"/>
      <c r="F224" s="53" t="s">
        <v>476</v>
      </c>
      <c r="G224" s="53"/>
      <c r="H224" s="54">
        <v>31</v>
      </c>
      <c r="I224" s="53" t="s">
        <v>45</v>
      </c>
      <c r="J224" s="360" t="str">
        <f>IF(ISBLANK(INDEX('Policy Characteristics'!D:D,MATCH($C224,'Policy Characteristics'!$C:$C,0))),"",INDEX('Policy Characteristics'!D:D,MATCH($C224,'Policy Characteristics'!$C:$C,0)))</f>
        <v>Early Retirement of Power Plants</v>
      </c>
      <c r="K224" s="358" t="str">
        <f>IF(ISBLANK(INDEX('Policy Characteristics'!E:E,MATCH($C224,'Policy Characteristics'!$C:$C,0))),"",INDEX('Policy Characteristics'!E:E,MATCH($C224,'Policy Characteristics'!$C:$C,0)))</f>
        <v>elec early retirement</v>
      </c>
      <c r="L224" s="358">
        <f>IF(ISBLANK(INDEX('Policy Characteristics'!F:F,MATCH($C224,'Policy Characteristics'!$C:$C,0))),"",INDEX('Policy Characteristics'!F:F,MATCH($C224,'Policy Characteristics'!$C:$C,0)))</f>
        <v>0</v>
      </c>
      <c r="M224" s="358">
        <f>IF(ISBLANK(INDEX('Policy Characteristics'!G:G,MATCH($C224,'Policy Characteristics'!$C:$C,0))),"",INDEX('Policy Characteristics'!G:G,MATCH($C224,'Policy Characteristics'!$C:$C,0)))</f>
        <v>25000</v>
      </c>
      <c r="N224" s="358">
        <f>IF(ISBLANK(INDEX('Policy Characteristics'!H:H,MATCH($C224,'Policy Characteristics'!$C:$C,0))),"",INDEX('Policy Characteristics'!H:H,MATCH($C224,'Policy Characteristics'!$C:$C,0)))</f>
        <v>500</v>
      </c>
      <c r="O224" s="358" t="str">
        <f>IF(ISBLANK(INDEX('Policy Characteristics'!I:I,MATCH($C224,'Policy Characteristics'!$C:$C,0))),"",INDEX('Policy Characteristics'!I:I,MATCH($C224,'Policy Characteristics'!$C:$C,0)))</f>
        <v>MW/year</v>
      </c>
      <c r="P224" s="358"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4" s="358" t="str">
        <f>IF(ISBLANK(INDEX('Policy Characteristics'!K:K,MATCH($C224,'Policy Characteristics'!$C:$C,0))),"",INDEX('Policy Characteristics'!K:K,MATCH($C224,'Policy Characteristics'!$C:$C,0)))</f>
        <v>electricity-sector-main.html#early-ret</v>
      </c>
      <c r="R224" s="358" t="str">
        <f>IF(ISBLANK(INDEX('Policy Characteristics'!L:L,MATCH($C224,'Policy Characteristics'!$C:$C,0))),"",INDEX('Policy Characteristics'!L:L,MATCH($C224,'Policy Characteristics'!$C:$C,0)))</f>
        <v>early-retirement-of-power-plants.html</v>
      </c>
    </row>
    <row r="225" spans="1:18" x14ac:dyDescent="0.35">
      <c r="A225" s="358" t="str">
        <f>IF(ISBLANK(INDEX('Policy Characteristics'!A:A,MATCH($C225,'Policy Characteristics'!$C:$C,0))),"",INDEX('Policy Characteristics'!A:A,MATCH($C225,'Policy Characteristics'!$C:$C,0)))</f>
        <v>Electricity Supply</v>
      </c>
      <c r="B225" s="358" t="str">
        <f>IF(ISBLANK(INDEX('Policy Characteristics'!B:B,MATCH($C225,'Policy Characteristics'!$C:$C,0))),"",INDEX('Policy Characteristics'!B:B,MATCH($C225,'Policy Characteristics'!$C:$C,0)))</f>
        <v>Early Retirement of Power Plants</v>
      </c>
      <c r="C225" s="362" t="str">
        <f t="shared" ref="C225:C239" si="20">C$224</f>
        <v>Annual Additional Capacity Retired due to Early Retirement Policy</v>
      </c>
      <c r="D225" s="9" t="s">
        <v>331</v>
      </c>
      <c r="E225" s="53"/>
      <c r="F225" s="9" t="s">
        <v>332</v>
      </c>
      <c r="G225" s="53"/>
      <c r="H225" s="54">
        <v>620</v>
      </c>
      <c r="I225" s="53" t="s">
        <v>45</v>
      </c>
      <c r="J225" s="360" t="str">
        <f>IF(ISBLANK(INDEX('Policy Characteristics'!D:D,MATCH($C225,'Policy Characteristics'!$C:$C,0))),"",INDEX('Policy Characteristics'!D:D,MATCH($C225,'Policy Characteristics'!$C:$C,0)))</f>
        <v>Early Retirement of Power Plants</v>
      </c>
      <c r="K225" s="358" t="str">
        <f>IF(ISBLANK(INDEX('Policy Characteristics'!E:E,MATCH($C225,'Policy Characteristics'!$C:$C,0))),"",INDEX('Policy Characteristics'!E:E,MATCH($C225,'Policy Characteristics'!$C:$C,0)))</f>
        <v>elec early retirement</v>
      </c>
      <c r="L225" s="358">
        <f>IF(ISBLANK(INDEX('Policy Characteristics'!F:F,MATCH($C225,'Policy Characteristics'!$C:$C,0))),"",INDEX('Policy Characteristics'!F:F,MATCH($C225,'Policy Characteristics'!$C:$C,0)))</f>
        <v>0</v>
      </c>
      <c r="M225" s="358">
        <f>IF(ISBLANK(INDEX('Policy Characteristics'!G:G,MATCH($C225,'Policy Characteristics'!$C:$C,0))),"",INDEX('Policy Characteristics'!G:G,MATCH($C225,'Policy Characteristics'!$C:$C,0)))</f>
        <v>25000</v>
      </c>
      <c r="N225" s="358">
        <f>IF(ISBLANK(INDEX('Policy Characteristics'!H:H,MATCH($C225,'Policy Characteristics'!$C:$C,0))),"",INDEX('Policy Characteristics'!H:H,MATCH($C225,'Policy Characteristics'!$C:$C,0)))</f>
        <v>500</v>
      </c>
      <c r="O225" s="358" t="str">
        <f>IF(ISBLANK(INDEX('Policy Characteristics'!I:I,MATCH($C225,'Policy Characteristics'!$C:$C,0))),"",INDEX('Policy Characteristics'!I:I,MATCH($C225,'Policy Characteristics'!$C:$C,0)))</f>
        <v>MW/year</v>
      </c>
      <c r="P225" s="358"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5" s="358" t="str">
        <f>IF(ISBLANK(INDEX('Policy Characteristics'!K:K,MATCH($C225,'Policy Characteristics'!$C:$C,0))),"",INDEX('Policy Characteristics'!K:K,MATCH($C225,'Policy Characteristics'!$C:$C,0)))</f>
        <v>electricity-sector-main.html#early-ret</v>
      </c>
      <c r="R225" s="358" t="str">
        <f>IF(ISBLANK(INDEX('Policy Characteristics'!L:L,MATCH($C225,'Policy Characteristics'!$C:$C,0))),"",INDEX('Policy Characteristics'!L:L,MATCH($C225,'Policy Characteristics'!$C:$C,0)))</f>
        <v>early-retirement-of-power-plants.html</v>
      </c>
    </row>
    <row r="226" spans="1:18" x14ac:dyDescent="0.35">
      <c r="A226" s="358" t="str">
        <f>IF(ISBLANK(INDEX('Policy Characteristics'!A:A,MATCH($C226,'Policy Characteristics'!$C:$C,0))),"",INDEX('Policy Characteristics'!A:A,MATCH($C226,'Policy Characteristics'!$C:$C,0)))</f>
        <v>Electricity Supply</v>
      </c>
      <c r="B226" s="358" t="str">
        <f>IF(ISBLANK(INDEX('Policy Characteristics'!B:B,MATCH($C226,'Policy Characteristics'!$C:$C,0))),"",INDEX('Policy Characteristics'!B:B,MATCH($C226,'Policy Characteristics'!$C:$C,0)))</f>
        <v>Early Retirement of Power Plants</v>
      </c>
      <c r="C226" s="362" t="str">
        <f t="shared" si="20"/>
        <v>Annual Additional Capacity Retired due to Early Retirement Policy</v>
      </c>
      <c r="D226" s="9" t="s">
        <v>78</v>
      </c>
      <c r="E226" s="53"/>
      <c r="F226" s="9" t="s">
        <v>92</v>
      </c>
      <c r="G226" s="53"/>
      <c r="H226" s="54">
        <v>32</v>
      </c>
      <c r="I226" s="53" t="s">
        <v>45</v>
      </c>
      <c r="J226" s="360" t="str">
        <f>IF(ISBLANK(INDEX('Policy Characteristics'!D:D,MATCH($C226,'Policy Characteristics'!$C:$C,0))),"",INDEX('Policy Characteristics'!D:D,MATCH($C226,'Policy Characteristics'!$C:$C,0)))</f>
        <v>Early Retirement of Power Plants</v>
      </c>
      <c r="K226" s="358" t="str">
        <f>IF(ISBLANK(INDEX('Policy Characteristics'!E:E,MATCH($C226,'Policy Characteristics'!$C:$C,0))),"",INDEX('Policy Characteristics'!E:E,MATCH($C226,'Policy Characteristics'!$C:$C,0)))</f>
        <v>elec early retirement</v>
      </c>
      <c r="L226" s="358">
        <f>IF(ISBLANK(INDEX('Policy Characteristics'!F:F,MATCH($C226,'Policy Characteristics'!$C:$C,0))),"",INDEX('Policy Characteristics'!F:F,MATCH($C226,'Policy Characteristics'!$C:$C,0)))</f>
        <v>0</v>
      </c>
      <c r="M226" s="358">
        <f>IF(ISBLANK(INDEX('Policy Characteristics'!G:G,MATCH($C226,'Policy Characteristics'!$C:$C,0))),"",INDEX('Policy Characteristics'!G:G,MATCH($C226,'Policy Characteristics'!$C:$C,0)))</f>
        <v>25000</v>
      </c>
      <c r="N226" s="358">
        <f>IF(ISBLANK(INDEX('Policy Characteristics'!H:H,MATCH($C226,'Policy Characteristics'!$C:$C,0))),"",INDEX('Policy Characteristics'!H:H,MATCH($C226,'Policy Characteristics'!$C:$C,0)))</f>
        <v>500</v>
      </c>
      <c r="O226" s="358" t="str">
        <f>IF(ISBLANK(INDEX('Policy Characteristics'!I:I,MATCH($C226,'Policy Characteristics'!$C:$C,0))),"",INDEX('Policy Characteristics'!I:I,MATCH($C226,'Policy Characteristics'!$C:$C,0)))</f>
        <v>MW/year</v>
      </c>
      <c r="P226" s="358"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6" s="358" t="str">
        <f>IF(ISBLANK(INDEX('Policy Characteristics'!K:K,MATCH($C226,'Policy Characteristics'!$C:$C,0))),"",INDEX('Policy Characteristics'!K:K,MATCH($C226,'Policy Characteristics'!$C:$C,0)))</f>
        <v>electricity-sector-main.html#early-ret</v>
      </c>
      <c r="R226" s="358" t="str">
        <f>IF(ISBLANK(INDEX('Policy Characteristics'!L:L,MATCH($C226,'Policy Characteristics'!$C:$C,0))),"",INDEX('Policy Characteristics'!L:L,MATCH($C226,'Policy Characteristics'!$C:$C,0)))</f>
        <v>early-retirement-of-power-plants.html</v>
      </c>
    </row>
    <row r="227" spans="1:18" x14ac:dyDescent="0.35">
      <c r="A227" s="358" t="str">
        <f>IF(ISBLANK(INDEX('Policy Characteristics'!A:A,MATCH($C227,'Policy Characteristics'!$C:$C,0))),"",INDEX('Policy Characteristics'!A:A,MATCH($C227,'Policy Characteristics'!$C:$C,0)))</f>
        <v>Electricity Supply</v>
      </c>
      <c r="B227" s="358" t="str">
        <f>IF(ISBLANK(INDEX('Policy Characteristics'!B:B,MATCH($C227,'Policy Characteristics'!$C:$C,0))),"",INDEX('Policy Characteristics'!B:B,MATCH($C227,'Policy Characteristics'!$C:$C,0)))</f>
        <v>Early Retirement of Power Plants</v>
      </c>
      <c r="C227" s="362" t="str">
        <f t="shared" si="20"/>
        <v>Annual Additional Capacity Retired due to Early Retirement Policy</v>
      </c>
      <c r="D227" s="9" t="s">
        <v>79</v>
      </c>
      <c r="E227" s="53"/>
      <c r="F227" s="9" t="s">
        <v>93</v>
      </c>
      <c r="G227" s="53"/>
      <c r="H227" s="54">
        <v>621</v>
      </c>
      <c r="I227" s="53" t="s">
        <v>46</v>
      </c>
      <c r="J227" s="360" t="str">
        <f>IF(ISBLANK(INDEX('Policy Characteristics'!D:D,MATCH($C227,'Policy Characteristics'!$C:$C,0))),"",INDEX('Policy Characteristics'!D:D,MATCH($C227,'Policy Characteristics'!$C:$C,0)))</f>
        <v>Early Retirement of Power Plants</v>
      </c>
      <c r="K227" s="358" t="str">
        <f>IF(ISBLANK(INDEX('Policy Characteristics'!E:E,MATCH($C227,'Policy Characteristics'!$C:$C,0))),"",INDEX('Policy Characteristics'!E:E,MATCH($C227,'Policy Characteristics'!$C:$C,0)))</f>
        <v>elec early retirement</v>
      </c>
      <c r="L227" s="358">
        <f>IF(ISBLANK(INDEX('Policy Characteristics'!F:F,MATCH($C227,'Policy Characteristics'!$C:$C,0))),"",INDEX('Policy Characteristics'!F:F,MATCH($C227,'Policy Characteristics'!$C:$C,0)))</f>
        <v>0</v>
      </c>
      <c r="M227" s="358">
        <f>IF(ISBLANK(INDEX('Policy Characteristics'!G:G,MATCH($C227,'Policy Characteristics'!$C:$C,0))),"",INDEX('Policy Characteristics'!G:G,MATCH($C227,'Policy Characteristics'!$C:$C,0)))</f>
        <v>25000</v>
      </c>
      <c r="N227" s="358">
        <f>IF(ISBLANK(INDEX('Policy Characteristics'!H:H,MATCH($C227,'Policy Characteristics'!$C:$C,0))),"",INDEX('Policy Characteristics'!H:H,MATCH($C227,'Policy Characteristics'!$C:$C,0)))</f>
        <v>500</v>
      </c>
      <c r="O227" s="358" t="str">
        <f>IF(ISBLANK(INDEX('Policy Characteristics'!I:I,MATCH($C227,'Policy Characteristics'!$C:$C,0))),"",INDEX('Policy Characteristics'!I:I,MATCH($C227,'Policy Characteristics'!$C:$C,0)))</f>
        <v>MW/year</v>
      </c>
      <c r="P227" s="358"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7" s="358" t="str">
        <f>IF(ISBLANK(INDEX('Policy Characteristics'!K:K,MATCH($C227,'Policy Characteristics'!$C:$C,0))),"",INDEX('Policy Characteristics'!K:K,MATCH($C227,'Policy Characteristics'!$C:$C,0)))</f>
        <v>electricity-sector-main.html#early-ret</v>
      </c>
      <c r="R227" s="358" t="str">
        <f>IF(ISBLANK(INDEX('Policy Characteristics'!L:L,MATCH($C227,'Policy Characteristics'!$C:$C,0))),"",INDEX('Policy Characteristics'!L:L,MATCH($C227,'Policy Characteristics'!$C:$C,0)))</f>
        <v>early-retirement-of-power-plants.html</v>
      </c>
    </row>
    <row r="228" spans="1:18" x14ac:dyDescent="0.35">
      <c r="A228" s="358" t="str">
        <f>IF(ISBLANK(INDEX('Policy Characteristics'!A:A,MATCH($C228,'Policy Characteristics'!$C:$C,0))),"",INDEX('Policy Characteristics'!A:A,MATCH($C228,'Policy Characteristics'!$C:$C,0)))</f>
        <v>Electricity Supply</v>
      </c>
      <c r="B228" s="358" t="str">
        <f>IF(ISBLANK(INDEX('Policy Characteristics'!B:B,MATCH($C228,'Policy Characteristics'!$C:$C,0))),"",INDEX('Policy Characteristics'!B:B,MATCH($C228,'Policy Characteristics'!$C:$C,0)))</f>
        <v>Early Retirement of Power Plants</v>
      </c>
      <c r="C228" s="362" t="str">
        <f t="shared" si="20"/>
        <v>Annual Additional Capacity Retired due to Early Retirement Policy</v>
      </c>
      <c r="D228" s="9" t="s">
        <v>478</v>
      </c>
      <c r="E228" s="53"/>
      <c r="F228" s="9" t="s">
        <v>481</v>
      </c>
      <c r="G228" s="53"/>
      <c r="H228" s="54">
        <v>622</v>
      </c>
      <c r="I228" s="53" t="s">
        <v>46</v>
      </c>
      <c r="J228" s="360" t="str">
        <f>IF(ISBLANK(INDEX('Policy Characteristics'!D:D,MATCH($C228,'Policy Characteristics'!$C:$C,0))),"",INDEX('Policy Characteristics'!D:D,MATCH($C228,'Policy Characteristics'!$C:$C,0)))</f>
        <v>Early Retirement of Power Plants</v>
      </c>
      <c r="K228" s="358" t="str">
        <f>IF(ISBLANK(INDEX('Policy Characteristics'!E:E,MATCH($C228,'Policy Characteristics'!$C:$C,0))),"",INDEX('Policy Characteristics'!E:E,MATCH($C228,'Policy Characteristics'!$C:$C,0)))</f>
        <v>elec early retirement</v>
      </c>
      <c r="L228" s="358">
        <f>IF(ISBLANK(INDEX('Policy Characteristics'!F:F,MATCH($C228,'Policy Characteristics'!$C:$C,0))),"",INDEX('Policy Characteristics'!F:F,MATCH($C228,'Policy Characteristics'!$C:$C,0)))</f>
        <v>0</v>
      </c>
      <c r="M228" s="358">
        <f>IF(ISBLANK(INDEX('Policy Characteristics'!G:G,MATCH($C228,'Policy Characteristics'!$C:$C,0))),"",INDEX('Policy Characteristics'!G:G,MATCH($C228,'Policy Characteristics'!$C:$C,0)))</f>
        <v>25000</v>
      </c>
      <c r="N228" s="358">
        <f>IF(ISBLANK(INDEX('Policy Characteristics'!H:H,MATCH($C228,'Policy Characteristics'!$C:$C,0))),"",INDEX('Policy Characteristics'!H:H,MATCH($C228,'Policy Characteristics'!$C:$C,0)))</f>
        <v>500</v>
      </c>
      <c r="O228" s="358" t="str">
        <f>IF(ISBLANK(INDEX('Policy Characteristics'!I:I,MATCH($C228,'Policy Characteristics'!$C:$C,0))),"",INDEX('Policy Characteristics'!I:I,MATCH($C228,'Policy Characteristics'!$C:$C,0)))</f>
        <v>MW/year</v>
      </c>
      <c r="P228" s="358"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8" s="358" t="str">
        <f>IF(ISBLANK(INDEX('Policy Characteristics'!K:K,MATCH($C228,'Policy Characteristics'!$C:$C,0))),"",INDEX('Policy Characteristics'!K:K,MATCH($C228,'Policy Characteristics'!$C:$C,0)))</f>
        <v>electricity-sector-main.html#early-ret</v>
      </c>
      <c r="R228" s="358" t="str">
        <f>IF(ISBLANK(INDEX('Policy Characteristics'!L:L,MATCH($C228,'Policy Characteristics'!$C:$C,0))),"",INDEX('Policy Characteristics'!L:L,MATCH($C228,'Policy Characteristics'!$C:$C,0)))</f>
        <v>early-retirement-of-power-plants.html</v>
      </c>
    </row>
    <row r="229" spans="1:18" x14ac:dyDescent="0.35">
      <c r="A229" s="358" t="str">
        <f>IF(ISBLANK(INDEX('Policy Characteristics'!A:A,MATCH($C229,'Policy Characteristics'!$C:$C,0))),"",INDEX('Policy Characteristics'!A:A,MATCH($C229,'Policy Characteristics'!$C:$C,0)))</f>
        <v>Electricity Supply</v>
      </c>
      <c r="B229" s="358" t="str">
        <f>IF(ISBLANK(INDEX('Policy Characteristics'!B:B,MATCH($C229,'Policy Characteristics'!$C:$C,0))),"",INDEX('Policy Characteristics'!B:B,MATCH($C229,'Policy Characteristics'!$C:$C,0)))</f>
        <v>Early Retirement of Power Plants</v>
      </c>
      <c r="C229" s="362" t="str">
        <f t="shared" si="20"/>
        <v>Annual Additional Capacity Retired due to Early Retirement Policy</v>
      </c>
      <c r="D229" s="9" t="s">
        <v>80</v>
      </c>
      <c r="E229" s="53"/>
      <c r="F229" s="9" t="s">
        <v>94</v>
      </c>
      <c r="G229" s="53"/>
      <c r="H229" s="54">
        <v>623</v>
      </c>
      <c r="I229" s="53" t="s">
        <v>46</v>
      </c>
      <c r="J229" s="360" t="str">
        <f>IF(ISBLANK(INDEX('Policy Characteristics'!D:D,MATCH($C229,'Policy Characteristics'!$C:$C,0))),"",INDEX('Policy Characteristics'!D:D,MATCH($C229,'Policy Characteristics'!$C:$C,0)))</f>
        <v>Early Retirement of Power Plants</v>
      </c>
      <c r="K229" s="358" t="str">
        <f>IF(ISBLANK(INDEX('Policy Characteristics'!E:E,MATCH($C229,'Policy Characteristics'!$C:$C,0))),"",INDEX('Policy Characteristics'!E:E,MATCH($C229,'Policy Characteristics'!$C:$C,0)))</f>
        <v>elec early retirement</v>
      </c>
      <c r="L229" s="358">
        <f>IF(ISBLANK(INDEX('Policy Characteristics'!F:F,MATCH($C229,'Policy Characteristics'!$C:$C,0))),"",INDEX('Policy Characteristics'!F:F,MATCH($C229,'Policy Characteristics'!$C:$C,0)))</f>
        <v>0</v>
      </c>
      <c r="M229" s="358">
        <f>IF(ISBLANK(INDEX('Policy Characteristics'!G:G,MATCH($C229,'Policy Characteristics'!$C:$C,0))),"",INDEX('Policy Characteristics'!G:G,MATCH($C229,'Policy Characteristics'!$C:$C,0)))</f>
        <v>25000</v>
      </c>
      <c r="N229" s="358">
        <f>IF(ISBLANK(INDEX('Policy Characteristics'!H:H,MATCH($C229,'Policy Characteristics'!$C:$C,0))),"",INDEX('Policy Characteristics'!H:H,MATCH($C229,'Policy Characteristics'!$C:$C,0)))</f>
        <v>500</v>
      </c>
      <c r="O229" s="358" t="str">
        <f>IF(ISBLANK(INDEX('Policy Characteristics'!I:I,MATCH($C229,'Policy Characteristics'!$C:$C,0))),"",INDEX('Policy Characteristics'!I:I,MATCH($C229,'Policy Characteristics'!$C:$C,0)))</f>
        <v>MW/year</v>
      </c>
      <c r="P229" s="358"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9" s="358" t="str">
        <f>IF(ISBLANK(INDEX('Policy Characteristics'!K:K,MATCH($C229,'Policy Characteristics'!$C:$C,0))),"",INDEX('Policy Characteristics'!K:K,MATCH($C229,'Policy Characteristics'!$C:$C,0)))</f>
        <v>electricity-sector-main.html#early-ret</v>
      </c>
      <c r="R229" s="358" t="str">
        <f>IF(ISBLANK(INDEX('Policy Characteristics'!L:L,MATCH($C229,'Policy Characteristics'!$C:$C,0))),"",INDEX('Policy Characteristics'!L:L,MATCH($C229,'Policy Characteristics'!$C:$C,0)))</f>
        <v>early-retirement-of-power-plants.html</v>
      </c>
    </row>
    <row r="230" spans="1:18" x14ac:dyDescent="0.35">
      <c r="A230" s="358" t="str">
        <f>IF(ISBLANK(INDEX('Policy Characteristics'!A:A,MATCH($C230,'Policy Characteristics'!$C:$C,0))),"",INDEX('Policy Characteristics'!A:A,MATCH($C230,'Policy Characteristics'!$C:$C,0)))</f>
        <v>Electricity Supply</v>
      </c>
      <c r="B230" s="358" t="str">
        <f>IF(ISBLANK(INDEX('Policy Characteristics'!B:B,MATCH($C230,'Policy Characteristics'!$C:$C,0))),"",INDEX('Policy Characteristics'!B:B,MATCH($C230,'Policy Characteristics'!$C:$C,0)))</f>
        <v>Early Retirement of Power Plants</v>
      </c>
      <c r="C230" s="362" t="str">
        <f t="shared" si="20"/>
        <v>Annual Additional Capacity Retired due to Early Retirement Policy</v>
      </c>
      <c r="D230" s="9" t="s">
        <v>81</v>
      </c>
      <c r="E230" s="53"/>
      <c r="F230" s="9" t="s">
        <v>95</v>
      </c>
      <c r="G230" s="53"/>
      <c r="H230" s="54">
        <v>624</v>
      </c>
      <c r="I230" s="53" t="s">
        <v>46</v>
      </c>
      <c r="J230" s="360" t="str">
        <f>IF(ISBLANK(INDEX('Policy Characteristics'!D:D,MATCH($C230,'Policy Characteristics'!$C:$C,0))),"",INDEX('Policy Characteristics'!D:D,MATCH($C230,'Policy Characteristics'!$C:$C,0)))</f>
        <v>Early Retirement of Power Plants</v>
      </c>
      <c r="K230" s="358" t="str">
        <f>IF(ISBLANK(INDEX('Policy Characteristics'!E:E,MATCH($C230,'Policy Characteristics'!$C:$C,0))),"",INDEX('Policy Characteristics'!E:E,MATCH($C230,'Policy Characteristics'!$C:$C,0)))</f>
        <v>elec early retirement</v>
      </c>
      <c r="L230" s="358">
        <f>IF(ISBLANK(INDEX('Policy Characteristics'!F:F,MATCH($C230,'Policy Characteristics'!$C:$C,0))),"",INDEX('Policy Characteristics'!F:F,MATCH($C230,'Policy Characteristics'!$C:$C,0)))</f>
        <v>0</v>
      </c>
      <c r="M230" s="358">
        <f>IF(ISBLANK(INDEX('Policy Characteristics'!G:G,MATCH($C230,'Policy Characteristics'!$C:$C,0))),"",INDEX('Policy Characteristics'!G:G,MATCH($C230,'Policy Characteristics'!$C:$C,0)))</f>
        <v>25000</v>
      </c>
      <c r="N230" s="358">
        <f>IF(ISBLANK(INDEX('Policy Characteristics'!H:H,MATCH($C230,'Policy Characteristics'!$C:$C,0))),"",INDEX('Policy Characteristics'!H:H,MATCH($C230,'Policy Characteristics'!$C:$C,0)))</f>
        <v>500</v>
      </c>
      <c r="O230" s="358" t="str">
        <f>IF(ISBLANK(INDEX('Policy Characteristics'!I:I,MATCH($C230,'Policy Characteristics'!$C:$C,0))),"",INDEX('Policy Characteristics'!I:I,MATCH($C230,'Policy Characteristics'!$C:$C,0)))</f>
        <v>MW/year</v>
      </c>
      <c r="P230" s="358"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0" s="358" t="str">
        <f>IF(ISBLANK(INDEX('Policy Characteristics'!K:K,MATCH($C230,'Policy Characteristics'!$C:$C,0))),"",INDEX('Policy Characteristics'!K:K,MATCH($C230,'Policy Characteristics'!$C:$C,0)))</f>
        <v>electricity-sector-main.html#early-ret</v>
      </c>
      <c r="R230" s="358" t="str">
        <f>IF(ISBLANK(INDEX('Policy Characteristics'!L:L,MATCH($C230,'Policy Characteristics'!$C:$C,0))),"",INDEX('Policy Characteristics'!L:L,MATCH($C230,'Policy Characteristics'!$C:$C,0)))</f>
        <v>early-retirement-of-power-plants.html</v>
      </c>
    </row>
    <row r="231" spans="1:18" x14ac:dyDescent="0.35">
      <c r="A231" s="358" t="str">
        <f>IF(ISBLANK(INDEX('Policy Characteristics'!A:A,MATCH($C231,'Policy Characteristics'!$C:$C,0))),"",INDEX('Policy Characteristics'!A:A,MATCH($C231,'Policy Characteristics'!$C:$C,0)))</f>
        <v>Electricity Supply</v>
      </c>
      <c r="B231" s="358" t="str">
        <f>IF(ISBLANK(INDEX('Policy Characteristics'!B:B,MATCH($C231,'Policy Characteristics'!$C:$C,0))),"",INDEX('Policy Characteristics'!B:B,MATCH($C231,'Policy Characteristics'!$C:$C,0)))</f>
        <v>Early Retirement of Power Plants</v>
      </c>
      <c r="C231" s="362" t="str">
        <f t="shared" si="20"/>
        <v>Annual Additional Capacity Retired due to Early Retirement Policy</v>
      </c>
      <c r="D231" s="9" t="s">
        <v>82</v>
      </c>
      <c r="E231" s="53"/>
      <c r="F231" s="9" t="s">
        <v>96</v>
      </c>
      <c r="G231" s="53"/>
      <c r="H231" s="54">
        <v>625</v>
      </c>
      <c r="I231" s="53" t="s">
        <v>46</v>
      </c>
      <c r="J231" s="360" t="str">
        <f>IF(ISBLANK(INDEX('Policy Characteristics'!D:D,MATCH($C231,'Policy Characteristics'!$C:$C,0))),"",INDEX('Policy Characteristics'!D:D,MATCH($C231,'Policy Characteristics'!$C:$C,0)))</f>
        <v>Early Retirement of Power Plants</v>
      </c>
      <c r="K231" s="358" t="str">
        <f>IF(ISBLANK(INDEX('Policy Characteristics'!E:E,MATCH($C231,'Policy Characteristics'!$C:$C,0))),"",INDEX('Policy Characteristics'!E:E,MATCH($C231,'Policy Characteristics'!$C:$C,0)))</f>
        <v>elec early retirement</v>
      </c>
      <c r="L231" s="358">
        <f>IF(ISBLANK(INDEX('Policy Characteristics'!F:F,MATCH($C231,'Policy Characteristics'!$C:$C,0))),"",INDEX('Policy Characteristics'!F:F,MATCH($C231,'Policy Characteristics'!$C:$C,0)))</f>
        <v>0</v>
      </c>
      <c r="M231" s="358">
        <f>IF(ISBLANK(INDEX('Policy Characteristics'!G:G,MATCH($C231,'Policy Characteristics'!$C:$C,0))),"",INDEX('Policy Characteristics'!G:G,MATCH($C231,'Policy Characteristics'!$C:$C,0)))</f>
        <v>25000</v>
      </c>
      <c r="N231" s="358">
        <f>IF(ISBLANK(INDEX('Policy Characteristics'!H:H,MATCH($C231,'Policy Characteristics'!$C:$C,0))),"",INDEX('Policy Characteristics'!H:H,MATCH($C231,'Policy Characteristics'!$C:$C,0)))</f>
        <v>500</v>
      </c>
      <c r="O231" s="358" t="str">
        <f>IF(ISBLANK(INDEX('Policy Characteristics'!I:I,MATCH($C231,'Policy Characteristics'!$C:$C,0))),"",INDEX('Policy Characteristics'!I:I,MATCH($C231,'Policy Characteristics'!$C:$C,0)))</f>
        <v>MW/year</v>
      </c>
      <c r="P231" s="358"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1" s="358" t="str">
        <f>IF(ISBLANK(INDEX('Policy Characteristics'!K:K,MATCH($C231,'Policy Characteristics'!$C:$C,0))),"",INDEX('Policy Characteristics'!K:K,MATCH($C231,'Policy Characteristics'!$C:$C,0)))</f>
        <v>electricity-sector-main.html#early-ret</v>
      </c>
      <c r="R231" s="358" t="str">
        <f>IF(ISBLANK(INDEX('Policy Characteristics'!L:L,MATCH($C231,'Policy Characteristics'!$C:$C,0))),"",INDEX('Policy Characteristics'!L:L,MATCH($C231,'Policy Characteristics'!$C:$C,0)))</f>
        <v>early-retirement-of-power-plants.html</v>
      </c>
    </row>
    <row r="232" spans="1:18" x14ac:dyDescent="0.35">
      <c r="A232" s="358" t="str">
        <f>IF(ISBLANK(INDEX('Policy Characteristics'!A:A,MATCH($C232,'Policy Characteristics'!$C:$C,0))),"",INDEX('Policy Characteristics'!A:A,MATCH($C232,'Policy Characteristics'!$C:$C,0)))</f>
        <v>Electricity Supply</v>
      </c>
      <c r="B232" s="358" t="str">
        <f>IF(ISBLANK(INDEX('Policy Characteristics'!B:B,MATCH($C232,'Policy Characteristics'!$C:$C,0))),"",INDEX('Policy Characteristics'!B:B,MATCH($C232,'Policy Characteristics'!$C:$C,0)))</f>
        <v>Early Retirement of Power Plants</v>
      </c>
      <c r="C232" s="362" t="str">
        <f t="shared" si="20"/>
        <v>Annual Additional Capacity Retired due to Early Retirement Policy</v>
      </c>
      <c r="D232" s="9" t="s">
        <v>2491</v>
      </c>
      <c r="E232" s="53"/>
      <c r="F232" s="9" t="s">
        <v>466</v>
      </c>
      <c r="G232" s="53"/>
      <c r="H232" s="54">
        <v>626</v>
      </c>
      <c r="I232" s="53" t="s">
        <v>46</v>
      </c>
      <c r="J232" s="360" t="str">
        <f>IF(ISBLANK(INDEX('Policy Characteristics'!D:D,MATCH($C232,'Policy Characteristics'!$C:$C,0))),"",INDEX('Policy Characteristics'!D:D,MATCH($C232,'Policy Characteristics'!$C:$C,0)))</f>
        <v>Early Retirement of Power Plants</v>
      </c>
      <c r="K232" s="358" t="str">
        <f>IF(ISBLANK(INDEX('Policy Characteristics'!E:E,MATCH($C232,'Policy Characteristics'!$C:$C,0))),"",INDEX('Policy Characteristics'!E:E,MATCH($C232,'Policy Characteristics'!$C:$C,0)))</f>
        <v>elec early retirement</v>
      </c>
      <c r="L232" s="358">
        <f>IF(ISBLANK(INDEX('Policy Characteristics'!F:F,MATCH($C232,'Policy Characteristics'!$C:$C,0))),"",INDEX('Policy Characteristics'!F:F,MATCH($C232,'Policy Characteristics'!$C:$C,0)))</f>
        <v>0</v>
      </c>
      <c r="M232" s="358">
        <f>IF(ISBLANK(INDEX('Policy Characteristics'!G:G,MATCH($C232,'Policy Characteristics'!$C:$C,0))),"",INDEX('Policy Characteristics'!G:G,MATCH($C232,'Policy Characteristics'!$C:$C,0)))</f>
        <v>25000</v>
      </c>
      <c r="N232" s="358">
        <f>IF(ISBLANK(INDEX('Policy Characteristics'!H:H,MATCH($C232,'Policy Characteristics'!$C:$C,0))),"",INDEX('Policy Characteristics'!H:H,MATCH($C232,'Policy Characteristics'!$C:$C,0)))</f>
        <v>500</v>
      </c>
      <c r="O232" s="358" t="str">
        <f>IF(ISBLANK(INDEX('Policy Characteristics'!I:I,MATCH($C232,'Policy Characteristics'!$C:$C,0))),"",INDEX('Policy Characteristics'!I:I,MATCH($C232,'Policy Characteristics'!$C:$C,0)))</f>
        <v>MW/year</v>
      </c>
      <c r="P232" s="358"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2" s="358" t="str">
        <f>IF(ISBLANK(INDEX('Policy Characteristics'!K:K,MATCH($C232,'Policy Characteristics'!$C:$C,0))),"",INDEX('Policy Characteristics'!K:K,MATCH($C232,'Policy Characteristics'!$C:$C,0)))</f>
        <v>electricity-sector-main.html#early-ret</v>
      </c>
      <c r="R232" s="358" t="str">
        <f>IF(ISBLANK(INDEX('Policy Characteristics'!L:L,MATCH($C232,'Policy Characteristics'!$C:$C,0))),"",INDEX('Policy Characteristics'!L:L,MATCH($C232,'Policy Characteristics'!$C:$C,0)))</f>
        <v>early-retirement-of-power-plants.html</v>
      </c>
    </row>
    <row r="233" spans="1:18" x14ac:dyDescent="0.35">
      <c r="A233" s="358" t="str">
        <f>IF(ISBLANK(INDEX('Policy Characteristics'!A:A,MATCH($C233,'Policy Characteristics'!$C:$C,0))),"",INDEX('Policy Characteristics'!A:A,MATCH($C233,'Policy Characteristics'!$C:$C,0)))</f>
        <v>Electricity Supply</v>
      </c>
      <c r="B233" s="358" t="str">
        <f>IF(ISBLANK(INDEX('Policy Characteristics'!B:B,MATCH($C233,'Policy Characteristics'!$C:$C,0))),"",INDEX('Policy Characteristics'!B:B,MATCH($C233,'Policy Characteristics'!$C:$C,0)))</f>
        <v>Early Retirement of Power Plants</v>
      </c>
      <c r="C233" s="362" t="str">
        <f t="shared" si="20"/>
        <v>Annual Additional Capacity Retired due to Early Retirement Policy</v>
      </c>
      <c r="D233" s="9" t="s">
        <v>333</v>
      </c>
      <c r="E233" s="53"/>
      <c r="F233" s="9" t="s">
        <v>335</v>
      </c>
      <c r="G233" s="53"/>
      <c r="H233" s="54">
        <v>627</v>
      </c>
      <c r="I233" s="53" t="s">
        <v>46</v>
      </c>
      <c r="J233" s="360" t="str">
        <f>IF(ISBLANK(INDEX('Policy Characteristics'!D:D,MATCH($C233,'Policy Characteristics'!$C:$C,0))),"",INDEX('Policy Characteristics'!D:D,MATCH($C233,'Policy Characteristics'!$C:$C,0)))</f>
        <v>Early Retirement of Power Plants</v>
      </c>
      <c r="K233" s="358" t="str">
        <f>IF(ISBLANK(INDEX('Policy Characteristics'!E:E,MATCH($C233,'Policy Characteristics'!$C:$C,0))),"",INDEX('Policy Characteristics'!E:E,MATCH($C233,'Policy Characteristics'!$C:$C,0)))</f>
        <v>elec early retirement</v>
      </c>
      <c r="L233" s="358">
        <f>IF(ISBLANK(INDEX('Policy Characteristics'!F:F,MATCH($C233,'Policy Characteristics'!$C:$C,0))),"",INDEX('Policy Characteristics'!F:F,MATCH($C233,'Policy Characteristics'!$C:$C,0)))</f>
        <v>0</v>
      </c>
      <c r="M233" s="358">
        <f>IF(ISBLANK(INDEX('Policy Characteristics'!G:G,MATCH($C233,'Policy Characteristics'!$C:$C,0))),"",INDEX('Policy Characteristics'!G:G,MATCH($C233,'Policy Characteristics'!$C:$C,0)))</f>
        <v>25000</v>
      </c>
      <c r="N233" s="358">
        <f>IF(ISBLANK(INDEX('Policy Characteristics'!H:H,MATCH($C233,'Policy Characteristics'!$C:$C,0))),"",INDEX('Policy Characteristics'!H:H,MATCH($C233,'Policy Characteristics'!$C:$C,0)))</f>
        <v>500</v>
      </c>
      <c r="O233" s="358" t="str">
        <f>IF(ISBLANK(INDEX('Policy Characteristics'!I:I,MATCH($C233,'Policy Characteristics'!$C:$C,0))),"",INDEX('Policy Characteristics'!I:I,MATCH($C233,'Policy Characteristics'!$C:$C,0)))</f>
        <v>MW/year</v>
      </c>
      <c r="P233" s="358"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3" s="358" t="str">
        <f>IF(ISBLANK(INDEX('Policy Characteristics'!K:K,MATCH($C233,'Policy Characteristics'!$C:$C,0))),"",INDEX('Policy Characteristics'!K:K,MATCH($C233,'Policy Characteristics'!$C:$C,0)))</f>
        <v>electricity-sector-main.html#early-ret</v>
      </c>
      <c r="R233" s="358" t="str">
        <f>IF(ISBLANK(INDEX('Policy Characteristics'!L:L,MATCH($C233,'Policy Characteristics'!$C:$C,0))),"",INDEX('Policy Characteristics'!L:L,MATCH($C233,'Policy Characteristics'!$C:$C,0)))</f>
        <v>early-retirement-of-power-plants.html</v>
      </c>
    </row>
    <row r="234" spans="1:18" x14ac:dyDescent="0.35">
      <c r="A234" s="358" t="str">
        <f>IF(ISBLANK(INDEX('Policy Characteristics'!A:A,MATCH($C234,'Policy Characteristics'!$C:$C,0))),"",INDEX('Policy Characteristics'!A:A,MATCH($C234,'Policy Characteristics'!$C:$C,0)))</f>
        <v>Electricity Supply</v>
      </c>
      <c r="B234" s="358" t="str">
        <f>IF(ISBLANK(INDEX('Policy Characteristics'!B:B,MATCH($C234,'Policy Characteristics'!$C:$C,0))),"",INDEX('Policy Characteristics'!B:B,MATCH($C234,'Policy Characteristics'!$C:$C,0)))</f>
        <v>Early Retirement of Power Plants</v>
      </c>
      <c r="C234" s="362" t="str">
        <f t="shared" si="20"/>
        <v>Annual Additional Capacity Retired due to Early Retirement Policy</v>
      </c>
      <c r="D234" s="9" t="s">
        <v>334</v>
      </c>
      <c r="E234" s="53"/>
      <c r="F234" s="9" t="s">
        <v>336</v>
      </c>
      <c r="G234" s="53"/>
      <c r="H234" s="54">
        <v>628</v>
      </c>
      <c r="I234" s="53" t="s">
        <v>45</v>
      </c>
      <c r="J234" s="360" t="str">
        <f>IF(ISBLANK(INDEX('Policy Characteristics'!D:D,MATCH($C234,'Policy Characteristics'!$C:$C,0))),"",INDEX('Policy Characteristics'!D:D,MATCH($C234,'Policy Characteristics'!$C:$C,0)))</f>
        <v>Early Retirement of Power Plants</v>
      </c>
      <c r="K234" s="358" t="str">
        <f>IF(ISBLANK(INDEX('Policy Characteristics'!E:E,MATCH($C234,'Policy Characteristics'!$C:$C,0))),"",INDEX('Policy Characteristics'!E:E,MATCH($C234,'Policy Characteristics'!$C:$C,0)))</f>
        <v>elec early retirement</v>
      </c>
      <c r="L234" s="358">
        <f>IF(ISBLANK(INDEX('Policy Characteristics'!F:F,MATCH($C234,'Policy Characteristics'!$C:$C,0))),"",INDEX('Policy Characteristics'!F:F,MATCH($C234,'Policy Characteristics'!$C:$C,0)))</f>
        <v>0</v>
      </c>
      <c r="M234" s="358">
        <f>IF(ISBLANK(INDEX('Policy Characteristics'!G:G,MATCH($C234,'Policy Characteristics'!$C:$C,0))),"",INDEX('Policy Characteristics'!G:G,MATCH($C234,'Policy Characteristics'!$C:$C,0)))</f>
        <v>25000</v>
      </c>
      <c r="N234" s="358">
        <f>IF(ISBLANK(INDEX('Policy Characteristics'!H:H,MATCH($C234,'Policy Characteristics'!$C:$C,0))),"",INDEX('Policy Characteristics'!H:H,MATCH($C234,'Policy Characteristics'!$C:$C,0)))</f>
        <v>500</v>
      </c>
      <c r="O234" s="358" t="str">
        <f>IF(ISBLANK(INDEX('Policy Characteristics'!I:I,MATCH($C234,'Policy Characteristics'!$C:$C,0))),"",INDEX('Policy Characteristics'!I:I,MATCH($C234,'Policy Characteristics'!$C:$C,0)))</f>
        <v>MW/year</v>
      </c>
      <c r="P234" s="358"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4" s="358" t="str">
        <f>IF(ISBLANK(INDEX('Policy Characteristics'!K:K,MATCH($C234,'Policy Characteristics'!$C:$C,0))),"",INDEX('Policy Characteristics'!K:K,MATCH($C234,'Policy Characteristics'!$C:$C,0)))</f>
        <v>electricity-sector-main.html#early-ret</v>
      </c>
      <c r="R234" s="358" t="str">
        <f>IF(ISBLANK(INDEX('Policy Characteristics'!L:L,MATCH($C234,'Policy Characteristics'!$C:$C,0))),"",INDEX('Policy Characteristics'!L:L,MATCH($C234,'Policy Characteristics'!$C:$C,0)))</f>
        <v>early-retirement-of-power-plants.html</v>
      </c>
    </row>
    <row r="235" spans="1:18" x14ac:dyDescent="0.35">
      <c r="A235" s="358" t="str">
        <f>IF(ISBLANK(INDEX('Policy Characteristics'!A:A,MATCH($C235,'Policy Characteristics'!$C:$C,0))),"",INDEX('Policy Characteristics'!A:A,MATCH($C235,'Policy Characteristics'!$C:$C,0)))</f>
        <v>Electricity Supply</v>
      </c>
      <c r="B235" s="358" t="str">
        <f>IF(ISBLANK(INDEX('Policy Characteristics'!B:B,MATCH($C235,'Policy Characteristics'!$C:$C,0))),"",INDEX('Policy Characteristics'!B:B,MATCH($C235,'Policy Characteristics'!$C:$C,0)))</f>
        <v>Early Retirement of Power Plants</v>
      </c>
      <c r="C235" s="362" t="str">
        <f t="shared" si="20"/>
        <v>Annual Additional Capacity Retired due to Early Retirement Policy</v>
      </c>
      <c r="D235" s="9" t="s">
        <v>474</v>
      </c>
      <c r="E235" s="53"/>
      <c r="F235" s="9" t="s">
        <v>473</v>
      </c>
      <c r="G235" s="53"/>
      <c r="H235" s="54">
        <v>590</v>
      </c>
      <c r="I235" s="53" t="s">
        <v>46</v>
      </c>
      <c r="J235" s="360" t="str">
        <f>IF(ISBLANK(INDEX('Policy Characteristics'!D:D,MATCH($C235,'Policy Characteristics'!$C:$C,0))),"",INDEX('Policy Characteristics'!D:D,MATCH($C235,'Policy Characteristics'!$C:$C,0)))</f>
        <v>Early Retirement of Power Plants</v>
      </c>
      <c r="K235" s="358" t="str">
        <f>IF(ISBLANK(INDEX('Policy Characteristics'!E:E,MATCH($C235,'Policy Characteristics'!$C:$C,0))),"",INDEX('Policy Characteristics'!E:E,MATCH($C235,'Policy Characteristics'!$C:$C,0)))</f>
        <v>elec early retirement</v>
      </c>
      <c r="L235" s="358">
        <f>IF(ISBLANK(INDEX('Policy Characteristics'!F:F,MATCH($C235,'Policy Characteristics'!$C:$C,0))),"",INDEX('Policy Characteristics'!F:F,MATCH($C235,'Policy Characteristics'!$C:$C,0)))</f>
        <v>0</v>
      </c>
      <c r="M235" s="358">
        <f>IF(ISBLANK(INDEX('Policy Characteristics'!G:G,MATCH($C235,'Policy Characteristics'!$C:$C,0))),"",INDEX('Policy Characteristics'!G:G,MATCH($C235,'Policy Characteristics'!$C:$C,0)))</f>
        <v>25000</v>
      </c>
      <c r="N235" s="358">
        <f>IF(ISBLANK(INDEX('Policy Characteristics'!H:H,MATCH($C235,'Policy Characteristics'!$C:$C,0))),"",INDEX('Policy Characteristics'!H:H,MATCH($C235,'Policy Characteristics'!$C:$C,0)))</f>
        <v>500</v>
      </c>
      <c r="O235" s="358" t="str">
        <f>IF(ISBLANK(INDEX('Policy Characteristics'!I:I,MATCH($C235,'Policy Characteristics'!$C:$C,0))),"",INDEX('Policy Characteristics'!I:I,MATCH($C235,'Policy Characteristics'!$C:$C,0)))</f>
        <v>MW/year</v>
      </c>
      <c r="P235" s="358"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5" s="358" t="str">
        <f>IF(ISBLANK(INDEX('Policy Characteristics'!K:K,MATCH($C235,'Policy Characteristics'!$C:$C,0))),"",INDEX('Policy Characteristics'!K:K,MATCH($C235,'Policy Characteristics'!$C:$C,0)))</f>
        <v>electricity-sector-main.html#early-ret</v>
      </c>
      <c r="R235" s="358" t="str">
        <f>IF(ISBLANK(INDEX('Policy Characteristics'!L:L,MATCH($C235,'Policy Characteristics'!$C:$C,0))),"",INDEX('Policy Characteristics'!L:L,MATCH($C235,'Policy Characteristics'!$C:$C,0)))</f>
        <v>early-retirement-of-power-plants.html</v>
      </c>
    </row>
    <row r="236" spans="1:18" x14ac:dyDescent="0.35">
      <c r="A236" s="358" t="str">
        <f>IF(ISBLANK(INDEX('Policy Characteristics'!A:A,MATCH($C236,'Policy Characteristics'!$C:$C,0))),"",INDEX('Policy Characteristics'!A:A,MATCH($C236,'Policy Characteristics'!$C:$C,0)))</f>
        <v>Electricity Supply</v>
      </c>
      <c r="B236" s="358" t="str">
        <f>IF(ISBLANK(INDEX('Policy Characteristics'!B:B,MATCH($C236,'Policy Characteristics'!$C:$C,0))),"",INDEX('Policy Characteristics'!B:B,MATCH($C236,'Policy Characteristics'!$C:$C,0)))</f>
        <v>Early Retirement of Power Plants</v>
      </c>
      <c r="C236" s="362" t="str">
        <f t="shared" si="20"/>
        <v>Annual Additional Capacity Retired due to Early Retirement Policy</v>
      </c>
      <c r="D236" s="9" t="s">
        <v>483</v>
      </c>
      <c r="E236" s="53"/>
      <c r="F236" s="9" t="s">
        <v>484</v>
      </c>
      <c r="G236" s="53"/>
      <c r="H236" s="54">
        <v>629</v>
      </c>
      <c r="I236" s="53" t="s">
        <v>46</v>
      </c>
      <c r="J236" s="360" t="str">
        <f>IF(ISBLANK(INDEX('Policy Characteristics'!D:D,MATCH($C236,'Policy Characteristics'!$C:$C,0))),"",INDEX('Policy Characteristics'!D:D,MATCH($C236,'Policy Characteristics'!$C:$C,0)))</f>
        <v>Early Retirement of Power Plants</v>
      </c>
      <c r="K236" s="358" t="str">
        <f>IF(ISBLANK(INDEX('Policy Characteristics'!E:E,MATCH($C236,'Policy Characteristics'!$C:$C,0))),"",INDEX('Policy Characteristics'!E:E,MATCH($C236,'Policy Characteristics'!$C:$C,0)))</f>
        <v>elec early retirement</v>
      </c>
      <c r="L236" s="358">
        <f>IF(ISBLANK(INDEX('Policy Characteristics'!F:F,MATCH($C236,'Policy Characteristics'!$C:$C,0))),"",INDEX('Policy Characteristics'!F:F,MATCH($C236,'Policy Characteristics'!$C:$C,0)))</f>
        <v>0</v>
      </c>
      <c r="M236" s="358">
        <f>IF(ISBLANK(INDEX('Policy Characteristics'!G:G,MATCH($C236,'Policy Characteristics'!$C:$C,0))),"",INDEX('Policy Characteristics'!G:G,MATCH($C236,'Policy Characteristics'!$C:$C,0)))</f>
        <v>25000</v>
      </c>
      <c r="N236" s="358">
        <f>IF(ISBLANK(INDEX('Policy Characteristics'!H:H,MATCH($C236,'Policy Characteristics'!$C:$C,0))),"",INDEX('Policy Characteristics'!H:H,MATCH($C236,'Policy Characteristics'!$C:$C,0)))</f>
        <v>500</v>
      </c>
      <c r="O236" s="358" t="str">
        <f>IF(ISBLANK(INDEX('Policy Characteristics'!I:I,MATCH($C236,'Policy Characteristics'!$C:$C,0))),"",INDEX('Policy Characteristics'!I:I,MATCH($C236,'Policy Characteristics'!$C:$C,0)))</f>
        <v>MW/year</v>
      </c>
      <c r="P236" s="358"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6" s="358" t="str">
        <f>IF(ISBLANK(INDEX('Policy Characteristics'!K:K,MATCH($C236,'Policy Characteristics'!$C:$C,0))),"",INDEX('Policy Characteristics'!K:K,MATCH($C236,'Policy Characteristics'!$C:$C,0)))</f>
        <v>electricity-sector-main.html#early-ret</v>
      </c>
      <c r="R236" s="358" t="str">
        <f>IF(ISBLANK(INDEX('Policy Characteristics'!L:L,MATCH($C236,'Policy Characteristics'!$C:$C,0))),"",INDEX('Policy Characteristics'!L:L,MATCH($C236,'Policy Characteristics'!$C:$C,0)))</f>
        <v>early-retirement-of-power-plants.html</v>
      </c>
    </row>
    <row r="237" spans="1:18" x14ac:dyDescent="0.35">
      <c r="A237" s="358" t="str">
        <f>IF(ISBLANK(INDEX('Policy Characteristics'!A:A,MATCH($C237,'Policy Characteristics'!$C:$C,0))),"",INDEX('Policy Characteristics'!A:A,MATCH($C237,'Policy Characteristics'!$C:$C,0)))</f>
        <v>Electricity Supply</v>
      </c>
      <c r="B237" s="358" t="str">
        <f>IF(ISBLANK(INDEX('Policy Characteristics'!B:B,MATCH($C237,'Policy Characteristics'!$C:$C,0))),"",INDEX('Policy Characteristics'!B:B,MATCH($C237,'Policy Characteristics'!$C:$C,0)))</f>
        <v>Early Retirement of Power Plants</v>
      </c>
      <c r="C237" s="362" t="str">
        <f t="shared" si="20"/>
        <v>Annual Additional Capacity Retired due to Early Retirement Policy</v>
      </c>
      <c r="D237" s="9" t="s">
        <v>2850</v>
      </c>
      <c r="E237" s="53"/>
      <c r="F237" s="9" t="s">
        <v>2543</v>
      </c>
      <c r="G237" s="53"/>
      <c r="H237" s="54">
        <v>630</v>
      </c>
      <c r="I237" s="53" t="s">
        <v>46</v>
      </c>
      <c r="J237" s="360" t="str">
        <f>IF(ISBLANK(INDEX('Policy Characteristics'!D:D,MATCH($C237,'Policy Characteristics'!$C:$C,0))),"",INDEX('Policy Characteristics'!D:D,MATCH($C237,'Policy Characteristics'!$C:$C,0)))</f>
        <v>Early Retirement of Power Plants</v>
      </c>
      <c r="K237" s="358" t="str">
        <f>IF(ISBLANK(INDEX('Policy Characteristics'!E:E,MATCH($C237,'Policy Characteristics'!$C:$C,0))),"",INDEX('Policy Characteristics'!E:E,MATCH($C237,'Policy Characteristics'!$C:$C,0)))</f>
        <v>elec early retirement</v>
      </c>
      <c r="L237" s="358">
        <f>IF(ISBLANK(INDEX('Policy Characteristics'!F:F,MATCH($C237,'Policy Characteristics'!$C:$C,0))),"",INDEX('Policy Characteristics'!F:F,MATCH($C237,'Policy Characteristics'!$C:$C,0)))</f>
        <v>0</v>
      </c>
      <c r="M237" s="358">
        <f>IF(ISBLANK(INDEX('Policy Characteristics'!G:G,MATCH($C237,'Policy Characteristics'!$C:$C,0))),"",INDEX('Policy Characteristics'!G:G,MATCH($C237,'Policy Characteristics'!$C:$C,0)))</f>
        <v>25000</v>
      </c>
      <c r="N237" s="358">
        <f>IF(ISBLANK(INDEX('Policy Characteristics'!H:H,MATCH($C237,'Policy Characteristics'!$C:$C,0))),"",INDEX('Policy Characteristics'!H:H,MATCH($C237,'Policy Characteristics'!$C:$C,0)))</f>
        <v>500</v>
      </c>
      <c r="O237" s="358" t="str">
        <f>IF(ISBLANK(INDEX('Policy Characteristics'!I:I,MATCH($C237,'Policy Characteristics'!$C:$C,0))),"",INDEX('Policy Characteristics'!I:I,MATCH($C237,'Policy Characteristics'!$C:$C,0)))</f>
        <v>MW/year</v>
      </c>
      <c r="P237" s="358"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7" s="358" t="str">
        <f>IF(ISBLANK(INDEX('Policy Characteristics'!K:K,MATCH($C237,'Policy Characteristics'!$C:$C,0))),"",INDEX('Policy Characteristics'!K:K,MATCH($C237,'Policy Characteristics'!$C:$C,0)))</f>
        <v>electricity-sector-main.html#early-ret</v>
      </c>
      <c r="R237" s="358" t="str">
        <f>IF(ISBLANK(INDEX('Policy Characteristics'!L:L,MATCH($C237,'Policy Characteristics'!$C:$C,0))),"",INDEX('Policy Characteristics'!L:L,MATCH($C237,'Policy Characteristics'!$C:$C,0)))</f>
        <v>early-retirement-of-power-plants.html</v>
      </c>
    </row>
    <row r="238" spans="1:18" x14ac:dyDescent="0.35">
      <c r="A238" s="358" t="str">
        <f>IF(ISBLANK(INDEX('Policy Characteristics'!A:A,MATCH($C238,'Policy Characteristics'!$C:$C,0))),"",INDEX('Policy Characteristics'!A:A,MATCH($C238,'Policy Characteristics'!$C:$C,0)))</f>
        <v>Electricity Supply</v>
      </c>
      <c r="B238" s="358" t="str">
        <f>IF(ISBLANK(INDEX('Policy Characteristics'!B:B,MATCH($C238,'Policy Characteristics'!$C:$C,0))),"",INDEX('Policy Characteristics'!B:B,MATCH($C238,'Policy Characteristics'!$C:$C,0)))</f>
        <v>Early Retirement of Power Plants</v>
      </c>
      <c r="C238" s="362" t="str">
        <f t="shared" si="20"/>
        <v>Annual Additional Capacity Retired due to Early Retirement Policy</v>
      </c>
      <c r="D238" s="9" t="s">
        <v>2851</v>
      </c>
      <c r="E238" s="53"/>
      <c r="F238" s="9" t="s">
        <v>2678</v>
      </c>
      <c r="G238" s="53"/>
      <c r="H238" s="54">
        <v>631</v>
      </c>
      <c r="I238" s="53" t="s">
        <v>45</v>
      </c>
      <c r="J238" s="360" t="str">
        <f>IF(ISBLANK(INDEX('Policy Characteristics'!D:D,MATCH($C238,'Policy Characteristics'!$C:$C,0))),"",INDEX('Policy Characteristics'!D:D,MATCH($C238,'Policy Characteristics'!$C:$C,0)))</f>
        <v>Early Retirement of Power Plants</v>
      </c>
      <c r="K238" s="358" t="str">
        <f>IF(ISBLANK(INDEX('Policy Characteristics'!E:E,MATCH($C238,'Policy Characteristics'!$C:$C,0))),"",INDEX('Policy Characteristics'!E:E,MATCH($C238,'Policy Characteristics'!$C:$C,0)))</f>
        <v>elec early retirement</v>
      </c>
      <c r="L238" s="358">
        <f>IF(ISBLANK(INDEX('Policy Characteristics'!F:F,MATCH($C238,'Policy Characteristics'!$C:$C,0))),"",INDEX('Policy Characteristics'!F:F,MATCH($C238,'Policy Characteristics'!$C:$C,0)))</f>
        <v>0</v>
      </c>
      <c r="M238" s="358">
        <f>IF(ISBLANK(INDEX('Policy Characteristics'!G:G,MATCH($C238,'Policy Characteristics'!$C:$C,0))),"",INDEX('Policy Characteristics'!G:G,MATCH($C238,'Policy Characteristics'!$C:$C,0)))</f>
        <v>25000</v>
      </c>
      <c r="N238" s="358">
        <f>IF(ISBLANK(INDEX('Policy Characteristics'!H:H,MATCH($C238,'Policy Characteristics'!$C:$C,0))),"",INDEX('Policy Characteristics'!H:H,MATCH($C238,'Policy Characteristics'!$C:$C,0)))</f>
        <v>500</v>
      </c>
      <c r="O238" s="358" t="str">
        <f>IF(ISBLANK(INDEX('Policy Characteristics'!I:I,MATCH($C238,'Policy Characteristics'!$C:$C,0))),"",INDEX('Policy Characteristics'!I:I,MATCH($C238,'Policy Characteristics'!$C:$C,0)))</f>
        <v>MW/year</v>
      </c>
      <c r="P238" s="358"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8" s="358" t="str">
        <f>IF(ISBLANK(INDEX('Policy Characteristics'!K:K,MATCH($C238,'Policy Characteristics'!$C:$C,0))),"",INDEX('Policy Characteristics'!K:K,MATCH($C238,'Policy Characteristics'!$C:$C,0)))</f>
        <v>electricity-sector-main.html#early-ret</v>
      </c>
      <c r="R238" s="358" t="str">
        <f>IF(ISBLANK(INDEX('Policy Characteristics'!L:L,MATCH($C238,'Policy Characteristics'!$C:$C,0))),"",INDEX('Policy Characteristics'!L:L,MATCH($C238,'Policy Characteristics'!$C:$C,0)))</f>
        <v>early-retirement-of-power-plants.html</v>
      </c>
    </row>
    <row r="239" spans="1:18" x14ac:dyDescent="0.35">
      <c r="A239" s="358" t="str">
        <f>IF(ISBLANK(INDEX('Policy Characteristics'!A:A,MATCH($C239,'Policy Characteristics'!$C:$C,0))),"",INDEX('Policy Characteristics'!A:A,MATCH($C239,'Policy Characteristics'!$C:$C,0)))</f>
        <v>Electricity Supply</v>
      </c>
      <c r="B239" s="358" t="str">
        <f>IF(ISBLANK(INDEX('Policy Characteristics'!B:B,MATCH($C239,'Policy Characteristics'!$C:$C,0))),"",INDEX('Policy Characteristics'!B:B,MATCH($C239,'Policy Characteristics'!$C:$C,0)))</f>
        <v>Early Retirement of Power Plants</v>
      </c>
      <c r="C239" s="362" t="str">
        <f t="shared" si="20"/>
        <v>Annual Additional Capacity Retired due to Early Retirement Policy</v>
      </c>
      <c r="D239" s="9" t="s">
        <v>2852</v>
      </c>
      <c r="E239" s="53"/>
      <c r="F239" s="9" t="s">
        <v>2545</v>
      </c>
      <c r="G239" s="53"/>
      <c r="H239" s="54">
        <v>632</v>
      </c>
      <c r="I239" s="53" t="s">
        <v>46</v>
      </c>
      <c r="J239" s="360" t="str">
        <f>IF(ISBLANK(INDEX('Policy Characteristics'!D:D,MATCH($C239,'Policy Characteristics'!$C:$C,0))),"",INDEX('Policy Characteristics'!D:D,MATCH($C239,'Policy Characteristics'!$C:$C,0)))</f>
        <v>Early Retirement of Power Plants</v>
      </c>
      <c r="K239" s="358" t="str">
        <f>IF(ISBLANK(INDEX('Policy Characteristics'!E:E,MATCH($C239,'Policy Characteristics'!$C:$C,0))),"",INDEX('Policy Characteristics'!E:E,MATCH($C239,'Policy Characteristics'!$C:$C,0)))</f>
        <v>elec early retirement</v>
      </c>
      <c r="L239" s="358">
        <f>IF(ISBLANK(INDEX('Policy Characteristics'!F:F,MATCH($C239,'Policy Characteristics'!$C:$C,0))),"",INDEX('Policy Characteristics'!F:F,MATCH($C239,'Policy Characteristics'!$C:$C,0)))</f>
        <v>0</v>
      </c>
      <c r="M239" s="358">
        <f>IF(ISBLANK(INDEX('Policy Characteristics'!G:G,MATCH($C239,'Policy Characteristics'!$C:$C,0))),"",INDEX('Policy Characteristics'!G:G,MATCH($C239,'Policy Characteristics'!$C:$C,0)))</f>
        <v>25000</v>
      </c>
      <c r="N239" s="358">
        <f>IF(ISBLANK(INDEX('Policy Characteristics'!H:H,MATCH($C239,'Policy Characteristics'!$C:$C,0))),"",INDEX('Policy Characteristics'!H:H,MATCH($C239,'Policy Characteristics'!$C:$C,0)))</f>
        <v>500</v>
      </c>
      <c r="O239" s="358" t="str">
        <f>IF(ISBLANK(INDEX('Policy Characteristics'!I:I,MATCH($C239,'Policy Characteristics'!$C:$C,0))),"",INDEX('Policy Characteristics'!I:I,MATCH($C239,'Policy Characteristics'!$C:$C,0)))</f>
        <v>MW/year</v>
      </c>
      <c r="P239" s="358"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9" s="358" t="str">
        <f>IF(ISBLANK(INDEX('Policy Characteristics'!K:K,MATCH($C239,'Policy Characteristics'!$C:$C,0))),"",INDEX('Policy Characteristics'!K:K,MATCH($C239,'Policy Characteristics'!$C:$C,0)))</f>
        <v>electricity-sector-main.html#early-ret</v>
      </c>
      <c r="R239" s="358" t="str">
        <f>IF(ISBLANK(INDEX('Policy Characteristics'!L:L,MATCH($C239,'Policy Characteristics'!$C:$C,0))),"",INDEX('Policy Characteristics'!L:L,MATCH($C239,'Policy Characteristics'!$C:$C,0)))</f>
        <v>early-retirement-of-power-plants.html</v>
      </c>
    </row>
    <row r="240" spans="1:18" x14ac:dyDescent="0.35">
      <c r="A240" s="358" t="str">
        <f>IF(ISBLANK(INDEX('Policy Characteristics'!A:A,MATCH($C240,'Policy Characteristics'!$C:$C,0))),"",INDEX('Policy Characteristics'!A:A,MATCH($C240,'Policy Characteristics'!$C:$C,0)))</f>
        <v>Electricity Supply</v>
      </c>
      <c r="B240" s="358" t="str">
        <f>IF(ISBLANK(INDEX('Policy Characteristics'!B:B,MATCH($C240,'Policy Characteristics'!$C:$C,0))),"",INDEX('Policy Characteristics'!B:B,MATCH($C240,'Policy Characteristics'!$C:$C,0)))</f>
        <v>Grid-Scale Electricity Storage</v>
      </c>
      <c r="C240" s="363" t="s">
        <v>3116</v>
      </c>
      <c r="D240" s="53"/>
      <c r="E240" s="53"/>
      <c r="F240" s="53"/>
      <c r="G240" s="53"/>
      <c r="H240" s="54">
        <v>33</v>
      </c>
      <c r="I240" s="53" t="s">
        <v>45</v>
      </c>
      <c r="J240" s="360" t="str">
        <f>IF(ISBLANK(INDEX('Policy Characteristics'!D:D,MATCH($C240,'Policy Characteristics'!$C:$C,0))),"",INDEX('Policy Characteristics'!D:D,MATCH($C240,'Policy Characteristics'!$C:$C,0)))</f>
        <v>Grid-Scale Electricity Storage</v>
      </c>
      <c r="K240" s="358" t="str">
        <f>IF(ISBLANK(INDEX('Policy Characteristics'!E:E,MATCH($C240,'Policy Characteristics'!$C:$C,0))),"",INDEX('Policy Characteristics'!E:E,MATCH($C240,'Policy Characteristics'!$C:$C,0)))</f>
        <v>elec storage growth</v>
      </c>
      <c r="L240" s="380">
        <f>IF(ISBLANK(INDEX('Policy Characteristics'!F:F,MATCH($C240,'Policy Characteristics'!$C:$C,0))),"",INDEX('Policy Characteristics'!F:F,MATCH($C240,'Policy Characteristics'!$C:$C,0)))</f>
        <v>0</v>
      </c>
      <c r="M240" s="380">
        <f>IF(ISBLANK(INDEX('Policy Characteristics'!G:G,MATCH($C240,'Policy Characteristics'!$C:$C,0))),"",INDEX('Policy Characteristics'!G:G,MATCH($C240,'Policy Characteristics'!$C:$C,0)))</f>
        <v>1</v>
      </c>
      <c r="N240" s="380">
        <f>IF(ISBLANK(INDEX('Policy Characteristics'!H:H,MATCH($C240,'Policy Characteristics'!$C:$C,0))),"",INDEX('Policy Characteristics'!H:H,MATCH($C240,'Policy Characteristics'!$C:$C,0)))</f>
        <v>0.01</v>
      </c>
      <c r="O240" s="358" t="str">
        <f>IF(ISBLANK(INDEX('Policy Characteristics'!I:I,MATCH($C240,'Policy Characteristics'!$C:$C,0))),"",INDEX('Policy Characteristics'!I:I,MATCH($C240,'Policy Characteristics'!$C:$C,0)))</f>
        <v>% of potential achieved</v>
      </c>
      <c r="P240" s="358" t="str">
        <f>IF(ISBLANK(INDEX('Policy Characteristics'!J:J,MATCH($C240,'Policy Characteristics'!$C:$C,0))),"",INDEX('Policy Characteristics'!J:J,MATCH($C240,'Policy Characteristics'!$C:$C,0)))</f>
        <v>**Description:**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v>
      </c>
      <c r="Q240" s="358" t="str">
        <f>IF(ISBLANK(INDEX('Policy Characteristics'!K:K,MATCH($C240,'Policy Characteristics'!$C:$C,0))),"",INDEX('Policy Characteristics'!K:K,MATCH($C240,'Policy Characteristics'!$C:$C,0)))</f>
        <v>electricity-sector-main.html#storage</v>
      </c>
      <c r="R240" s="358" t="str">
        <f>IF(ISBLANK(INDEX('Policy Characteristics'!L:L,MATCH($C240,'Policy Characteristics'!$C:$C,0))),"",INDEX('Policy Characteristics'!L:L,MATCH($C240,'Policy Characteristics'!$C:$C,0)))</f>
        <v>grid-scale-electricity-storage.html</v>
      </c>
    </row>
    <row r="241" spans="1:18" x14ac:dyDescent="0.35">
      <c r="A241" s="358" t="str">
        <f>IF(ISBLANK(INDEX('Policy Characteristics'!A:A,MATCH($C241,'Policy Characteristics'!$C:$C,0))),"",INDEX('Policy Characteristics'!A:A,MATCH($C241,'Policy Characteristics'!$C:$C,0)))</f>
        <v>Electricity Supply</v>
      </c>
      <c r="B241" s="358" t="str">
        <f>IF(ISBLANK(INDEX('Policy Characteristics'!B:B,MATCH($C241,'Policy Characteristics'!$C:$C,0))),"",INDEX('Policy Characteristics'!B:B,MATCH($C241,'Policy Characteristics'!$C:$C,0)))</f>
        <v>Increase Transmission</v>
      </c>
      <c r="C241" s="363" t="s">
        <v>301</v>
      </c>
      <c r="D241" s="53"/>
      <c r="E241" s="53"/>
      <c r="F241" s="53"/>
      <c r="G241" s="53"/>
      <c r="H241" s="54">
        <v>34</v>
      </c>
      <c r="I241" s="53" t="s">
        <v>45</v>
      </c>
      <c r="J241" s="360" t="str">
        <f>IF(ISBLANK(INDEX('Policy Characteristics'!D:D,MATCH($C241,'Policy Characteristics'!$C:$C,0))),"",INDEX('Policy Characteristics'!D:D,MATCH($C241,'Policy Characteristics'!$C:$C,0)))</f>
        <v>Increase Transmission</v>
      </c>
      <c r="K241" s="358" t="str">
        <f>IF(ISBLANK(INDEX('Policy Characteristics'!E:E,MATCH($C241,'Policy Characteristics'!$C:$C,0))),"",INDEX('Policy Characteristics'!E:E,MATCH($C241,'Policy Characteristics'!$C:$C,0)))</f>
        <v>elec transmission growth</v>
      </c>
      <c r="L241" s="380">
        <f>IF(ISBLANK(INDEX('Policy Characteristics'!F:F,MATCH($C241,'Policy Characteristics'!$C:$C,0))),"",INDEX('Policy Characteristics'!F:F,MATCH($C241,'Policy Characteristics'!$C:$C,0)))</f>
        <v>0</v>
      </c>
      <c r="M241" s="380">
        <f>IF(ISBLANK(INDEX('Policy Characteristics'!G:G,MATCH($C241,'Policy Characteristics'!$C:$C,0))),"",INDEX('Policy Characteristics'!G:G,MATCH($C241,'Policy Characteristics'!$C:$C,0)))</f>
        <v>1.1299999999999999</v>
      </c>
      <c r="N241" s="380">
        <f>IF(ISBLANK(INDEX('Policy Characteristics'!H:H,MATCH($C241,'Policy Characteristics'!$C:$C,0))),"",INDEX('Policy Characteristics'!H:H,MATCH($C241,'Policy Characteristics'!$C:$C,0)))</f>
        <v>0.01</v>
      </c>
      <c r="O241" s="358" t="str">
        <f>IF(ISBLANK(INDEX('Policy Characteristics'!I:I,MATCH($C241,'Policy Characteristics'!$C:$C,0))),"",INDEX('Policy Characteristics'!I:I,MATCH($C241,'Policy Characteristics'!$C:$C,0)))</f>
        <v>% increase in transmission capacity</v>
      </c>
      <c r="P241" s="358" t="str">
        <f>IF(ISBLANK(INDEX('Policy Characteristics'!J:J,MATCH($C241,'Policy Characteristics'!$C:$C,0))),"",INDEX('Policy Characteristics'!J:J,MATCH($C241,'Policy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58" t="str">
        <f>IF(ISBLANK(INDEX('Policy Characteristics'!K:K,MATCH($C241,'Policy Characteristics'!$C:$C,0))),"",INDEX('Policy Characteristics'!K:K,MATCH($C241,'Policy Characteristics'!$C:$C,0)))</f>
        <v>electricity-sector-main.html#transmission</v>
      </c>
      <c r="R241" s="358" t="str">
        <f>IF(ISBLANK(INDEX('Policy Characteristics'!L:L,MATCH($C241,'Policy Characteristics'!$C:$C,0))),"",INDEX('Policy Characteristics'!L:L,MATCH($C241,'Policy Characteristics'!$C:$C,0)))</f>
        <v>increase-transmission.html</v>
      </c>
    </row>
    <row r="242" spans="1:18" x14ac:dyDescent="0.35">
      <c r="A242" s="358" t="str">
        <f>IF(ISBLANK(INDEX('Policy Characteristics'!A:A,MATCH($C242,'Policy Characteristics'!$C:$C,0))),"",INDEX('Policy Characteristics'!A:A,MATCH($C242,'Policy Characteristics'!$C:$C,0)))</f>
        <v>Electricity Supply</v>
      </c>
      <c r="B242" s="358" t="str">
        <f>IF(ISBLANK(INDEX('Policy Characteristics'!B:B,MATCH($C242,'Policy Characteristics'!$C:$C,0))),"",INDEX('Policy Characteristics'!B:B,MATCH($C242,'Policy Characteristics'!$C:$C,0)))</f>
        <v>Non BAU Capacity Retirement Schedule</v>
      </c>
      <c r="C242" s="363" t="s">
        <v>3173</v>
      </c>
      <c r="D242" s="53" t="s">
        <v>477</v>
      </c>
      <c r="E242" s="53"/>
      <c r="F242" s="53" t="s">
        <v>476</v>
      </c>
      <c r="G242" s="53"/>
      <c r="H242" s="54">
        <v>860</v>
      </c>
      <c r="I242" s="53" t="s">
        <v>46</v>
      </c>
      <c r="J242" s="360" t="str">
        <f>IF(ISBLANK(INDEX('Policy Characteristics'!D:D,MATCH($C242,'Policy Characteristics'!$C:$C,0))),"",INDEX('Policy Characteristics'!D:D,MATCH($C242,'Policy Characteristics'!$C:$C,0)))</f>
        <v>Non BAU Capacity Retirement Schedule</v>
      </c>
      <c r="K242" s="358" t="str">
        <f>IF(ISBLANK(INDEX('Policy Characteristics'!E:E,MATCH($C242,'Policy Characteristics'!$C:$C,0))),"",INDEX('Policy Characteristics'!E:E,MATCH($C242,'Policy Characteristics'!$C:$C,0)))</f>
        <v/>
      </c>
      <c r="L242" s="358">
        <f>IF(ISBLANK(INDEX('Policy Characteristics'!F:F,MATCH($C242,'Policy Characteristics'!$C:$C,0))),"",INDEX('Policy Characteristics'!F:F,MATCH($C242,'Policy Characteristics'!$C:$C,0)))</f>
        <v>0</v>
      </c>
      <c r="M242" s="358">
        <f>IF(ISBLANK(INDEX('Policy Characteristics'!G:G,MATCH($C242,'Policy Characteristics'!$C:$C,0))),"",INDEX('Policy Characteristics'!G:G,MATCH($C242,'Policy Characteristics'!$C:$C,0)))</f>
        <v>1</v>
      </c>
      <c r="N242" s="358">
        <f>IF(ISBLANK(INDEX('Policy Characteristics'!H:H,MATCH($C242,'Policy Characteristics'!$C:$C,0))),"",INDEX('Policy Characteristics'!H:H,MATCH($C242,'Policy Characteristics'!$C:$C,0)))</f>
        <v>1</v>
      </c>
      <c r="O242" s="358" t="str">
        <f>IF(ISBLANK(INDEX('Policy Characteristics'!I:I,MATCH($C242,'Policy Characteristics'!$C:$C,0))),"",INDEX('Policy Characteristics'!I:I,MATCH($C242,'Policy Characteristics'!$C:$C,0)))</f>
        <v>on/off</v>
      </c>
      <c r="P242" s="358"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2" s="358" t="str">
        <f>IF(ISBLANK(INDEX('Policy Characteristics'!K:K,MATCH($C242,'Policy Characteristics'!$C:$C,0))),"",INDEX('Policy Characteristics'!K:K,MATCH($C242,'Policy Characteristics'!$C:$C,0)))</f>
        <v/>
      </c>
      <c r="R242" s="358" t="str">
        <f>IF(ISBLANK(INDEX('Policy Characteristics'!L:L,MATCH($C242,'Policy Characteristics'!$C:$C,0))),"",INDEX('Policy Characteristics'!L:L,MATCH($C242,'Policy Characteristics'!$C:$C,0)))</f>
        <v/>
      </c>
    </row>
    <row r="243" spans="1:18" x14ac:dyDescent="0.35">
      <c r="A243" s="358" t="str">
        <f>IF(ISBLANK(INDEX('Policy Characteristics'!A:A,MATCH($C243,'Policy Characteristics'!$C:$C,0))),"",INDEX('Policy Characteristics'!A:A,MATCH($C243,'Policy Characteristics'!$C:$C,0)))</f>
        <v>Electricity Supply</v>
      </c>
      <c r="B243" s="358" t="str">
        <f>IF(ISBLANK(INDEX('Policy Characteristics'!B:B,MATCH($C243,'Policy Characteristics'!$C:$C,0))),"",INDEX('Policy Characteristics'!B:B,MATCH($C243,'Policy Characteristics'!$C:$C,0)))</f>
        <v>Non BAU Capacity Retirement Schedule</v>
      </c>
      <c r="C243" s="362" t="str">
        <f t="shared" ref="C243:C257" si="21">C$242</f>
        <v>Boolean Use Non BAU Capacity Retirement Schedule</v>
      </c>
      <c r="D243" s="9" t="s">
        <v>331</v>
      </c>
      <c r="E243" s="53"/>
      <c r="F243" s="9" t="s">
        <v>332</v>
      </c>
      <c r="G243" s="53"/>
      <c r="H243" s="54">
        <v>861</v>
      </c>
      <c r="I243" s="53" t="s">
        <v>46</v>
      </c>
      <c r="J243" s="360" t="str">
        <f>IF(ISBLANK(INDEX('Policy Characteristics'!D:D,MATCH($C243,'Policy Characteristics'!$C:$C,0))),"",INDEX('Policy Characteristics'!D:D,MATCH($C243,'Policy Characteristics'!$C:$C,0)))</f>
        <v>Non BAU Capacity Retirement Schedule</v>
      </c>
      <c r="K243" s="358" t="str">
        <f>IF(ISBLANK(INDEX('Policy Characteristics'!E:E,MATCH($C243,'Policy Characteristics'!$C:$C,0))),"",INDEX('Policy Characteristics'!E:E,MATCH($C243,'Policy Characteristics'!$C:$C,0)))</f>
        <v/>
      </c>
      <c r="L243" s="358">
        <f>IF(ISBLANK(INDEX('Policy Characteristics'!F:F,MATCH($C243,'Policy Characteristics'!$C:$C,0))),"",INDEX('Policy Characteristics'!F:F,MATCH($C243,'Policy Characteristics'!$C:$C,0)))</f>
        <v>0</v>
      </c>
      <c r="M243" s="358">
        <f>IF(ISBLANK(INDEX('Policy Characteristics'!G:G,MATCH($C243,'Policy Characteristics'!$C:$C,0))),"",INDEX('Policy Characteristics'!G:G,MATCH($C243,'Policy Characteristics'!$C:$C,0)))</f>
        <v>1</v>
      </c>
      <c r="N243" s="358">
        <f>IF(ISBLANK(INDEX('Policy Characteristics'!H:H,MATCH($C243,'Policy Characteristics'!$C:$C,0))),"",INDEX('Policy Characteristics'!H:H,MATCH($C243,'Policy Characteristics'!$C:$C,0)))</f>
        <v>1</v>
      </c>
      <c r="O243" s="358" t="str">
        <f>IF(ISBLANK(INDEX('Policy Characteristics'!I:I,MATCH($C243,'Policy Characteristics'!$C:$C,0))),"",INDEX('Policy Characteristics'!I:I,MATCH($C243,'Policy Characteristics'!$C:$C,0)))</f>
        <v>on/off</v>
      </c>
      <c r="P243" s="358"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3" s="358" t="str">
        <f>IF(ISBLANK(INDEX('Policy Characteristics'!K:K,MATCH($C243,'Policy Characteristics'!$C:$C,0))),"",INDEX('Policy Characteristics'!K:K,MATCH($C243,'Policy Characteristics'!$C:$C,0)))</f>
        <v/>
      </c>
      <c r="R243" s="358" t="str">
        <f>IF(ISBLANK(INDEX('Policy Characteristics'!L:L,MATCH($C243,'Policy Characteristics'!$C:$C,0))),"",INDEX('Policy Characteristics'!L:L,MATCH($C243,'Policy Characteristics'!$C:$C,0)))</f>
        <v/>
      </c>
    </row>
    <row r="244" spans="1:18" x14ac:dyDescent="0.35">
      <c r="A244" s="358" t="str">
        <f>IF(ISBLANK(INDEX('Policy Characteristics'!A:A,MATCH($C244,'Policy Characteristics'!$C:$C,0))),"",INDEX('Policy Characteristics'!A:A,MATCH($C244,'Policy Characteristics'!$C:$C,0)))</f>
        <v>Electricity Supply</v>
      </c>
      <c r="B244" s="358" t="str">
        <f>IF(ISBLANK(INDEX('Policy Characteristics'!B:B,MATCH($C244,'Policy Characteristics'!$C:$C,0))),"",INDEX('Policy Characteristics'!B:B,MATCH($C244,'Policy Characteristics'!$C:$C,0)))</f>
        <v>Non BAU Capacity Retirement Schedule</v>
      </c>
      <c r="C244" s="362" t="str">
        <f t="shared" si="21"/>
        <v>Boolean Use Non BAU Capacity Retirement Schedule</v>
      </c>
      <c r="D244" s="9" t="s">
        <v>78</v>
      </c>
      <c r="E244" s="53"/>
      <c r="F244" s="9" t="s">
        <v>92</v>
      </c>
      <c r="G244" s="53"/>
      <c r="H244" s="54">
        <v>862</v>
      </c>
      <c r="I244" s="53" t="s">
        <v>45</v>
      </c>
      <c r="J244" s="360" t="str">
        <f>IF(ISBLANK(INDEX('Policy Characteristics'!D:D,MATCH($C244,'Policy Characteristics'!$C:$C,0))),"",INDEX('Policy Characteristics'!D:D,MATCH($C244,'Policy Characteristics'!$C:$C,0)))</f>
        <v>Non BAU Capacity Retirement Schedule</v>
      </c>
      <c r="K244" s="358" t="str">
        <f>IF(ISBLANK(INDEX('Policy Characteristics'!E:E,MATCH($C244,'Policy Characteristics'!$C:$C,0))),"",INDEX('Policy Characteristics'!E:E,MATCH($C244,'Policy Characteristics'!$C:$C,0)))</f>
        <v/>
      </c>
      <c r="L244" s="358">
        <f>IF(ISBLANK(INDEX('Policy Characteristics'!F:F,MATCH($C244,'Policy Characteristics'!$C:$C,0))),"",INDEX('Policy Characteristics'!F:F,MATCH($C244,'Policy Characteristics'!$C:$C,0)))</f>
        <v>0</v>
      </c>
      <c r="M244" s="358">
        <f>IF(ISBLANK(INDEX('Policy Characteristics'!G:G,MATCH($C244,'Policy Characteristics'!$C:$C,0))),"",INDEX('Policy Characteristics'!G:G,MATCH($C244,'Policy Characteristics'!$C:$C,0)))</f>
        <v>1</v>
      </c>
      <c r="N244" s="358">
        <f>IF(ISBLANK(INDEX('Policy Characteristics'!H:H,MATCH($C244,'Policy Characteristics'!$C:$C,0))),"",INDEX('Policy Characteristics'!H:H,MATCH($C244,'Policy Characteristics'!$C:$C,0)))</f>
        <v>1</v>
      </c>
      <c r="O244" s="358" t="str">
        <f>IF(ISBLANK(INDEX('Policy Characteristics'!I:I,MATCH($C244,'Policy Characteristics'!$C:$C,0))),"",INDEX('Policy Characteristics'!I:I,MATCH($C244,'Policy Characteristics'!$C:$C,0)))</f>
        <v>on/off</v>
      </c>
      <c r="P244" s="358"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4" s="358" t="str">
        <f>IF(ISBLANK(INDEX('Policy Characteristics'!K:K,MATCH($C244,'Policy Characteristics'!$C:$C,0))),"",INDEX('Policy Characteristics'!K:K,MATCH($C244,'Policy Characteristics'!$C:$C,0)))</f>
        <v/>
      </c>
      <c r="R244" s="358" t="str">
        <f>IF(ISBLANK(INDEX('Policy Characteristics'!L:L,MATCH($C244,'Policy Characteristics'!$C:$C,0))),"",INDEX('Policy Characteristics'!L:L,MATCH($C244,'Policy Characteristics'!$C:$C,0)))</f>
        <v/>
      </c>
    </row>
    <row r="245" spans="1:18" x14ac:dyDescent="0.35">
      <c r="A245" s="358" t="str">
        <f>IF(ISBLANK(INDEX('Policy Characteristics'!A:A,MATCH($C245,'Policy Characteristics'!$C:$C,0))),"",INDEX('Policy Characteristics'!A:A,MATCH($C245,'Policy Characteristics'!$C:$C,0)))</f>
        <v>Electricity Supply</v>
      </c>
      <c r="B245" s="358" t="str">
        <f>IF(ISBLANK(INDEX('Policy Characteristics'!B:B,MATCH($C245,'Policy Characteristics'!$C:$C,0))),"",INDEX('Policy Characteristics'!B:B,MATCH($C245,'Policy Characteristics'!$C:$C,0)))</f>
        <v>Non BAU Capacity Retirement Schedule</v>
      </c>
      <c r="C245" s="362" t="str">
        <f t="shared" si="21"/>
        <v>Boolean Use Non BAU Capacity Retirement Schedule</v>
      </c>
      <c r="D245" s="9" t="s">
        <v>79</v>
      </c>
      <c r="E245" s="53"/>
      <c r="F245" s="9" t="s">
        <v>93</v>
      </c>
      <c r="G245" s="53"/>
      <c r="H245" s="54">
        <v>863</v>
      </c>
      <c r="I245" s="53" t="s">
        <v>46</v>
      </c>
      <c r="J245" s="360" t="str">
        <f>IF(ISBLANK(INDEX('Policy Characteristics'!D:D,MATCH($C245,'Policy Characteristics'!$C:$C,0))),"",INDEX('Policy Characteristics'!D:D,MATCH($C245,'Policy Characteristics'!$C:$C,0)))</f>
        <v>Non BAU Capacity Retirement Schedule</v>
      </c>
      <c r="K245" s="358" t="str">
        <f>IF(ISBLANK(INDEX('Policy Characteristics'!E:E,MATCH($C245,'Policy Characteristics'!$C:$C,0))),"",INDEX('Policy Characteristics'!E:E,MATCH($C245,'Policy Characteristics'!$C:$C,0)))</f>
        <v/>
      </c>
      <c r="L245" s="358">
        <f>IF(ISBLANK(INDEX('Policy Characteristics'!F:F,MATCH($C245,'Policy Characteristics'!$C:$C,0))),"",INDEX('Policy Characteristics'!F:F,MATCH($C245,'Policy Characteristics'!$C:$C,0)))</f>
        <v>0</v>
      </c>
      <c r="M245" s="358">
        <f>IF(ISBLANK(INDEX('Policy Characteristics'!G:G,MATCH($C245,'Policy Characteristics'!$C:$C,0))),"",INDEX('Policy Characteristics'!G:G,MATCH($C245,'Policy Characteristics'!$C:$C,0)))</f>
        <v>1</v>
      </c>
      <c r="N245" s="358">
        <f>IF(ISBLANK(INDEX('Policy Characteristics'!H:H,MATCH($C245,'Policy Characteristics'!$C:$C,0))),"",INDEX('Policy Characteristics'!H:H,MATCH($C245,'Policy Characteristics'!$C:$C,0)))</f>
        <v>1</v>
      </c>
      <c r="O245" s="358" t="str">
        <f>IF(ISBLANK(INDEX('Policy Characteristics'!I:I,MATCH($C245,'Policy Characteristics'!$C:$C,0))),"",INDEX('Policy Characteristics'!I:I,MATCH($C245,'Policy Characteristics'!$C:$C,0)))</f>
        <v>on/off</v>
      </c>
      <c r="P245" s="358"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5" s="358" t="str">
        <f>IF(ISBLANK(INDEX('Policy Characteristics'!K:K,MATCH($C245,'Policy Characteristics'!$C:$C,0))),"",INDEX('Policy Characteristics'!K:K,MATCH($C245,'Policy Characteristics'!$C:$C,0)))</f>
        <v/>
      </c>
      <c r="R245" s="358" t="str">
        <f>IF(ISBLANK(INDEX('Policy Characteristics'!L:L,MATCH($C245,'Policy Characteristics'!$C:$C,0))),"",INDEX('Policy Characteristics'!L:L,MATCH($C245,'Policy Characteristics'!$C:$C,0)))</f>
        <v/>
      </c>
    </row>
    <row r="246" spans="1:18" x14ac:dyDescent="0.35">
      <c r="A246" s="358" t="str">
        <f>IF(ISBLANK(INDEX('Policy Characteristics'!A:A,MATCH($C246,'Policy Characteristics'!$C:$C,0))),"",INDEX('Policy Characteristics'!A:A,MATCH($C246,'Policy Characteristics'!$C:$C,0)))</f>
        <v>Electricity Supply</v>
      </c>
      <c r="B246" s="358" t="str">
        <f>IF(ISBLANK(INDEX('Policy Characteristics'!B:B,MATCH($C246,'Policy Characteristics'!$C:$C,0))),"",INDEX('Policy Characteristics'!B:B,MATCH($C246,'Policy Characteristics'!$C:$C,0)))</f>
        <v>Non BAU Capacity Retirement Schedule</v>
      </c>
      <c r="C246" s="362" t="str">
        <f t="shared" si="21"/>
        <v>Boolean Use Non BAU Capacity Retirement Schedule</v>
      </c>
      <c r="D246" s="9" t="s">
        <v>478</v>
      </c>
      <c r="E246" s="53"/>
      <c r="F246" s="9" t="s">
        <v>481</v>
      </c>
      <c r="G246" s="53"/>
      <c r="H246" s="54">
        <v>864</v>
      </c>
      <c r="I246" s="53" t="s">
        <v>46</v>
      </c>
      <c r="J246" s="360" t="str">
        <f>IF(ISBLANK(INDEX('Policy Characteristics'!D:D,MATCH($C246,'Policy Characteristics'!$C:$C,0))),"",INDEX('Policy Characteristics'!D:D,MATCH($C246,'Policy Characteristics'!$C:$C,0)))</f>
        <v>Non BAU Capacity Retirement Schedule</v>
      </c>
      <c r="K246" s="358" t="str">
        <f>IF(ISBLANK(INDEX('Policy Characteristics'!E:E,MATCH($C246,'Policy Characteristics'!$C:$C,0))),"",INDEX('Policy Characteristics'!E:E,MATCH($C246,'Policy Characteristics'!$C:$C,0)))</f>
        <v/>
      </c>
      <c r="L246" s="358">
        <f>IF(ISBLANK(INDEX('Policy Characteristics'!F:F,MATCH($C246,'Policy Characteristics'!$C:$C,0))),"",INDEX('Policy Characteristics'!F:F,MATCH($C246,'Policy Characteristics'!$C:$C,0)))</f>
        <v>0</v>
      </c>
      <c r="M246" s="358">
        <f>IF(ISBLANK(INDEX('Policy Characteristics'!G:G,MATCH($C246,'Policy Characteristics'!$C:$C,0))),"",INDEX('Policy Characteristics'!G:G,MATCH($C246,'Policy Characteristics'!$C:$C,0)))</f>
        <v>1</v>
      </c>
      <c r="N246" s="358">
        <f>IF(ISBLANK(INDEX('Policy Characteristics'!H:H,MATCH($C246,'Policy Characteristics'!$C:$C,0))),"",INDEX('Policy Characteristics'!H:H,MATCH($C246,'Policy Characteristics'!$C:$C,0)))</f>
        <v>1</v>
      </c>
      <c r="O246" s="358" t="str">
        <f>IF(ISBLANK(INDEX('Policy Characteristics'!I:I,MATCH($C246,'Policy Characteristics'!$C:$C,0))),"",INDEX('Policy Characteristics'!I:I,MATCH($C246,'Policy Characteristics'!$C:$C,0)))</f>
        <v>on/off</v>
      </c>
      <c r="P246" s="358"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6" s="358" t="str">
        <f>IF(ISBLANK(INDEX('Policy Characteristics'!K:K,MATCH($C246,'Policy Characteristics'!$C:$C,0))),"",INDEX('Policy Characteristics'!K:K,MATCH($C246,'Policy Characteristics'!$C:$C,0)))</f>
        <v/>
      </c>
      <c r="R246" s="358" t="str">
        <f>IF(ISBLANK(INDEX('Policy Characteristics'!L:L,MATCH($C246,'Policy Characteristics'!$C:$C,0))),"",INDEX('Policy Characteristics'!L:L,MATCH($C246,'Policy Characteristics'!$C:$C,0)))</f>
        <v/>
      </c>
    </row>
    <row r="247" spans="1:18" x14ac:dyDescent="0.35">
      <c r="A247" s="358" t="str">
        <f>IF(ISBLANK(INDEX('Policy Characteristics'!A:A,MATCH($C247,'Policy Characteristics'!$C:$C,0))),"",INDEX('Policy Characteristics'!A:A,MATCH($C247,'Policy Characteristics'!$C:$C,0)))</f>
        <v>Electricity Supply</v>
      </c>
      <c r="B247" s="358" t="str">
        <f>IF(ISBLANK(INDEX('Policy Characteristics'!B:B,MATCH($C247,'Policy Characteristics'!$C:$C,0))),"",INDEX('Policy Characteristics'!B:B,MATCH($C247,'Policy Characteristics'!$C:$C,0)))</f>
        <v>Non BAU Capacity Retirement Schedule</v>
      </c>
      <c r="C247" s="362" t="str">
        <f t="shared" si="21"/>
        <v>Boolean Use Non BAU Capacity Retirement Schedule</v>
      </c>
      <c r="D247" s="9" t="s">
        <v>80</v>
      </c>
      <c r="E247" s="53"/>
      <c r="F247" s="9" t="s">
        <v>94</v>
      </c>
      <c r="G247" s="53"/>
      <c r="H247" s="54">
        <v>865</v>
      </c>
      <c r="I247" s="53" t="s">
        <v>46</v>
      </c>
      <c r="J247" s="360" t="str">
        <f>IF(ISBLANK(INDEX('Policy Characteristics'!D:D,MATCH($C247,'Policy Characteristics'!$C:$C,0))),"",INDEX('Policy Characteristics'!D:D,MATCH($C247,'Policy Characteristics'!$C:$C,0)))</f>
        <v>Non BAU Capacity Retirement Schedule</v>
      </c>
      <c r="K247" s="358" t="str">
        <f>IF(ISBLANK(INDEX('Policy Characteristics'!E:E,MATCH($C247,'Policy Characteristics'!$C:$C,0))),"",INDEX('Policy Characteristics'!E:E,MATCH($C247,'Policy Characteristics'!$C:$C,0)))</f>
        <v/>
      </c>
      <c r="L247" s="358">
        <f>IF(ISBLANK(INDEX('Policy Characteristics'!F:F,MATCH($C247,'Policy Characteristics'!$C:$C,0))),"",INDEX('Policy Characteristics'!F:F,MATCH($C247,'Policy Characteristics'!$C:$C,0)))</f>
        <v>0</v>
      </c>
      <c r="M247" s="358">
        <f>IF(ISBLANK(INDEX('Policy Characteristics'!G:G,MATCH($C247,'Policy Characteristics'!$C:$C,0))),"",INDEX('Policy Characteristics'!G:G,MATCH($C247,'Policy Characteristics'!$C:$C,0)))</f>
        <v>1</v>
      </c>
      <c r="N247" s="358">
        <f>IF(ISBLANK(INDEX('Policy Characteristics'!H:H,MATCH($C247,'Policy Characteristics'!$C:$C,0))),"",INDEX('Policy Characteristics'!H:H,MATCH($C247,'Policy Characteristics'!$C:$C,0)))</f>
        <v>1</v>
      </c>
      <c r="O247" s="358" t="str">
        <f>IF(ISBLANK(INDEX('Policy Characteristics'!I:I,MATCH($C247,'Policy Characteristics'!$C:$C,0))),"",INDEX('Policy Characteristics'!I:I,MATCH($C247,'Policy Characteristics'!$C:$C,0)))</f>
        <v>on/off</v>
      </c>
      <c r="P247" s="358"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7" s="358" t="str">
        <f>IF(ISBLANK(INDEX('Policy Characteristics'!K:K,MATCH($C247,'Policy Characteristics'!$C:$C,0))),"",INDEX('Policy Characteristics'!K:K,MATCH($C247,'Policy Characteristics'!$C:$C,0)))</f>
        <v/>
      </c>
      <c r="R247" s="358" t="str">
        <f>IF(ISBLANK(INDEX('Policy Characteristics'!L:L,MATCH($C247,'Policy Characteristics'!$C:$C,0))),"",INDEX('Policy Characteristics'!L:L,MATCH($C247,'Policy Characteristics'!$C:$C,0)))</f>
        <v/>
      </c>
    </row>
    <row r="248" spans="1:18" x14ac:dyDescent="0.35">
      <c r="A248" s="358" t="str">
        <f>IF(ISBLANK(INDEX('Policy Characteristics'!A:A,MATCH($C248,'Policy Characteristics'!$C:$C,0))),"",INDEX('Policy Characteristics'!A:A,MATCH($C248,'Policy Characteristics'!$C:$C,0)))</f>
        <v>Electricity Supply</v>
      </c>
      <c r="B248" s="358" t="str">
        <f>IF(ISBLANK(INDEX('Policy Characteristics'!B:B,MATCH($C248,'Policy Characteristics'!$C:$C,0))),"",INDEX('Policy Characteristics'!B:B,MATCH($C248,'Policy Characteristics'!$C:$C,0)))</f>
        <v>Non BAU Capacity Retirement Schedule</v>
      </c>
      <c r="C248" s="362" t="str">
        <f t="shared" si="21"/>
        <v>Boolean Use Non BAU Capacity Retirement Schedule</v>
      </c>
      <c r="D248" s="9" t="s">
        <v>81</v>
      </c>
      <c r="E248" s="53"/>
      <c r="F248" s="9" t="s">
        <v>95</v>
      </c>
      <c r="G248" s="53"/>
      <c r="H248" s="54">
        <v>866</v>
      </c>
      <c r="I248" s="53" t="s">
        <v>46</v>
      </c>
      <c r="J248" s="360" t="str">
        <f>IF(ISBLANK(INDEX('Policy Characteristics'!D:D,MATCH($C248,'Policy Characteristics'!$C:$C,0))),"",INDEX('Policy Characteristics'!D:D,MATCH($C248,'Policy Characteristics'!$C:$C,0)))</f>
        <v>Non BAU Capacity Retirement Schedule</v>
      </c>
      <c r="K248" s="358" t="str">
        <f>IF(ISBLANK(INDEX('Policy Characteristics'!E:E,MATCH($C248,'Policy Characteristics'!$C:$C,0))),"",INDEX('Policy Characteristics'!E:E,MATCH($C248,'Policy Characteristics'!$C:$C,0)))</f>
        <v/>
      </c>
      <c r="L248" s="358">
        <f>IF(ISBLANK(INDEX('Policy Characteristics'!F:F,MATCH($C248,'Policy Characteristics'!$C:$C,0))),"",INDEX('Policy Characteristics'!F:F,MATCH($C248,'Policy Characteristics'!$C:$C,0)))</f>
        <v>0</v>
      </c>
      <c r="M248" s="358">
        <f>IF(ISBLANK(INDEX('Policy Characteristics'!G:G,MATCH($C248,'Policy Characteristics'!$C:$C,0))),"",INDEX('Policy Characteristics'!G:G,MATCH($C248,'Policy Characteristics'!$C:$C,0)))</f>
        <v>1</v>
      </c>
      <c r="N248" s="358">
        <f>IF(ISBLANK(INDEX('Policy Characteristics'!H:H,MATCH($C248,'Policy Characteristics'!$C:$C,0))),"",INDEX('Policy Characteristics'!H:H,MATCH($C248,'Policy Characteristics'!$C:$C,0)))</f>
        <v>1</v>
      </c>
      <c r="O248" s="358" t="str">
        <f>IF(ISBLANK(INDEX('Policy Characteristics'!I:I,MATCH($C248,'Policy Characteristics'!$C:$C,0))),"",INDEX('Policy Characteristics'!I:I,MATCH($C248,'Policy Characteristics'!$C:$C,0)))</f>
        <v>on/off</v>
      </c>
      <c r="P248" s="358"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8" s="358" t="str">
        <f>IF(ISBLANK(INDEX('Policy Characteristics'!K:K,MATCH($C248,'Policy Characteristics'!$C:$C,0))),"",INDEX('Policy Characteristics'!K:K,MATCH($C248,'Policy Characteristics'!$C:$C,0)))</f>
        <v/>
      </c>
      <c r="R248" s="358" t="str">
        <f>IF(ISBLANK(INDEX('Policy Characteristics'!L:L,MATCH($C248,'Policy Characteristics'!$C:$C,0))),"",INDEX('Policy Characteristics'!L:L,MATCH($C248,'Policy Characteristics'!$C:$C,0)))</f>
        <v/>
      </c>
    </row>
    <row r="249" spans="1:18" x14ac:dyDescent="0.35">
      <c r="A249" s="358" t="str">
        <f>IF(ISBLANK(INDEX('Policy Characteristics'!A:A,MATCH($C249,'Policy Characteristics'!$C:$C,0))),"",INDEX('Policy Characteristics'!A:A,MATCH($C249,'Policy Characteristics'!$C:$C,0)))</f>
        <v>Electricity Supply</v>
      </c>
      <c r="B249" s="358" t="str">
        <f>IF(ISBLANK(INDEX('Policy Characteristics'!B:B,MATCH($C249,'Policy Characteristics'!$C:$C,0))),"",INDEX('Policy Characteristics'!B:B,MATCH($C249,'Policy Characteristics'!$C:$C,0)))</f>
        <v>Non BAU Capacity Retirement Schedule</v>
      </c>
      <c r="C249" s="362" t="str">
        <f t="shared" si="21"/>
        <v>Boolean Use Non BAU Capacity Retirement Schedule</v>
      </c>
      <c r="D249" s="9" t="s">
        <v>82</v>
      </c>
      <c r="E249" s="53"/>
      <c r="F249" s="9" t="s">
        <v>96</v>
      </c>
      <c r="G249" s="53"/>
      <c r="H249" s="54">
        <v>867</v>
      </c>
      <c r="I249" s="53" t="s">
        <v>46</v>
      </c>
      <c r="J249" s="360" t="str">
        <f>IF(ISBLANK(INDEX('Policy Characteristics'!D:D,MATCH($C249,'Policy Characteristics'!$C:$C,0))),"",INDEX('Policy Characteristics'!D:D,MATCH($C249,'Policy Characteristics'!$C:$C,0)))</f>
        <v>Non BAU Capacity Retirement Schedule</v>
      </c>
      <c r="K249" s="358" t="str">
        <f>IF(ISBLANK(INDEX('Policy Characteristics'!E:E,MATCH($C249,'Policy Characteristics'!$C:$C,0))),"",INDEX('Policy Characteristics'!E:E,MATCH($C249,'Policy Characteristics'!$C:$C,0)))</f>
        <v/>
      </c>
      <c r="L249" s="358">
        <f>IF(ISBLANK(INDEX('Policy Characteristics'!F:F,MATCH($C249,'Policy Characteristics'!$C:$C,0))),"",INDEX('Policy Characteristics'!F:F,MATCH($C249,'Policy Characteristics'!$C:$C,0)))</f>
        <v>0</v>
      </c>
      <c r="M249" s="358">
        <f>IF(ISBLANK(INDEX('Policy Characteristics'!G:G,MATCH($C249,'Policy Characteristics'!$C:$C,0))),"",INDEX('Policy Characteristics'!G:G,MATCH($C249,'Policy Characteristics'!$C:$C,0)))</f>
        <v>1</v>
      </c>
      <c r="N249" s="358">
        <f>IF(ISBLANK(INDEX('Policy Characteristics'!H:H,MATCH($C249,'Policy Characteristics'!$C:$C,0))),"",INDEX('Policy Characteristics'!H:H,MATCH($C249,'Policy Characteristics'!$C:$C,0)))</f>
        <v>1</v>
      </c>
      <c r="O249" s="358" t="str">
        <f>IF(ISBLANK(INDEX('Policy Characteristics'!I:I,MATCH($C249,'Policy Characteristics'!$C:$C,0))),"",INDEX('Policy Characteristics'!I:I,MATCH($C249,'Policy Characteristics'!$C:$C,0)))</f>
        <v>on/off</v>
      </c>
      <c r="P249" s="358"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9" s="358" t="str">
        <f>IF(ISBLANK(INDEX('Policy Characteristics'!K:K,MATCH($C249,'Policy Characteristics'!$C:$C,0))),"",INDEX('Policy Characteristics'!K:K,MATCH($C249,'Policy Characteristics'!$C:$C,0)))</f>
        <v/>
      </c>
      <c r="R249" s="358" t="str">
        <f>IF(ISBLANK(INDEX('Policy Characteristics'!L:L,MATCH($C249,'Policy Characteristics'!$C:$C,0))),"",INDEX('Policy Characteristics'!L:L,MATCH($C249,'Policy Characteristics'!$C:$C,0)))</f>
        <v/>
      </c>
    </row>
    <row r="250" spans="1:18" x14ac:dyDescent="0.35">
      <c r="A250" s="358" t="str">
        <f>IF(ISBLANK(INDEX('Policy Characteristics'!A:A,MATCH($C250,'Policy Characteristics'!$C:$C,0))),"",INDEX('Policy Characteristics'!A:A,MATCH($C250,'Policy Characteristics'!$C:$C,0)))</f>
        <v>Electricity Supply</v>
      </c>
      <c r="B250" s="358" t="str">
        <f>IF(ISBLANK(INDEX('Policy Characteristics'!B:B,MATCH($C250,'Policy Characteristics'!$C:$C,0))),"",INDEX('Policy Characteristics'!B:B,MATCH($C250,'Policy Characteristics'!$C:$C,0)))</f>
        <v>Non BAU Capacity Retirement Schedule</v>
      </c>
      <c r="C250" s="362" t="str">
        <f t="shared" si="21"/>
        <v>Boolean Use Non BAU Capacity Retirement Schedule</v>
      </c>
      <c r="D250" s="9" t="s">
        <v>2491</v>
      </c>
      <c r="E250" s="53"/>
      <c r="F250" s="9" t="s">
        <v>466</v>
      </c>
      <c r="G250" s="53"/>
      <c r="H250" s="54">
        <v>868</v>
      </c>
      <c r="I250" s="53" t="s">
        <v>46</v>
      </c>
      <c r="J250" s="360" t="str">
        <f>IF(ISBLANK(INDEX('Policy Characteristics'!D:D,MATCH($C250,'Policy Characteristics'!$C:$C,0))),"",INDEX('Policy Characteristics'!D:D,MATCH($C250,'Policy Characteristics'!$C:$C,0)))</f>
        <v>Non BAU Capacity Retirement Schedule</v>
      </c>
      <c r="K250" s="358" t="str">
        <f>IF(ISBLANK(INDEX('Policy Characteristics'!E:E,MATCH($C250,'Policy Characteristics'!$C:$C,0))),"",INDEX('Policy Characteristics'!E:E,MATCH($C250,'Policy Characteristics'!$C:$C,0)))</f>
        <v/>
      </c>
      <c r="L250" s="358">
        <f>IF(ISBLANK(INDEX('Policy Characteristics'!F:F,MATCH($C250,'Policy Characteristics'!$C:$C,0))),"",INDEX('Policy Characteristics'!F:F,MATCH($C250,'Policy Characteristics'!$C:$C,0)))</f>
        <v>0</v>
      </c>
      <c r="M250" s="358">
        <f>IF(ISBLANK(INDEX('Policy Characteristics'!G:G,MATCH($C250,'Policy Characteristics'!$C:$C,0))),"",INDEX('Policy Characteristics'!G:G,MATCH($C250,'Policy Characteristics'!$C:$C,0)))</f>
        <v>1</v>
      </c>
      <c r="N250" s="358">
        <f>IF(ISBLANK(INDEX('Policy Characteristics'!H:H,MATCH($C250,'Policy Characteristics'!$C:$C,0))),"",INDEX('Policy Characteristics'!H:H,MATCH($C250,'Policy Characteristics'!$C:$C,0)))</f>
        <v>1</v>
      </c>
      <c r="O250" s="358" t="str">
        <f>IF(ISBLANK(INDEX('Policy Characteristics'!I:I,MATCH($C250,'Policy Characteristics'!$C:$C,0))),"",INDEX('Policy Characteristics'!I:I,MATCH($C250,'Policy Characteristics'!$C:$C,0)))</f>
        <v>on/off</v>
      </c>
      <c r="P250" s="358"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0" s="358" t="str">
        <f>IF(ISBLANK(INDEX('Policy Characteristics'!K:K,MATCH($C250,'Policy Characteristics'!$C:$C,0))),"",INDEX('Policy Characteristics'!K:K,MATCH($C250,'Policy Characteristics'!$C:$C,0)))</f>
        <v/>
      </c>
      <c r="R250" s="358" t="str">
        <f>IF(ISBLANK(INDEX('Policy Characteristics'!L:L,MATCH($C250,'Policy Characteristics'!$C:$C,0))),"",INDEX('Policy Characteristics'!L:L,MATCH($C250,'Policy Characteristics'!$C:$C,0)))</f>
        <v/>
      </c>
    </row>
    <row r="251" spans="1:18" x14ac:dyDescent="0.35">
      <c r="A251" s="358" t="str">
        <f>IF(ISBLANK(INDEX('Policy Characteristics'!A:A,MATCH($C251,'Policy Characteristics'!$C:$C,0))),"",INDEX('Policy Characteristics'!A:A,MATCH($C251,'Policy Characteristics'!$C:$C,0)))</f>
        <v>Electricity Supply</v>
      </c>
      <c r="B251" s="358" t="str">
        <f>IF(ISBLANK(INDEX('Policy Characteristics'!B:B,MATCH($C251,'Policy Characteristics'!$C:$C,0))),"",INDEX('Policy Characteristics'!B:B,MATCH($C251,'Policy Characteristics'!$C:$C,0)))</f>
        <v>Non BAU Capacity Retirement Schedule</v>
      </c>
      <c r="C251" s="362" t="str">
        <f t="shared" si="21"/>
        <v>Boolean Use Non BAU Capacity Retirement Schedule</v>
      </c>
      <c r="D251" s="9" t="s">
        <v>333</v>
      </c>
      <c r="E251" s="53"/>
      <c r="F251" s="9" t="s">
        <v>335</v>
      </c>
      <c r="G251" s="53"/>
      <c r="H251" s="54">
        <v>869</v>
      </c>
      <c r="I251" s="53" t="s">
        <v>46</v>
      </c>
      <c r="J251" s="360" t="str">
        <f>IF(ISBLANK(INDEX('Policy Characteristics'!D:D,MATCH($C251,'Policy Characteristics'!$C:$C,0))),"",INDEX('Policy Characteristics'!D:D,MATCH($C251,'Policy Characteristics'!$C:$C,0)))</f>
        <v>Non BAU Capacity Retirement Schedule</v>
      </c>
      <c r="K251" s="358" t="str">
        <f>IF(ISBLANK(INDEX('Policy Characteristics'!E:E,MATCH($C251,'Policy Characteristics'!$C:$C,0))),"",INDEX('Policy Characteristics'!E:E,MATCH($C251,'Policy Characteristics'!$C:$C,0)))</f>
        <v/>
      </c>
      <c r="L251" s="358">
        <f>IF(ISBLANK(INDEX('Policy Characteristics'!F:F,MATCH($C251,'Policy Characteristics'!$C:$C,0))),"",INDEX('Policy Characteristics'!F:F,MATCH($C251,'Policy Characteristics'!$C:$C,0)))</f>
        <v>0</v>
      </c>
      <c r="M251" s="358">
        <f>IF(ISBLANK(INDEX('Policy Characteristics'!G:G,MATCH($C251,'Policy Characteristics'!$C:$C,0))),"",INDEX('Policy Characteristics'!G:G,MATCH($C251,'Policy Characteristics'!$C:$C,0)))</f>
        <v>1</v>
      </c>
      <c r="N251" s="358">
        <f>IF(ISBLANK(INDEX('Policy Characteristics'!H:H,MATCH($C251,'Policy Characteristics'!$C:$C,0))),"",INDEX('Policy Characteristics'!H:H,MATCH($C251,'Policy Characteristics'!$C:$C,0)))</f>
        <v>1</v>
      </c>
      <c r="O251" s="358" t="str">
        <f>IF(ISBLANK(INDEX('Policy Characteristics'!I:I,MATCH($C251,'Policy Characteristics'!$C:$C,0))),"",INDEX('Policy Characteristics'!I:I,MATCH($C251,'Policy Characteristics'!$C:$C,0)))</f>
        <v>on/off</v>
      </c>
      <c r="P251" s="358"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1" s="358" t="str">
        <f>IF(ISBLANK(INDEX('Policy Characteristics'!K:K,MATCH($C251,'Policy Characteristics'!$C:$C,0))),"",INDEX('Policy Characteristics'!K:K,MATCH($C251,'Policy Characteristics'!$C:$C,0)))</f>
        <v/>
      </c>
      <c r="R251" s="358" t="str">
        <f>IF(ISBLANK(INDEX('Policy Characteristics'!L:L,MATCH($C251,'Policy Characteristics'!$C:$C,0))),"",INDEX('Policy Characteristics'!L:L,MATCH($C251,'Policy Characteristics'!$C:$C,0)))</f>
        <v/>
      </c>
    </row>
    <row r="252" spans="1:18" x14ac:dyDescent="0.35">
      <c r="A252" s="358" t="str">
        <f>IF(ISBLANK(INDEX('Policy Characteristics'!A:A,MATCH($C252,'Policy Characteristics'!$C:$C,0))),"",INDEX('Policy Characteristics'!A:A,MATCH($C252,'Policy Characteristics'!$C:$C,0)))</f>
        <v>Electricity Supply</v>
      </c>
      <c r="B252" s="358" t="str">
        <f>IF(ISBLANK(INDEX('Policy Characteristics'!B:B,MATCH($C252,'Policy Characteristics'!$C:$C,0))),"",INDEX('Policy Characteristics'!B:B,MATCH($C252,'Policy Characteristics'!$C:$C,0)))</f>
        <v>Non BAU Capacity Retirement Schedule</v>
      </c>
      <c r="C252" s="362" t="str">
        <f t="shared" si="21"/>
        <v>Boolean Use Non BAU Capacity Retirement Schedule</v>
      </c>
      <c r="D252" s="9" t="s">
        <v>334</v>
      </c>
      <c r="E252" s="53"/>
      <c r="F252" s="9" t="s">
        <v>336</v>
      </c>
      <c r="G252" s="53"/>
      <c r="H252" s="54">
        <v>870</v>
      </c>
      <c r="I252" s="53" t="s">
        <v>46</v>
      </c>
      <c r="J252" s="360" t="str">
        <f>IF(ISBLANK(INDEX('Policy Characteristics'!D:D,MATCH($C252,'Policy Characteristics'!$C:$C,0))),"",INDEX('Policy Characteristics'!D:D,MATCH($C252,'Policy Characteristics'!$C:$C,0)))</f>
        <v>Non BAU Capacity Retirement Schedule</v>
      </c>
      <c r="K252" s="358" t="str">
        <f>IF(ISBLANK(INDEX('Policy Characteristics'!E:E,MATCH($C252,'Policy Characteristics'!$C:$C,0))),"",INDEX('Policy Characteristics'!E:E,MATCH($C252,'Policy Characteristics'!$C:$C,0)))</f>
        <v/>
      </c>
      <c r="L252" s="358">
        <f>IF(ISBLANK(INDEX('Policy Characteristics'!F:F,MATCH($C252,'Policy Characteristics'!$C:$C,0))),"",INDEX('Policy Characteristics'!F:F,MATCH($C252,'Policy Characteristics'!$C:$C,0)))</f>
        <v>0</v>
      </c>
      <c r="M252" s="358">
        <f>IF(ISBLANK(INDEX('Policy Characteristics'!G:G,MATCH($C252,'Policy Characteristics'!$C:$C,0))),"",INDEX('Policy Characteristics'!G:G,MATCH($C252,'Policy Characteristics'!$C:$C,0)))</f>
        <v>1</v>
      </c>
      <c r="N252" s="358">
        <f>IF(ISBLANK(INDEX('Policy Characteristics'!H:H,MATCH($C252,'Policy Characteristics'!$C:$C,0))),"",INDEX('Policy Characteristics'!H:H,MATCH($C252,'Policy Characteristics'!$C:$C,0)))</f>
        <v>1</v>
      </c>
      <c r="O252" s="358" t="str">
        <f>IF(ISBLANK(INDEX('Policy Characteristics'!I:I,MATCH($C252,'Policy Characteristics'!$C:$C,0))),"",INDEX('Policy Characteristics'!I:I,MATCH($C252,'Policy Characteristics'!$C:$C,0)))</f>
        <v>on/off</v>
      </c>
      <c r="P252" s="358"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2" s="358" t="str">
        <f>IF(ISBLANK(INDEX('Policy Characteristics'!K:K,MATCH($C252,'Policy Characteristics'!$C:$C,0))),"",INDEX('Policy Characteristics'!K:K,MATCH($C252,'Policy Characteristics'!$C:$C,0)))</f>
        <v/>
      </c>
      <c r="R252" s="358" t="str">
        <f>IF(ISBLANK(INDEX('Policy Characteristics'!L:L,MATCH($C252,'Policy Characteristics'!$C:$C,0))),"",INDEX('Policy Characteristics'!L:L,MATCH($C252,'Policy Characteristics'!$C:$C,0)))</f>
        <v/>
      </c>
    </row>
    <row r="253" spans="1:18" x14ac:dyDescent="0.35">
      <c r="A253" s="358" t="str">
        <f>IF(ISBLANK(INDEX('Policy Characteristics'!A:A,MATCH($C253,'Policy Characteristics'!$C:$C,0))),"",INDEX('Policy Characteristics'!A:A,MATCH($C253,'Policy Characteristics'!$C:$C,0)))</f>
        <v>Electricity Supply</v>
      </c>
      <c r="B253" s="358" t="str">
        <f>IF(ISBLANK(INDEX('Policy Characteristics'!B:B,MATCH($C253,'Policy Characteristics'!$C:$C,0))),"",INDEX('Policy Characteristics'!B:B,MATCH($C253,'Policy Characteristics'!$C:$C,0)))</f>
        <v>Non BAU Capacity Retirement Schedule</v>
      </c>
      <c r="C253" s="362" t="str">
        <f t="shared" si="21"/>
        <v>Boolean Use Non BAU Capacity Retirement Schedule</v>
      </c>
      <c r="D253" s="9" t="s">
        <v>474</v>
      </c>
      <c r="E253" s="53"/>
      <c r="F253" s="9" t="s">
        <v>473</v>
      </c>
      <c r="G253" s="53"/>
      <c r="H253" s="54">
        <v>871</v>
      </c>
      <c r="I253" s="53" t="s">
        <v>46</v>
      </c>
      <c r="J253" s="360" t="str">
        <f>IF(ISBLANK(INDEX('Policy Characteristics'!D:D,MATCH($C253,'Policy Characteristics'!$C:$C,0))),"",INDEX('Policy Characteristics'!D:D,MATCH($C253,'Policy Characteristics'!$C:$C,0)))</f>
        <v>Non BAU Capacity Retirement Schedule</v>
      </c>
      <c r="K253" s="358" t="str">
        <f>IF(ISBLANK(INDEX('Policy Characteristics'!E:E,MATCH($C253,'Policy Characteristics'!$C:$C,0))),"",INDEX('Policy Characteristics'!E:E,MATCH($C253,'Policy Characteristics'!$C:$C,0)))</f>
        <v/>
      </c>
      <c r="L253" s="358">
        <f>IF(ISBLANK(INDEX('Policy Characteristics'!F:F,MATCH($C253,'Policy Characteristics'!$C:$C,0))),"",INDEX('Policy Characteristics'!F:F,MATCH($C253,'Policy Characteristics'!$C:$C,0)))</f>
        <v>0</v>
      </c>
      <c r="M253" s="358">
        <f>IF(ISBLANK(INDEX('Policy Characteristics'!G:G,MATCH($C253,'Policy Characteristics'!$C:$C,0))),"",INDEX('Policy Characteristics'!G:G,MATCH($C253,'Policy Characteristics'!$C:$C,0)))</f>
        <v>1</v>
      </c>
      <c r="N253" s="358">
        <f>IF(ISBLANK(INDEX('Policy Characteristics'!H:H,MATCH($C253,'Policy Characteristics'!$C:$C,0))),"",INDEX('Policy Characteristics'!H:H,MATCH($C253,'Policy Characteristics'!$C:$C,0)))</f>
        <v>1</v>
      </c>
      <c r="O253" s="358" t="str">
        <f>IF(ISBLANK(INDEX('Policy Characteristics'!I:I,MATCH($C253,'Policy Characteristics'!$C:$C,0))),"",INDEX('Policy Characteristics'!I:I,MATCH($C253,'Policy Characteristics'!$C:$C,0)))</f>
        <v>on/off</v>
      </c>
      <c r="P253" s="358"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3" s="358" t="str">
        <f>IF(ISBLANK(INDEX('Policy Characteristics'!K:K,MATCH($C253,'Policy Characteristics'!$C:$C,0))),"",INDEX('Policy Characteristics'!K:K,MATCH($C253,'Policy Characteristics'!$C:$C,0)))</f>
        <v/>
      </c>
      <c r="R253" s="358" t="str">
        <f>IF(ISBLANK(INDEX('Policy Characteristics'!L:L,MATCH($C253,'Policy Characteristics'!$C:$C,0))),"",INDEX('Policy Characteristics'!L:L,MATCH($C253,'Policy Characteristics'!$C:$C,0)))</f>
        <v/>
      </c>
    </row>
    <row r="254" spans="1:18" x14ac:dyDescent="0.35">
      <c r="A254" s="358" t="str">
        <f>IF(ISBLANK(INDEX('Policy Characteristics'!A:A,MATCH($C254,'Policy Characteristics'!$C:$C,0))),"",INDEX('Policy Characteristics'!A:A,MATCH($C254,'Policy Characteristics'!$C:$C,0)))</f>
        <v>Electricity Supply</v>
      </c>
      <c r="B254" s="358" t="str">
        <f>IF(ISBLANK(INDEX('Policy Characteristics'!B:B,MATCH($C254,'Policy Characteristics'!$C:$C,0))),"",INDEX('Policy Characteristics'!B:B,MATCH($C254,'Policy Characteristics'!$C:$C,0)))</f>
        <v>Non BAU Capacity Retirement Schedule</v>
      </c>
      <c r="C254" s="362" t="str">
        <f t="shared" si="21"/>
        <v>Boolean Use Non BAU Capacity Retirement Schedule</v>
      </c>
      <c r="D254" s="9" t="s">
        <v>483</v>
      </c>
      <c r="E254" s="53"/>
      <c r="F254" s="9" t="s">
        <v>484</v>
      </c>
      <c r="G254" s="53"/>
      <c r="H254" s="54">
        <v>872</v>
      </c>
      <c r="I254" s="53" t="s">
        <v>46</v>
      </c>
      <c r="J254" s="360" t="str">
        <f>IF(ISBLANK(INDEX('Policy Characteristics'!D:D,MATCH($C254,'Policy Characteristics'!$C:$C,0))),"",INDEX('Policy Characteristics'!D:D,MATCH($C254,'Policy Characteristics'!$C:$C,0)))</f>
        <v>Non BAU Capacity Retirement Schedule</v>
      </c>
      <c r="K254" s="358" t="str">
        <f>IF(ISBLANK(INDEX('Policy Characteristics'!E:E,MATCH($C254,'Policy Characteristics'!$C:$C,0))),"",INDEX('Policy Characteristics'!E:E,MATCH($C254,'Policy Characteristics'!$C:$C,0)))</f>
        <v/>
      </c>
      <c r="L254" s="358">
        <f>IF(ISBLANK(INDEX('Policy Characteristics'!F:F,MATCH($C254,'Policy Characteristics'!$C:$C,0))),"",INDEX('Policy Characteristics'!F:F,MATCH($C254,'Policy Characteristics'!$C:$C,0)))</f>
        <v>0</v>
      </c>
      <c r="M254" s="358">
        <f>IF(ISBLANK(INDEX('Policy Characteristics'!G:G,MATCH($C254,'Policy Characteristics'!$C:$C,0))),"",INDEX('Policy Characteristics'!G:G,MATCH($C254,'Policy Characteristics'!$C:$C,0)))</f>
        <v>1</v>
      </c>
      <c r="N254" s="358">
        <f>IF(ISBLANK(INDEX('Policy Characteristics'!H:H,MATCH($C254,'Policy Characteristics'!$C:$C,0))),"",INDEX('Policy Characteristics'!H:H,MATCH($C254,'Policy Characteristics'!$C:$C,0)))</f>
        <v>1</v>
      </c>
      <c r="O254" s="358" t="str">
        <f>IF(ISBLANK(INDEX('Policy Characteristics'!I:I,MATCH($C254,'Policy Characteristics'!$C:$C,0))),"",INDEX('Policy Characteristics'!I:I,MATCH($C254,'Policy Characteristics'!$C:$C,0)))</f>
        <v>on/off</v>
      </c>
      <c r="P254" s="358"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4" s="358" t="str">
        <f>IF(ISBLANK(INDEX('Policy Characteristics'!K:K,MATCH($C254,'Policy Characteristics'!$C:$C,0))),"",INDEX('Policy Characteristics'!K:K,MATCH($C254,'Policy Characteristics'!$C:$C,0)))</f>
        <v/>
      </c>
      <c r="R254" s="358" t="str">
        <f>IF(ISBLANK(INDEX('Policy Characteristics'!L:L,MATCH($C254,'Policy Characteristics'!$C:$C,0))),"",INDEX('Policy Characteristics'!L:L,MATCH($C254,'Policy Characteristics'!$C:$C,0)))</f>
        <v/>
      </c>
    </row>
    <row r="255" spans="1:18" x14ac:dyDescent="0.35">
      <c r="A255" s="358" t="str">
        <f>IF(ISBLANK(INDEX('Policy Characteristics'!A:A,MATCH($C255,'Policy Characteristics'!$C:$C,0))),"",INDEX('Policy Characteristics'!A:A,MATCH($C255,'Policy Characteristics'!$C:$C,0)))</f>
        <v>Electricity Supply</v>
      </c>
      <c r="B255" s="358" t="str">
        <f>IF(ISBLANK(INDEX('Policy Characteristics'!B:B,MATCH($C255,'Policy Characteristics'!$C:$C,0))),"",INDEX('Policy Characteristics'!B:B,MATCH($C255,'Policy Characteristics'!$C:$C,0)))</f>
        <v>Non BAU Capacity Retirement Schedule</v>
      </c>
      <c r="C255" s="362" t="str">
        <f t="shared" si="21"/>
        <v>Boolean Use Non BAU Capacity Retirement Schedule</v>
      </c>
      <c r="D255" s="9" t="s">
        <v>2850</v>
      </c>
      <c r="E255" s="53"/>
      <c r="F255" s="9" t="s">
        <v>2543</v>
      </c>
      <c r="G255" s="53"/>
      <c r="H255" s="54">
        <v>873</v>
      </c>
      <c r="I255" s="53" t="s">
        <v>46</v>
      </c>
      <c r="J255" s="360" t="str">
        <f>IF(ISBLANK(INDEX('Policy Characteristics'!D:D,MATCH($C255,'Policy Characteristics'!$C:$C,0))),"",INDEX('Policy Characteristics'!D:D,MATCH($C255,'Policy Characteristics'!$C:$C,0)))</f>
        <v>Non BAU Capacity Retirement Schedule</v>
      </c>
      <c r="K255" s="358" t="str">
        <f>IF(ISBLANK(INDEX('Policy Characteristics'!E:E,MATCH($C255,'Policy Characteristics'!$C:$C,0))),"",INDEX('Policy Characteristics'!E:E,MATCH($C255,'Policy Characteristics'!$C:$C,0)))</f>
        <v/>
      </c>
      <c r="L255" s="358">
        <f>IF(ISBLANK(INDEX('Policy Characteristics'!F:F,MATCH($C255,'Policy Characteristics'!$C:$C,0))),"",INDEX('Policy Characteristics'!F:F,MATCH($C255,'Policy Characteristics'!$C:$C,0)))</f>
        <v>0</v>
      </c>
      <c r="M255" s="358">
        <f>IF(ISBLANK(INDEX('Policy Characteristics'!G:G,MATCH($C255,'Policy Characteristics'!$C:$C,0))),"",INDEX('Policy Characteristics'!G:G,MATCH($C255,'Policy Characteristics'!$C:$C,0)))</f>
        <v>1</v>
      </c>
      <c r="N255" s="358">
        <f>IF(ISBLANK(INDEX('Policy Characteristics'!H:H,MATCH($C255,'Policy Characteristics'!$C:$C,0))),"",INDEX('Policy Characteristics'!H:H,MATCH($C255,'Policy Characteristics'!$C:$C,0)))</f>
        <v>1</v>
      </c>
      <c r="O255" s="358" t="str">
        <f>IF(ISBLANK(INDEX('Policy Characteristics'!I:I,MATCH($C255,'Policy Characteristics'!$C:$C,0))),"",INDEX('Policy Characteristics'!I:I,MATCH($C255,'Policy Characteristics'!$C:$C,0)))</f>
        <v>on/off</v>
      </c>
      <c r="P255" s="358"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5" s="358" t="str">
        <f>IF(ISBLANK(INDEX('Policy Characteristics'!K:K,MATCH($C255,'Policy Characteristics'!$C:$C,0))),"",INDEX('Policy Characteristics'!K:K,MATCH($C255,'Policy Characteristics'!$C:$C,0)))</f>
        <v/>
      </c>
      <c r="R255" s="358" t="str">
        <f>IF(ISBLANK(INDEX('Policy Characteristics'!L:L,MATCH($C255,'Policy Characteristics'!$C:$C,0))),"",INDEX('Policy Characteristics'!L:L,MATCH($C255,'Policy Characteristics'!$C:$C,0)))</f>
        <v/>
      </c>
    </row>
    <row r="256" spans="1:18" x14ac:dyDescent="0.35">
      <c r="A256" s="358" t="str">
        <f>IF(ISBLANK(INDEX('Policy Characteristics'!A:A,MATCH($C256,'Policy Characteristics'!$C:$C,0))),"",INDEX('Policy Characteristics'!A:A,MATCH($C256,'Policy Characteristics'!$C:$C,0)))</f>
        <v>Electricity Supply</v>
      </c>
      <c r="B256" s="358" t="str">
        <f>IF(ISBLANK(INDEX('Policy Characteristics'!B:B,MATCH($C256,'Policy Characteristics'!$C:$C,0))),"",INDEX('Policy Characteristics'!B:B,MATCH($C256,'Policy Characteristics'!$C:$C,0)))</f>
        <v>Non BAU Capacity Retirement Schedule</v>
      </c>
      <c r="C256" s="362" t="str">
        <f t="shared" si="21"/>
        <v>Boolean Use Non BAU Capacity Retirement Schedule</v>
      </c>
      <c r="D256" s="9" t="s">
        <v>2851</v>
      </c>
      <c r="E256" s="53"/>
      <c r="F256" s="9" t="s">
        <v>2678</v>
      </c>
      <c r="G256" s="53"/>
      <c r="H256" s="54">
        <v>874</v>
      </c>
      <c r="I256" s="53" t="s">
        <v>46</v>
      </c>
      <c r="J256" s="360" t="str">
        <f>IF(ISBLANK(INDEX('Policy Characteristics'!D:D,MATCH($C256,'Policy Characteristics'!$C:$C,0))),"",INDEX('Policy Characteristics'!D:D,MATCH($C256,'Policy Characteristics'!$C:$C,0)))</f>
        <v>Non BAU Capacity Retirement Schedule</v>
      </c>
      <c r="K256" s="358" t="str">
        <f>IF(ISBLANK(INDEX('Policy Characteristics'!E:E,MATCH($C256,'Policy Characteristics'!$C:$C,0))),"",INDEX('Policy Characteristics'!E:E,MATCH($C256,'Policy Characteristics'!$C:$C,0)))</f>
        <v/>
      </c>
      <c r="L256" s="358">
        <f>IF(ISBLANK(INDEX('Policy Characteristics'!F:F,MATCH($C256,'Policy Characteristics'!$C:$C,0))),"",INDEX('Policy Characteristics'!F:F,MATCH($C256,'Policy Characteristics'!$C:$C,0)))</f>
        <v>0</v>
      </c>
      <c r="M256" s="358">
        <f>IF(ISBLANK(INDEX('Policy Characteristics'!G:G,MATCH($C256,'Policy Characteristics'!$C:$C,0))),"",INDEX('Policy Characteristics'!G:G,MATCH($C256,'Policy Characteristics'!$C:$C,0)))</f>
        <v>1</v>
      </c>
      <c r="N256" s="358">
        <f>IF(ISBLANK(INDEX('Policy Characteristics'!H:H,MATCH($C256,'Policy Characteristics'!$C:$C,0))),"",INDEX('Policy Characteristics'!H:H,MATCH($C256,'Policy Characteristics'!$C:$C,0)))</f>
        <v>1</v>
      </c>
      <c r="O256" s="358" t="str">
        <f>IF(ISBLANK(INDEX('Policy Characteristics'!I:I,MATCH($C256,'Policy Characteristics'!$C:$C,0))),"",INDEX('Policy Characteristics'!I:I,MATCH($C256,'Policy Characteristics'!$C:$C,0)))</f>
        <v>on/off</v>
      </c>
      <c r="P256" s="358"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6" s="358" t="str">
        <f>IF(ISBLANK(INDEX('Policy Characteristics'!K:K,MATCH($C256,'Policy Characteristics'!$C:$C,0))),"",INDEX('Policy Characteristics'!K:K,MATCH($C256,'Policy Characteristics'!$C:$C,0)))</f>
        <v/>
      </c>
      <c r="R256" s="358" t="str">
        <f>IF(ISBLANK(INDEX('Policy Characteristics'!L:L,MATCH($C256,'Policy Characteristics'!$C:$C,0))),"",INDEX('Policy Characteristics'!L:L,MATCH($C256,'Policy Characteristics'!$C:$C,0)))</f>
        <v/>
      </c>
    </row>
    <row r="257" spans="1:18" x14ac:dyDescent="0.35">
      <c r="A257" s="358" t="str">
        <f>IF(ISBLANK(INDEX('Policy Characteristics'!A:A,MATCH($C257,'Policy Characteristics'!$C:$C,0))),"",INDEX('Policy Characteristics'!A:A,MATCH($C257,'Policy Characteristics'!$C:$C,0)))</f>
        <v>Electricity Supply</v>
      </c>
      <c r="B257" s="358" t="str">
        <f>IF(ISBLANK(INDEX('Policy Characteristics'!B:B,MATCH($C257,'Policy Characteristics'!$C:$C,0))),"",INDEX('Policy Characteristics'!B:B,MATCH($C257,'Policy Characteristics'!$C:$C,0)))</f>
        <v>Non BAU Capacity Retirement Schedule</v>
      </c>
      <c r="C257" s="362" t="str">
        <f t="shared" si="21"/>
        <v>Boolean Use Non BAU Capacity Retirement Schedule</v>
      </c>
      <c r="D257" s="9" t="s">
        <v>2852</v>
      </c>
      <c r="E257" s="53"/>
      <c r="F257" s="9" t="s">
        <v>2545</v>
      </c>
      <c r="G257" s="53"/>
      <c r="H257" s="54">
        <v>875</v>
      </c>
      <c r="I257" s="53" t="s">
        <v>46</v>
      </c>
      <c r="J257" s="360" t="str">
        <f>IF(ISBLANK(INDEX('Policy Characteristics'!D:D,MATCH($C257,'Policy Characteristics'!$C:$C,0))),"",INDEX('Policy Characteristics'!D:D,MATCH($C257,'Policy Characteristics'!$C:$C,0)))</f>
        <v>Non BAU Capacity Retirement Schedule</v>
      </c>
      <c r="K257" s="358" t="str">
        <f>IF(ISBLANK(INDEX('Policy Characteristics'!E:E,MATCH($C257,'Policy Characteristics'!$C:$C,0))),"",INDEX('Policy Characteristics'!E:E,MATCH($C257,'Policy Characteristics'!$C:$C,0)))</f>
        <v/>
      </c>
      <c r="L257" s="358">
        <f>IF(ISBLANK(INDEX('Policy Characteristics'!F:F,MATCH($C257,'Policy Characteristics'!$C:$C,0))),"",INDEX('Policy Characteristics'!F:F,MATCH($C257,'Policy Characteristics'!$C:$C,0)))</f>
        <v>0</v>
      </c>
      <c r="M257" s="358">
        <f>IF(ISBLANK(INDEX('Policy Characteristics'!G:G,MATCH($C257,'Policy Characteristics'!$C:$C,0))),"",INDEX('Policy Characteristics'!G:G,MATCH($C257,'Policy Characteristics'!$C:$C,0)))</f>
        <v>1</v>
      </c>
      <c r="N257" s="358">
        <f>IF(ISBLANK(INDEX('Policy Characteristics'!H:H,MATCH($C257,'Policy Characteristics'!$C:$C,0))),"",INDEX('Policy Characteristics'!H:H,MATCH($C257,'Policy Characteristics'!$C:$C,0)))</f>
        <v>1</v>
      </c>
      <c r="O257" s="358" t="str">
        <f>IF(ISBLANK(INDEX('Policy Characteristics'!I:I,MATCH($C257,'Policy Characteristics'!$C:$C,0))),"",INDEX('Policy Characteristics'!I:I,MATCH($C257,'Policy Characteristics'!$C:$C,0)))</f>
        <v>on/off</v>
      </c>
      <c r="P257" s="358"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7" s="358" t="str">
        <f>IF(ISBLANK(INDEX('Policy Characteristics'!K:K,MATCH($C257,'Policy Characteristics'!$C:$C,0))),"",INDEX('Policy Characteristics'!K:K,MATCH($C257,'Policy Characteristics'!$C:$C,0)))</f>
        <v/>
      </c>
      <c r="R257" s="358" t="str">
        <f>IF(ISBLANK(INDEX('Policy Characteristics'!L:L,MATCH($C257,'Policy Characteristics'!$C:$C,0))),"",INDEX('Policy Characteristics'!L:L,MATCH($C257,'Policy Characteristics'!$C:$C,0)))</f>
        <v/>
      </c>
    </row>
    <row r="258" spans="1:18" s="5" customFormat="1" x14ac:dyDescent="0.35">
      <c r="A258" s="358" t="str">
        <f>IF(ISBLANK(INDEX('Policy Characteristics'!A:A,MATCH($C258,'Policy Characteristics'!$C:$C,0))),"",INDEX('Policy Characteristics'!A:A,MATCH($C258,'Policy Characteristics'!$C:$C,0)))</f>
        <v>Electricity Supply</v>
      </c>
      <c r="B258" s="358" t="str">
        <f>IF(ISBLANK(INDEX('Policy Characteristics'!B:B,MATCH($C258,'Policy Characteristics'!$C:$C,0))),"",INDEX('Policy Characteristics'!B:B,MATCH($C258,'Policy Characteristics'!$C:$C,0)))</f>
        <v>Non BAU Mandated Capacity Construction</v>
      </c>
      <c r="C258" s="363" t="s">
        <v>134</v>
      </c>
      <c r="D258" s="53" t="s">
        <v>477</v>
      </c>
      <c r="E258" s="53"/>
      <c r="F258" s="53" t="s">
        <v>476</v>
      </c>
      <c r="G258" s="53"/>
      <c r="H258" s="54">
        <v>633</v>
      </c>
      <c r="I258" s="53" t="s">
        <v>46</v>
      </c>
      <c r="J258" s="360" t="str">
        <f>IF(ISBLANK(INDEX('Policy Characteristics'!D:D,MATCH($C258,'Policy Characteristics'!$C:$C,0))),"",INDEX('Policy Characteristics'!D:D,MATCH($C258,'Policy Characteristics'!$C:$C,0)))</f>
        <v>Non BAU Mandated Capacity Construction</v>
      </c>
      <c r="K258" s="358" t="str">
        <f>IF(ISBLANK(INDEX('Policy Characteristics'!E:E,MATCH($C258,'Policy Characteristics'!$C:$C,0))),"",INDEX('Policy Characteristics'!E:E,MATCH($C258,'Policy Characteristics'!$C:$C,0)))</f>
        <v/>
      </c>
      <c r="L258" s="358">
        <f>IF(ISBLANK(INDEX('Policy Characteristics'!F:F,MATCH($C258,'Policy Characteristics'!$C:$C,0))),"",INDEX('Policy Characteristics'!F:F,MATCH($C258,'Policy Characteristics'!$C:$C,0)))</f>
        <v>0</v>
      </c>
      <c r="M258" s="358">
        <f>IF(ISBLANK(INDEX('Policy Characteristics'!G:G,MATCH($C258,'Policy Characteristics'!$C:$C,0))),"",INDEX('Policy Characteristics'!G:G,MATCH($C258,'Policy Characteristics'!$C:$C,0)))</f>
        <v>1</v>
      </c>
      <c r="N258" s="358">
        <f>IF(ISBLANK(INDEX('Policy Characteristics'!H:H,MATCH($C258,'Policy Characteristics'!$C:$C,0))),"",INDEX('Policy Characteristics'!H:H,MATCH($C258,'Policy Characteristics'!$C:$C,0)))</f>
        <v>1</v>
      </c>
      <c r="O258" s="358" t="str">
        <f>IF(ISBLANK(INDEX('Policy Characteristics'!I:I,MATCH($C258,'Policy Characteristics'!$C:$C,0))),"",INDEX('Policy Characteristics'!I:I,MATCH($C258,'Policy Characteristics'!$C:$C,0)))</f>
        <v>on/off</v>
      </c>
      <c r="P258" s="358"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58" t="str">
        <f>IF(ISBLANK(INDEX('Policy Characteristics'!K:K,MATCH($C258,'Policy Characteristics'!$C:$C,0))),"",INDEX('Policy Characteristics'!K:K,MATCH($C258,'Policy Characteristics'!$C:$C,0)))</f>
        <v/>
      </c>
      <c r="R258" s="358" t="str">
        <f>IF(ISBLANK(INDEX('Policy Characteristics'!L:L,MATCH($C258,'Policy Characteristics'!$C:$C,0))),"",INDEX('Policy Characteristics'!L:L,MATCH($C258,'Policy Characteristics'!$C:$C,0)))</f>
        <v/>
      </c>
    </row>
    <row r="259" spans="1:18" s="5" customFormat="1" x14ac:dyDescent="0.35">
      <c r="A259" s="358" t="str">
        <f>IF(ISBLANK(INDEX('Policy Characteristics'!A:A,MATCH($C259,'Policy Characteristics'!$C:$C,0))),"",INDEX('Policy Characteristics'!A:A,MATCH($C259,'Policy Characteristics'!$C:$C,0)))</f>
        <v>Electricity Supply</v>
      </c>
      <c r="B259" s="358" t="str">
        <f>IF(ISBLANK(INDEX('Policy Characteristics'!B:B,MATCH($C259,'Policy Characteristics'!$C:$C,0))),"",INDEX('Policy Characteristics'!B:B,MATCH($C259,'Policy Characteristics'!$C:$C,0)))</f>
        <v>Non BAU Mandated Capacity Construction</v>
      </c>
      <c r="C259" s="362" t="str">
        <f t="shared" ref="C259:C273" si="22">C$258</f>
        <v>Boolean Use Non BAU Mandated Capacity Construction Schedule</v>
      </c>
      <c r="D259" s="9" t="s">
        <v>331</v>
      </c>
      <c r="E259" s="53"/>
      <c r="F259" s="9" t="s">
        <v>332</v>
      </c>
      <c r="G259" s="53"/>
      <c r="H259" s="54">
        <v>634</v>
      </c>
      <c r="I259" s="53" t="s">
        <v>45</v>
      </c>
      <c r="J259" s="360" t="str">
        <f>IF(ISBLANK(INDEX('Policy Characteristics'!D:D,MATCH($C259,'Policy Characteristics'!$C:$C,0))),"",INDEX('Policy Characteristics'!D:D,MATCH($C259,'Policy Characteristics'!$C:$C,0)))</f>
        <v>Non BAU Mandated Capacity Construction</v>
      </c>
      <c r="K259" s="358" t="str">
        <f>IF(ISBLANK(INDEX('Policy Characteristics'!E:E,MATCH($C259,'Policy Characteristics'!$C:$C,0))),"",INDEX('Policy Characteristics'!E:E,MATCH($C259,'Policy Characteristics'!$C:$C,0)))</f>
        <v/>
      </c>
      <c r="L259" s="358">
        <f>IF(ISBLANK(INDEX('Policy Characteristics'!F:F,MATCH($C259,'Policy Characteristics'!$C:$C,0))),"",INDEX('Policy Characteristics'!F:F,MATCH($C259,'Policy Characteristics'!$C:$C,0)))</f>
        <v>0</v>
      </c>
      <c r="M259" s="358">
        <f>IF(ISBLANK(INDEX('Policy Characteristics'!G:G,MATCH($C259,'Policy Characteristics'!$C:$C,0))),"",INDEX('Policy Characteristics'!G:G,MATCH($C259,'Policy Characteristics'!$C:$C,0)))</f>
        <v>1</v>
      </c>
      <c r="N259" s="358">
        <f>IF(ISBLANK(INDEX('Policy Characteristics'!H:H,MATCH($C259,'Policy Characteristics'!$C:$C,0))),"",INDEX('Policy Characteristics'!H:H,MATCH($C259,'Policy Characteristics'!$C:$C,0)))</f>
        <v>1</v>
      </c>
      <c r="O259" s="358" t="str">
        <f>IF(ISBLANK(INDEX('Policy Characteristics'!I:I,MATCH($C259,'Policy Characteristics'!$C:$C,0))),"",INDEX('Policy Characteristics'!I:I,MATCH($C259,'Policy Characteristics'!$C:$C,0)))</f>
        <v>on/off</v>
      </c>
      <c r="P259" s="358"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58" t="str">
        <f>IF(ISBLANK(INDEX('Policy Characteristics'!K:K,MATCH($C259,'Policy Characteristics'!$C:$C,0))),"",INDEX('Policy Characteristics'!K:K,MATCH($C259,'Policy Characteristics'!$C:$C,0)))</f>
        <v/>
      </c>
      <c r="R259" s="358" t="str">
        <f>IF(ISBLANK(INDEX('Policy Characteristics'!L:L,MATCH($C259,'Policy Characteristics'!$C:$C,0))),"",INDEX('Policy Characteristics'!L:L,MATCH($C259,'Policy Characteristics'!$C:$C,0)))</f>
        <v/>
      </c>
    </row>
    <row r="260" spans="1:18" s="5" customFormat="1" x14ac:dyDescent="0.35">
      <c r="A260" s="358" t="str">
        <f>IF(ISBLANK(INDEX('Policy Characteristics'!A:A,MATCH($C260,'Policy Characteristics'!$C:$C,0))),"",INDEX('Policy Characteristics'!A:A,MATCH($C260,'Policy Characteristics'!$C:$C,0)))</f>
        <v>Electricity Supply</v>
      </c>
      <c r="B260" s="358" t="str">
        <f>IF(ISBLANK(INDEX('Policy Characteristics'!B:B,MATCH($C260,'Policy Characteristics'!$C:$C,0))),"",INDEX('Policy Characteristics'!B:B,MATCH($C260,'Policy Characteristics'!$C:$C,0)))</f>
        <v>Non BAU Mandated Capacity Construction</v>
      </c>
      <c r="C260" s="362" t="str">
        <f t="shared" si="22"/>
        <v>Boolean Use Non BAU Mandated Capacity Construction Schedule</v>
      </c>
      <c r="D260" s="9" t="s">
        <v>78</v>
      </c>
      <c r="E260" s="53"/>
      <c r="F260" s="9" t="s">
        <v>92</v>
      </c>
      <c r="G260" s="53"/>
      <c r="H260" s="54">
        <v>635</v>
      </c>
      <c r="I260" s="53" t="s">
        <v>46</v>
      </c>
      <c r="J260" s="360" t="str">
        <f>IF(ISBLANK(INDEX('Policy Characteristics'!D:D,MATCH($C260,'Policy Characteristics'!$C:$C,0))),"",INDEX('Policy Characteristics'!D:D,MATCH($C260,'Policy Characteristics'!$C:$C,0)))</f>
        <v>Non BAU Mandated Capacity Construction</v>
      </c>
      <c r="K260" s="358" t="str">
        <f>IF(ISBLANK(INDEX('Policy Characteristics'!E:E,MATCH($C260,'Policy Characteristics'!$C:$C,0))),"",INDEX('Policy Characteristics'!E:E,MATCH($C260,'Policy Characteristics'!$C:$C,0)))</f>
        <v/>
      </c>
      <c r="L260" s="358">
        <f>IF(ISBLANK(INDEX('Policy Characteristics'!F:F,MATCH($C260,'Policy Characteristics'!$C:$C,0))),"",INDEX('Policy Characteristics'!F:F,MATCH($C260,'Policy Characteristics'!$C:$C,0)))</f>
        <v>0</v>
      </c>
      <c r="M260" s="358">
        <f>IF(ISBLANK(INDEX('Policy Characteristics'!G:G,MATCH($C260,'Policy Characteristics'!$C:$C,0))),"",INDEX('Policy Characteristics'!G:G,MATCH($C260,'Policy Characteristics'!$C:$C,0)))</f>
        <v>1</v>
      </c>
      <c r="N260" s="358">
        <f>IF(ISBLANK(INDEX('Policy Characteristics'!H:H,MATCH($C260,'Policy Characteristics'!$C:$C,0))),"",INDEX('Policy Characteristics'!H:H,MATCH($C260,'Policy Characteristics'!$C:$C,0)))</f>
        <v>1</v>
      </c>
      <c r="O260" s="358" t="str">
        <f>IF(ISBLANK(INDEX('Policy Characteristics'!I:I,MATCH($C260,'Policy Characteristics'!$C:$C,0))),"",INDEX('Policy Characteristics'!I:I,MATCH($C260,'Policy Characteristics'!$C:$C,0)))</f>
        <v>on/off</v>
      </c>
      <c r="P260" s="358"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58" t="str">
        <f>IF(ISBLANK(INDEX('Policy Characteristics'!K:K,MATCH($C260,'Policy Characteristics'!$C:$C,0))),"",INDEX('Policy Characteristics'!K:K,MATCH($C260,'Policy Characteristics'!$C:$C,0)))</f>
        <v/>
      </c>
      <c r="R260" s="358" t="str">
        <f>IF(ISBLANK(INDEX('Policy Characteristics'!L:L,MATCH($C260,'Policy Characteristics'!$C:$C,0))),"",INDEX('Policy Characteristics'!L:L,MATCH($C260,'Policy Characteristics'!$C:$C,0)))</f>
        <v/>
      </c>
    </row>
    <row r="261" spans="1:18" s="5" customFormat="1" x14ac:dyDescent="0.35">
      <c r="A261" s="358" t="str">
        <f>IF(ISBLANK(INDEX('Policy Characteristics'!A:A,MATCH($C261,'Policy Characteristics'!$C:$C,0))),"",INDEX('Policy Characteristics'!A:A,MATCH($C261,'Policy Characteristics'!$C:$C,0)))</f>
        <v>Electricity Supply</v>
      </c>
      <c r="B261" s="358" t="str">
        <f>IF(ISBLANK(INDEX('Policy Characteristics'!B:B,MATCH($C261,'Policy Characteristics'!$C:$C,0))),"",INDEX('Policy Characteristics'!B:B,MATCH($C261,'Policy Characteristics'!$C:$C,0)))</f>
        <v>Non BAU Mandated Capacity Construction</v>
      </c>
      <c r="C261" s="362" t="str">
        <f t="shared" si="22"/>
        <v>Boolean Use Non BAU Mandated Capacity Construction Schedule</v>
      </c>
      <c r="D261" s="9" t="s">
        <v>79</v>
      </c>
      <c r="E261" s="53"/>
      <c r="F261" s="9" t="s">
        <v>93</v>
      </c>
      <c r="G261" s="53"/>
      <c r="H261" s="54">
        <v>636</v>
      </c>
      <c r="I261" s="53" t="s">
        <v>46</v>
      </c>
      <c r="J261" s="360" t="str">
        <f>IF(ISBLANK(INDEX('Policy Characteristics'!D:D,MATCH($C261,'Policy Characteristics'!$C:$C,0))),"",INDEX('Policy Characteristics'!D:D,MATCH($C261,'Policy Characteristics'!$C:$C,0)))</f>
        <v>Non BAU Mandated Capacity Construction</v>
      </c>
      <c r="K261" s="358" t="str">
        <f>IF(ISBLANK(INDEX('Policy Characteristics'!E:E,MATCH($C261,'Policy Characteristics'!$C:$C,0))),"",INDEX('Policy Characteristics'!E:E,MATCH($C261,'Policy Characteristics'!$C:$C,0)))</f>
        <v/>
      </c>
      <c r="L261" s="358">
        <f>IF(ISBLANK(INDEX('Policy Characteristics'!F:F,MATCH($C261,'Policy Characteristics'!$C:$C,0))),"",INDEX('Policy Characteristics'!F:F,MATCH($C261,'Policy Characteristics'!$C:$C,0)))</f>
        <v>0</v>
      </c>
      <c r="M261" s="358">
        <f>IF(ISBLANK(INDEX('Policy Characteristics'!G:G,MATCH($C261,'Policy Characteristics'!$C:$C,0))),"",INDEX('Policy Characteristics'!G:G,MATCH($C261,'Policy Characteristics'!$C:$C,0)))</f>
        <v>1</v>
      </c>
      <c r="N261" s="358">
        <f>IF(ISBLANK(INDEX('Policy Characteristics'!H:H,MATCH($C261,'Policy Characteristics'!$C:$C,0))),"",INDEX('Policy Characteristics'!H:H,MATCH($C261,'Policy Characteristics'!$C:$C,0)))</f>
        <v>1</v>
      </c>
      <c r="O261" s="358" t="str">
        <f>IF(ISBLANK(INDEX('Policy Characteristics'!I:I,MATCH($C261,'Policy Characteristics'!$C:$C,0))),"",INDEX('Policy Characteristics'!I:I,MATCH($C261,'Policy Characteristics'!$C:$C,0)))</f>
        <v>on/off</v>
      </c>
      <c r="P261" s="358"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58" t="str">
        <f>IF(ISBLANK(INDEX('Policy Characteristics'!K:K,MATCH($C261,'Policy Characteristics'!$C:$C,0))),"",INDEX('Policy Characteristics'!K:K,MATCH($C261,'Policy Characteristics'!$C:$C,0)))</f>
        <v/>
      </c>
      <c r="R261" s="358" t="str">
        <f>IF(ISBLANK(INDEX('Policy Characteristics'!L:L,MATCH($C261,'Policy Characteristics'!$C:$C,0))),"",INDEX('Policy Characteristics'!L:L,MATCH($C261,'Policy Characteristics'!$C:$C,0)))</f>
        <v/>
      </c>
    </row>
    <row r="262" spans="1:18" s="5" customFormat="1" x14ac:dyDescent="0.35">
      <c r="A262" s="358" t="str">
        <f>IF(ISBLANK(INDEX('Policy Characteristics'!A:A,MATCH($C262,'Policy Characteristics'!$C:$C,0))),"",INDEX('Policy Characteristics'!A:A,MATCH($C262,'Policy Characteristics'!$C:$C,0)))</f>
        <v>Electricity Supply</v>
      </c>
      <c r="B262" s="358" t="str">
        <f>IF(ISBLANK(INDEX('Policy Characteristics'!B:B,MATCH($C262,'Policy Characteristics'!$C:$C,0))),"",INDEX('Policy Characteristics'!B:B,MATCH($C262,'Policy Characteristics'!$C:$C,0)))</f>
        <v>Non BAU Mandated Capacity Construction</v>
      </c>
      <c r="C262" s="362" t="str">
        <f t="shared" si="22"/>
        <v>Boolean Use Non BAU Mandated Capacity Construction Schedule</v>
      </c>
      <c r="D262" s="9" t="s">
        <v>478</v>
      </c>
      <c r="E262" s="53"/>
      <c r="F262" s="9" t="s">
        <v>481</v>
      </c>
      <c r="G262" s="53"/>
      <c r="H262" s="54">
        <v>637</v>
      </c>
      <c r="I262" s="53" t="s">
        <v>46</v>
      </c>
      <c r="J262" s="360" t="str">
        <f>IF(ISBLANK(INDEX('Policy Characteristics'!D:D,MATCH($C262,'Policy Characteristics'!$C:$C,0))),"",INDEX('Policy Characteristics'!D:D,MATCH($C262,'Policy Characteristics'!$C:$C,0)))</f>
        <v>Non BAU Mandated Capacity Construction</v>
      </c>
      <c r="K262" s="358" t="str">
        <f>IF(ISBLANK(INDEX('Policy Characteristics'!E:E,MATCH($C262,'Policy Characteristics'!$C:$C,0))),"",INDEX('Policy Characteristics'!E:E,MATCH($C262,'Policy Characteristics'!$C:$C,0)))</f>
        <v/>
      </c>
      <c r="L262" s="358">
        <f>IF(ISBLANK(INDEX('Policy Characteristics'!F:F,MATCH($C262,'Policy Characteristics'!$C:$C,0))),"",INDEX('Policy Characteristics'!F:F,MATCH($C262,'Policy Characteristics'!$C:$C,0)))</f>
        <v>0</v>
      </c>
      <c r="M262" s="358">
        <f>IF(ISBLANK(INDEX('Policy Characteristics'!G:G,MATCH($C262,'Policy Characteristics'!$C:$C,0))),"",INDEX('Policy Characteristics'!G:G,MATCH($C262,'Policy Characteristics'!$C:$C,0)))</f>
        <v>1</v>
      </c>
      <c r="N262" s="358">
        <f>IF(ISBLANK(INDEX('Policy Characteristics'!H:H,MATCH($C262,'Policy Characteristics'!$C:$C,0))),"",INDEX('Policy Characteristics'!H:H,MATCH($C262,'Policy Characteristics'!$C:$C,0)))</f>
        <v>1</v>
      </c>
      <c r="O262" s="358" t="str">
        <f>IF(ISBLANK(INDEX('Policy Characteristics'!I:I,MATCH($C262,'Policy Characteristics'!$C:$C,0))),"",INDEX('Policy Characteristics'!I:I,MATCH($C262,'Policy Characteristics'!$C:$C,0)))</f>
        <v>on/off</v>
      </c>
      <c r="P262" s="358"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58" t="str">
        <f>IF(ISBLANK(INDEX('Policy Characteristics'!K:K,MATCH($C262,'Policy Characteristics'!$C:$C,0))),"",INDEX('Policy Characteristics'!K:K,MATCH($C262,'Policy Characteristics'!$C:$C,0)))</f>
        <v/>
      </c>
      <c r="R262" s="358" t="str">
        <f>IF(ISBLANK(INDEX('Policy Characteristics'!L:L,MATCH($C262,'Policy Characteristics'!$C:$C,0))),"",INDEX('Policy Characteristics'!L:L,MATCH($C262,'Policy Characteristics'!$C:$C,0)))</f>
        <v/>
      </c>
    </row>
    <row r="263" spans="1:18" s="5" customFormat="1" x14ac:dyDescent="0.35">
      <c r="A263" s="358" t="str">
        <f>IF(ISBLANK(INDEX('Policy Characteristics'!A:A,MATCH($C263,'Policy Characteristics'!$C:$C,0))),"",INDEX('Policy Characteristics'!A:A,MATCH($C263,'Policy Characteristics'!$C:$C,0)))</f>
        <v>Electricity Supply</v>
      </c>
      <c r="B263" s="358" t="str">
        <f>IF(ISBLANK(INDEX('Policy Characteristics'!B:B,MATCH($C263,'Policy Characteristics'!$C:$C,0))),"",INDEX('Policy Characteristics'!B:B,MATCH($C263,'Policy Characteristics'!$C:$C,0)))</f>
        <v>Non BAU Mandated Capacity Construction</v>
      </c>
      <c r="C263" s="362" t="str">
        <f t="shared" si="22"/>
        <v>Boolean Use Non BAU Mandated Capacity Construction Schedule</v>
      </c>
      <c r="D263" s="9" t="s">
        <v>80</v>
      </c>
      <c r="E263" s="53"/>
      <c r="F263" s="9" t="s">
        <v>94</v>
      </c>
      <c r="G263" s="53"/>
      <c r="H263" s="54">
        <v>638</v>
      </c>
      <c r="I263" s="53" t="s">
        <v>46</v>
      </c>
      <c r="J263" s="360" t="str">
        <f>IF(ISBLANK(INDEX('Policy Characteristics'!D:D,MATCH($C263,'Policy Characteristics'!$C:$C,0))),"",INDEX('Policy Characteristics'!D:D,MATCH($C263,'Policy Characteristics'!$C:$C,0)))</f>
        <v>Non BAU Mandated Capacity Construction</v>
      </c>
      <c r="K263" s="358" t="str">
        <f>IF(ISBLANK(INDEX('Policy Characteristics'!E:E,MATCH($C263,'Policy Characteristics'!$C:$C,0))),"",INDEX('Policy Characteristics'!E:E,MATCH($C263,'Policy Characteristics'!$C:$C,0)))</f>
        <v/>
      </c>
      <c r="L263" s="358">
        <f>IF(ISBLANK(INDEX('Policy Characteristics'!F:F,MATCH($C263,'Policy Characteristics'!$C:$C,0))),"",INDEX('Policy Characteristics'!F:F,MATCH($C263,'Policy Characteristics'!$C:$C,0)))</f>
        <v>0</v>
      </c>
      <c r="M263" s="358">
        <f>IF(ISBLANK(INDEX('Policy Characteristics'!G:G,MATCH($C263,'Policy Characteristics'!$C:$C,0))),"",INDEX('Policy Characteristics'!G:G,MATCH($C263,'Policy Characteristics'!$C:$C,0)))</f>
        <v>1</v>
      </c>
      <c r="N263" s="358">
        <f>IF(ISBLANK(INDEX('Policy Characteristics'!H:H,MATCH($C263,'Policy Characteristics'!$C:$C,0))),"",INDEX('Policy Characteristics'!H:H,MATCH($C263,'Policy Characteristics'!$C:$C,0)))</f>
        <v>1</v>
      </c>
      <c r="O263" s="358" t="str">
        <f>IF(ISBLANK(INDEX('Policy Characteristics'!I:I,MATCH($C263,'Policy Characteristics'!$C:$C,0))),"",INDEX('Policy Characteristics'!I:I,MATCH($C263,'Policy Characteristics'!$C:$C,0)))</f>
        <v>on/off</v>
      </c>
      <c r="P263" s="358"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58" t="str">
        <f>IF(ISBLANK(INDEX('Policy Characteristics'!K:K,MATCH($C263,'Policy Characteristics'!$C:$C,0))),"",INDEX('Policy Characteristics'!K:K,MATCH($C263,'Policy Characteristics'!$C:$C,0)))</f>
        <v/>
      </c>
      <c r="R263" s="358" t="str">
        <f>IF(ISBLANK(INDEX('Policy Characteristics'!L:L,MATCH($C263,'Policy Characteristics'!$C:$C,0))),"",INDEX('Policy Characteristics'!L:L,MATCH($C263,'Policy Characteristics'!$C:$C,0)))</f>
        <v/>
      </c>
    </row>
    <row r="264" spans="1:18" s="5" customFormat="1" x14ac:dyDescent="0.35">
      <c r="A264" s="358" t="str">
        <f>IF(ISBLANK(INDEX('Policy Characteristics'!A:A,MATCH($C264,'Policy Characteristics'!$C:$C,0))),"",INDEX('Policy Characteristics'!A:A,MATCH($C264,'Policy Characteristics'!$C:$C,0)))</f>
        <v>Electricity Supply</v>
      </c>
      <c r="B264" s="358" t="str">
        <f>IF(ISBLANK(INDEX('Policy Characteristics'!B:B,MATCH($C264,'Policy Characteristics'!$C:$C,0))),"",INDEX('Policy Characteristics'!B:B,MATCH($C264,'Policy Characteristics'!$C:$C,0)))</f>
        <v>Non BAU Mandated Capacity Construction</v>
      </c>
      <c r="C264" s="362" t="str">
        <f t="shared" si="22"/>
        <v>Boolean Use Non BAU Mandated Capacity Construction Schedule</v>
      </c>
      <c r="D264" s="9" t="s">
        <v>81</v>
      </c>
      <c r="E264" s="53"/>
      <c r="F264" s="9" t="s">
        <v>95</v>
      </c>
      <c r="G264" s="53"/>
      <c r="H264" s="54">
        <v>639</v>
      </c>
      <c r="I264" s="53" t="s">
        <v>46</v>
      </c>
      <c r="J264" s="360" t="str">
        <f>IF(ISBLANK(INDEX('Policy Characteristics'!D:D,MATCH($C264,'Policy Characteristics'!$C:$C,0))),"",INDEX('Policy Characteristics'!D:D,MATCH($C264,'Policy Characteristics'!$C:$C,0)))</f>
        <v>Non BAU Mandated Capacity Construction</v>
      </c>
      <c r="K264" s="358" t="str">
        <f>IF(ISBLANK(INDEX('Policy Characteristics'!E:E,MATCH($C264,'Policy Characteristics'!$C:$C,0))),"",INDEX('Policy Characteristics'!E:E,MATCH($C264,'Policy Characteristics'!$C:$C,0)))</f>
        <v/>
      </c>
      <c r="L264" s="358">
        <f>IF(ISBLANK(INDEX('Policy Characteristics'!F:F,MATCH($C264,'Policy Characteristics'!$C:$C,0))),"",INDEX('Policy Characteristics'!F:F,MATCH($C264,'Policy Characteristics'!$C:$C,0)))</f>
        <v>0</v>
      </c>
      <c r="M264" s="358">
        <f>IF(ISBLANK(INDEX('Policy Characteristics'!G:G,MATCH($C264,'Policy Characteristics'!$C:$C,0))),"",INDEX('Policy Characteristics'!G:G,MATCH($C264,'Policy Characteristics'!$C:$C,0)))</f>
        <v>1</v>
      </c>
      <c r="N264" s="358">
        <f>IF(ISBLANK(INDEX('Policy Characteristics'!H:H,MATCH($C264,'Policy Characteristics'!$C:$C,0))),"",INDEX('Policy Characteristics'!H:H,MATCH($C264,'Policy Characteristics'!$C:$C,0)))</f>
        <v>1</v>
      </c>
      <c r="O264" s="358" t="str">
        <f>IF(ISBLANK(INDEX('Policy Characteristics'!I:I,MATCH($C264,'Policy Characteristics'!$C:$C,0))),"",INDEX('Policy Characteristics'!I:I,MATCH($C264,'Policy Characteristics'!$C:$C,0)))</f>
        <v>on/off</v>
      </c>
      <c r="P264" s="358"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58" t="str">
        <f>IF(ISBLANK(INDEX('Policy Characteristics'!K:K,MATCH($C264,'Policy Characteristics'!$C:$C,0))),"",INDEX('Policy Characteristics'!K:K,MATCH($C264,'Policy Characteristics'!$C:$C,0)))</f>
        <v/>
      </c>
      <c r="R264" s="358" t="str">
        <f>IF(ISBLANK(INDEX('Policy Characteristics'!L:L,MATCH($C264,'Policy Characteristics'!$C:$C,0))),"",INDEX('Policy Characteristics'!L:L,MATCH($C264,'Policy Characteristics'!$C:$C,0)))</f>
        <v/>
      </c>
    </row>
    <row r="265" spans="1:18" s="5" customFormat="1" x14ac:dyDescent="0.35">
      <c r="A265" s="358" t="str">
        <f>IF(ISBLANK(INDEX('Policy Characteristics'!A:A,MATCH($C265,'Policy Characteristics'!$C:$C,0))),"",INDEX('Policy Characteristics'!A:A,MATCH($C265,'Policy Characteristics'!$C:$C,0)))</f>
        <v>Electricity Supply</v>
      </c>
      <c r="B265" s="358" t="str">
        <f>IF(ISBLANK(INDEX('Policy Characteristics'!B:B,MATCH($C265,'Policy Characteristics'!$C:$C,0))),"",INDEX('Policy Characteristics'!B:B,MATCH($C265,'Policy Characteristics'!$C:$C,0)))</f>
        <v>Non BAU Mandated Capacity Construction</v>
      </c>
      <c r="C265" s="362" t="str">
        <f t="shared" si="22"/>
        <v>Boolean Use Non BAU Mandated Capacity Construction Schedule</v>
      </c>
      <c r="D265" s="9" t="s">
        <v>82</v>
      </c>
      <c r="E265" s="53"/>
      <c r="F265" s="9" t="s">
        <v>96</v>
      </c>
      <c r="G265" s="53"/>
      <c r="H265" s="54">
        <v>640</v>
      </c>
      <c r="I265" s="53" t="s">
        <v>46</v>
      </c>
      <c r="J265" s="360" t="str">
        <f>IF(ISBLANK(INDEX('Policy Characteristics'!D:D,MATCH($C265,'Policy Characteristics'!$C:$C,0))),"",INDEX('Policy Characteristics'!D:D,MATCH($C265,'Policy Characteristics'!$C:$C,0)))</f>
        <v>Non BAU Mandated Capacity Construction</v>
      </c>
      <c r="K265" s="358" t="str">
        <f>IF(ISBLANK(INDEX('Policy Characteristics'!E:E,MATCH($C265,'Policy Characteristics'!$C:$C,0))),"",INDEX('Policy Characteristics'!E:E,MATCH($C265,'Policy Characteristics'!$C:$C,0)))</f>
        <v/>
      </c>
      <c r="L265" s="358">
        <f>IF(ISBLANK(INDEX('Policy Characteristics'!F:F,MATCH($C265,'Policy Characteristics'!$C:$C,0))),"",INDEX('Policy Characteristics'!F:F,MATCH($C265,'Policy Characteristics'!$C:$C,0)))</f>
        <v>0</v>
      </c>
      <c r="M265" s="358">
        <f>IF(ISBLANK(INDEX('Policy Characteristics'!G:G,MATCH($C265,'Policy Characteristics'!$C:$C,0))),"",INDEX('Policy Characteristics'!G:G,MATCH($C265,'Policy Characteristics'!$C:$C,0)))</f>
        <v>1</v>
      </c>
      <c r="N265" s="358">
        <f>IF(ISBLANK(INDEX('Policy Characteristics'!H:H,MATCH($C265,'Policy Characteristics'!$C:$C,0))),"",INDEX('Policy Characteristics'!H:H,MATCH($C265,'Policy Characteristics'!$C:$C,0)))</f>
        <v>1</v>
      </c>
      <c r="O265" s="358" t="str">
        <f>IF(ISBLANK(INDEX('Policy Characteristics'!I:I,MATCH($C265,'Policy Characteristics'!$C:$C,0))),"",INDEX('Policy Characteristics'!I:I,MATCH($C265,'Policy Characteristics'!$C:$C,0)))</f>
        <v>on/off</v>
      </c>
      <c r="P265" s="358"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58" t="str">
        <f>IF(ISBLANK(INDEX('Policy Characteristics'!K:K,MATCH($C265,'Policy Characteristics'!$C:$C,0))),"",INDEX('Policy Characteristics'!K:K,MATCH($C265,'Policy Characteristics'!$C:$C,0)))</f>
        <v/>
      </c>
      <c r="R265" s="358" t="str">
        <f>IF(ISBLANK(INDEX('Policy Characteristics'!L:L,MATCH($C265,'Policy Characteristics'!$C:$C,0))),"",INDEX('Policy Characteristics'!L:L,MATCH($C265,'Policy Characteristics'!$C:$C,0)))</f>
        <v/>
      </c>
    </row>
    <row r="266" spans="1:18" s="5" customFormat="1" x14ac:dyDescent="0.35">
      <c r="A266" s="358" t="str">
        <f>IF(ISBLANK(INDEX('Policy Characteristics'!A:A,MATCH($C266,'Policy Characteristics'!$C:$C,0))),"",INDEX('Policy Characteristics'!A:A,MATCH($C266,'Policy Characteristics'!$C:$C,0)))</f>
        <v>Electricity Supply</v>
      </c>
      <c r="B266" s="358" t="str">
        <f>IF(ISBLANK(INDEX('Policy Characteristics'!B:B,MATCH($C266,'Policy Characteristics'!$C:$C,0))),"",INDEX('Policy Characteristics'!B:B,MATCH($C266,'Policy Characteristics'!$C:$C,0)))</f>
        <v>Non BAU Mandated Capacity Construction</v>
      </c>
      <c r="C266" s="362" t="str">
        <f t="shared" si="22"/>
        <v>Boolean Use Non BAU Mandated Capacity Construction Schedule</v>
      </c>
      <c r="D266" s="9" t="s">
        <v>2491</v>
      </c>
      <c r="E266" s="53"/>
      <c r="F266" s="9" t="s">
        <v>466</v>
      </c>
      <c r="G266" s="53"/>
      <c r="H266" s="54">
        <v>641</v>
      </c>
      <c r="I266" s="53" t="s">
        <v>46</v>
      </c>
      <c r="J266" s="360" t="str">
        <f>IF(ISBLANK(INDEX('Policy Characteristics'!D:D,MATCH($C266,'Policy Characteristics'!$C:$C,0))),"",INDEX('Policy Characteristics'!D:D,MATCH($C266,'Policy Characteristics'!$C:$C,0)))</f>
        <v>Non BAU Mandated Capacity Construction</v>
      </c>
      <c r="K266" s="358" t="str">
        <f>IF(ISBLANK(INDEX('Policy Characteristics'!E:E,MATCH($C266,'Policy Characteristics'!$C:$C,0))),"",INDEX('Policy Characteristics'!E:E,MATCH($C266,'Policy Characteristics'!$C:$C,0)))</f>
        <v/>
      </c>
      <c r="L266" s="358">
        <f>IF(ISBLANK(INDEX('Policy Characteristics'!F:F,MATCH($C266,'Policy Characteristics'!$C:$C,0))),"",INDEX('Policy Characteristics'!F:F,MATCH($C266,'Policy Characteristics'!$C:$C,0)))</f>
        <v>0</v>
      </c>
      <c r="M266" s="358">
        <f>IF(ISBLANK(INDEX('Policy Characteristics'!G:G,MATCH($C266,'Policy Characteristics'!$C:$C,0))),"",INDEX('Policy Characteristics'!G:G,MATCH($C266,'Policy Characteristics'!$C:$C,0)))</f>
        <v>1</v>
      </c>
      <c r="N266" s="358">
        <f>IF(ISBLANK(INDEX('Policy Characteristics'!H:H,MATCH($C266,'Policy Characteristics'!$C:$C,0))),"",INDEX('Policy Characteristics'!H:H,MATCH($C266,'Policy Characteristics'!$C:$C,0)))</f>
        <v>1</v>
      </c>
      <c r="O266" s="358" t="str">
        <f>IF(ISBLANK(INDEX('Policy Characteristics'!I:I,MATCH($C266,'Policy Characteristics'!$C:$C,0))),"",INDEX('Policy Characteristics'!I:I,MATCH($C266,'Policy Characteristics'!$C:$C,0)))</f>
        <v>on/off</v>
      </c>
      <c r="P266" s="358"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58" t="str">
        <f>IF(ISBLANK(INDEX('Policy Characteristics'!K:K,MATCH($C266,'Policy Characteristics'!$C:$C,0))),"",INDEX('Policy Characteristics'!K:K,MATCH($C266,'Policy Characteristics'!$C:$C,0)))</f>
        <v/>
      </c>
      <c r="R266" s="358" t="str">
        <f>IF(ISBLANK(INDEX('Policy Characteristics'!L:L,MATCH($C266,'Policy Characteristics'!$C:$C,0))),"",INDEX('Policy Characteristics'!L:L,MATCH($C266,'Policy Characteristics'!$C:$C,0)))</f>
        <v/>
      </c>
    </row>
    <row r="267" spans="1:18" s="5" customFormat="1" x14ac:dyDescent="0.35">
      <c r="A267" s="358" t="str">
        <f>IF(ISBLANK(INDEX('Policy Characteristics'!A:A,MATCH($C267,'Policy Characteristics'!$C:$C,0))),"",INDEX('Policy Characteristics'!A:A,MATCH($C267,'Policy Characteristics'!$C:$C,0)))</f>
        <v>Electricity Supply</v>
      </c>
      <c r="B267" s="358" t="str">
        <f>IF(ISBLANK(INDEX('Policy Characteristics'!B:B,MATCH($C267,'Policy Characteristics'!$C:$C,0))),"",INDEX('Policy Characteristics'!B:B,MATCH($C267,'Policy Characteristics'!$C:$C,0)))</f>
        <v>Non BAU Mandated Capacity Construction</v>
      </c>
      <c r="C267" s="362" t="str">
        <f t="shared" si="22"/>
        <v>Boolean Use Non BAU Mandated Capacity Construction Schedule</v>
      </c>
      <c r="D267" s="9" t="s">
        <v>333</v>
      </c>
      <c r="E267" s="53"/>
      <c r="F267" s="9" t="s">
        <v>335</v>
      </c>
      <c r="G267" s="53"/>
      <c r="H267" s="54">
        <v>642</v>
      </c>
      <c r="I267" s="53" t="s">
        <v>46</v>
      </c>
      <c r="J267" s="360" t="str">
        <f>IF(ISBLANK(INDEX('Policy Characteristics'!D:D,MATCH($C267,'Policy Characteristics'!$C:$C,0))),"",INDEX('Policy Characteristics'!D:D,MATCH($C267,'Policy Characteristics'!$C:$C,0)))</f>
        <v>Non BAU Mandated Capacity Construction</v>
      </c>
      <c r="K267" s="358" t="str">
        <f>IF(ISBLANK(INDEX('Policy Characteristics'!E:E,MATCH($C267,'Policy Characteristics'!$C:$C,0))),"",INDEX('Policy Characteristics'!E:E,MATCH($C267,'Policy Characteristics'!$C:$C,0)))</f>
        <v/>
      </c>
      <c r="L267" s="358">
        <f>IF(ISBLANK(INDEX('Policy Characteristics'!F:F,MATCH($C267,'Policy Characteristics'!$C:$C,0))),"",INDEX('Policy Characteristics'!F:F,MATCH($C267,'Policy Characteristics'!$C:$C,0)))</f>
        <v>0</v>
      </c>
      <c r="M267" s="358">
        <f>IF(ISBLANK(INDEX('Policy Characteristics'!G:G,MATCH($C267,'Policy Characteristics'!$C:$C,0))),"",INDEX('Policy Characteristics'!G:G,MATCH($C267,'Policy Characteristics'!$C:$C,0)))</f>
        <v>1</v>
      </c>
      <c r="N267" s="358">
        <f>IF(ISBLANK(INDEX('Policy Characteristics'!H:H,MATCH($C267,'Policy Characteristics'!$C:$C,0))),"",INDEX('Policy Characteristics'!H:H,MATCH($C267,'Policy Characteristics'!$C:$C,0)))</f>
        <v>1</v>
      </c>
      <c r="O267" s="358" t="str">
        <f>IF(ISBLANK(INDEX('Policy Characteristics'!I:I,MATCH($C267,'Policy Characteristics'!$C:$C,0))),"",INDEX('Policy Characteristics'!I:I,MATCH($C267,'Policy Characteristics'!$C:$C,0)))</f>
        <v>on/off</v>
      </c>
      <c r="P267" s="358"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58" t="str">
        <f>IF(ISBLANK(INDEX('Policy Characteristics'!K:K,MATCH($C267,'Policy Characteristics'!$C:$C,0))),"",INDEX('Policy Characteristics'!K:K,MATCH($C267,'Policy Characteristics'!$C:$C,0)))</f>
        <v/>
      </c>
      <c r="R267" s="358" t="str">
        <f>IF(ISBLANK(INDEX('Policy Characteristics'!L:L,MATCH($C267,'Policy Characteristics'!$C:$C,0))),"",INDEX('Policy Characteristics'!L:L,MATCH($C267,'Policy Characteristics'!$C:$C,0)))</f>
        <v/>
      </c>
    </row>
    <row r="268" spans="1:18" s="5" customFormat="1" x14ac:dyDescent="0.35">
      <c r="A268" s="358" t="str">
        <f>IF(ISBLANK(INDEX('Policy Characteristics'!A:A,MATCH($C268,'Policy Characteristics'!$C:$C,0))),"",INDEX('Policy Characteristics'!A:A,MATCH($C268,'Policy Characteristics'!$C:$C,0)))</f>
        <v>Electricity Supply</v>
      </c>
      <c r="B268" s="358" t="str">
        <f>IF(ISBLANK(INDEX('Policy Characteristics'!B:B,MATCH($C268,'Policy Characteristics'!$C:$C,0))),"",INDEX('Policy Characteristics'!B:B,MATCH($C268,'Policy Characteristics'!$C:$C,0)))</f>
        <v>Non BAU Mandated Capacity Construction</v>
      </c>
      <c r="C268" s="362" t="str">
        <f t="shared" si="22"/>
        <v>Boolean Use Non BAU Mandated Capacity Construction Schedule</v>
      </c>
      <c r="D268" s="9" t="s">
        <v>334</v>
      </c>
      <c r="E268" s="53"/>
      <c r="F268" s="9" t="s">
        <v>336</v>
      </c>
      <c r="G268" s="53"/>
      <c r="H268" s="54">
        <v>643</v>
      </c>
      <c r="I268" s="53" t="s">
        <v>46</v>
      </c>
      <c r="J268" s="360" t="str">
        <f>IF(ISBLANK(INDEX('Policy Characteristics'!D:D,MATCH($C268,'Policy Characteristics'!$C:$C,0))),"",INDEX('Policy Characteristics'!D:D,MATCH($C268,'Policy Characteristics'!$C:$C,0)))</f>
        <v>Non BAU Mandated Capacity Construction</v>
      </c>
      <c r="K268" s="358" t="str">
        <f>IF(ISBLANK(INDEX('Policy Characteristics'!E:E,MATCH($C268,'Policy Characteristics'!$C:$C,0))),"",INDEX('Policy Characteristics'!E:E,MATCH($C268,'Policy Characteristics'!$C:$C,0)))</f>
        <v/>
      </c>
      <c r="L268" s="358">
        <f>IF(ISBLANK(INDEX('Policy Characteristics'!F:F,MATCH($C268,'Policy Characteristics'!$C:$C,0))),"",INDEX('Policy Characteristics'!F:F,MATCH($C268,'Policy Characteristics'!$C:$C,0)))</f>
        <v>0</v>
      </c>
      <c r="M268" s="358">
        <f>IF(ISBLANK(INDEX('Policy Characteristics'!G:G,MATCH($C268,'Policy Characteristics'!$C:$C,0))),"",INDEX('Policy Characteristics'!G:G,MATCH($C268,'Policy Characteristics'!$C:$C,0)))</f>
        <v>1</v>
      </c>
      <c r="N268" s="358">
        <f>IF(ISBLANK(INDEX('Policy Characteristics'!H:H,MATCH($C268,'Policy Characteristics'!$C:$C,0))),"",INDEX('Policy Characteristics'!H:H,MATCH($C268,'Policy Characteristics'!$C:$C,0)))</f>
        <v>1</v>
      </c>
      <c r="O268" s="358" t="str">
        <f>IF(ISBLANK(INDEX('Policy Characteristics'!I:I,MATCH($C268,'Policy Characteristics'!$C:$C,0))),"",INDEX('Policy Characteristics'!I:I,MATCH($C268,'Policy Characteristics'!$C:$C,0)))</f>
        <v>on/off</v>
      </c>
      <c r="P268" s="358"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58" t="str">
        <f>IF(ISBLANK(INDEX('Policy Characteristics'!K:K,MATCH($C268,'Policy Characteristics'!$C:$C,0))),"",INDEX('Policy Characteristics'!K:K,MATCH($C268,'Policy Characteristics'!$C:$C,0)))</f>
        <v/>
      </c>
      <c r="R268" s="358" t="str">
        <f>IF(ISBLANK(INDEX('Policy Characteristics'!L:L,MATCH($C268,'Policy Characteristics'!$C:$C,0))),"",INDEX('Policy Characteristics'!L:L,MATCH($C268,'Policy Characteristics'!$C:$C,0)))</f>
        <v/>
      </c>
    </row>
    <row r="269" spans="1:18" s="5" customFormat="1" x14ac:dyDescent="0.35">
      <c r="A269" s="358" t="str">
        <f>IF(ISBLANK(INDEX('Policy Characteristics'!A:A,MATCH($C269,'Policy Characteristics'!$C:$C,0))),"",INDEX('Policy Characteristics'!A:A,MATCH($C269,'Policy Characteristics'!$C:$C,0)))</f>
        <v>Electricity Supply</v>
      </c>
      <c r="B269" s="358" t="str">
        <f>IF(ISBLANK(INDEX('Policy Characteristics'!B:B,MATCH($C269,'Policy Characteristics'!$C:$C,0))),"",INDEX('Policy Characteristics'!B:B,MATCH($C269,'Policy Characteristics'!$C:$C,0)))</f>
        <v>Non BAU Mandated Capacity Construction</v>
      </c>
      <c r="C269" s="362" t="str">
        <f t="shared" si="22"/>
        <v>Boolean Use Non BAU Mandated Capacity Construction Schedule</v>
      </c>
      <c r="D269" s="9" t="s">
        <v>474</v>
      </c>
      <c r="E269" s="53"/>
      <c r="F269" s="9" t="s">
        <v>473</v>
      </c>
      <c r="G269" s="53"/>
      <c r="H269" s="54">
        <v>644</v>
      </c>
      <c r="I269" s="53" t="s">
        <v>46</v>
      </c>
      <c r="J269" s="360" t="str">
        <f>IF(ISBLANK(INDEX('Policy Characteristics'!D:D,MATCH($C269,'Policy Characteristics'!$C:$C,0))),"",INDEX('Policy Characteristics'!D:D,MATCH($C269,'Policy Characteristics'!$C:$C,0)))</f>
        <v>Non BAU Mandated Capacity Construction</v>
      </c>
      <c r="K269" s="358" t="str">
        <f>IF(ISBLANK(INDEX('Policy Characteristics'!E:E,MATCH($C269,'Policy Characteristics'!$C:$C,0))),"",INDEX('Policy Characteristics'!E:E,MATCH($C269,'Policy Characteristics'!$C:$C,0)))</f>
        <v/>
      </c>
      <c r="L269" s="358">
        <f>IF(ISBLANK(INDEX('Policy Characteristics'!F:F,MATCH($C269,'Policy Characteristics'!$C:$C,0))),"",INDEX('Policy Characteristics'!F:F,MATCH($C269,'Policy Characteristics'!$C:$C,0)))</f>
        <v>0</v>
      </c>
      <c r="M269" s="358">
        <f>IF(ISBLANK(INDEX('Policy Characteristics'!G:G,MATCH($C269,'Policy Characteristics'!$C:$C,0))),"",INDEX('Policy Characteristics'!G:G,MATCH($C269,'Policy Characteristics'!$C:$C,0)))</f>
        <v>1</v>
      </c>
      <c r="N269" s="358">
        <f>IF(ISBLANK(INDEX('Policy Characteristics'!H:H,MATCH($C269,'Policy Characteristics'!$C:$C,0))),"",INDEX('Policy Characteristics'!H:H,MATCH($C269,'Policy Characteristics'!$C:$C,0)))</f>
        <v>1</v>
      </c>
      <c r="O269" s="358" t="str">
        <f>IF(ISBLANK(INDEX('Policy Characteristics'!I:I,MATCH($C269,'Policy Characteristics'!$C:$C,0))),"",INDEX('Policy Characteristics'!I:I,MATCH($C269,'Policy Characteristics'!$C:$C,0)))</f>
        <v>on/off</v>
      </c>
      <c r="P269" s="358"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58" t="str">
        <f>IF(ISBLANK(INDEX('Policy Characteristics'!K:K,MATCH($C269,'Policy Characteristics'!$C:$C,0))),"",INDEX('Policy Characteristics'!K:K,MATCH($C269,'Policy Characteristics'!$C:$C,0)))</f>
        <v/>
      </c>
      <c r="R269" s="358" t="str">
        <f>IF(ISBLANK(INDEX('Policy Characteristics'!L:L,MATCH($C269,'Policy Characteristics'!$C:$C,0))),"",INDEX('Policy Characteristics'!L:L,MATCH($C269,'Policy Characteristics'!$C:$C,0)))</f>
        <v/>
      </c>
    </row>
    <row r="270" spans="1:18" s="5" customFormat="1" x14ac:dyDescent="0.35">
      <c r="A270" s="358" t="str">
        <f>IF(ISBLANK(INDEX('Policy Characteristics'!A:A,MATCH($C270,'Policy Characteristics'!$C:$C,0))),"",INDEX('Policy Characteristics'!A:A,MATCH($C270,'Policy Characteristics'!$C:$C,0)))</f>
        <v>Electricity Supply</v>
      </c>
      <c r="B270" s="358" t="str">
        <f>IF(ISBLANK(INDEX('Policy Characteristics'!B:B,MATCH($C270,'Policy Characteristics'!$C:$C,0))),"",INDEX('Policy Characteristics'!B:B,MATCH($C270,'Policy Characteristics'!$C:$C,0)))</f>
        <v>Non BAU Mandated Capacity Construction</v>
      </c>
      <c r="C270" s="362" t="str">
        <f t="shared" si="22"/>
        <v>Boolean Use Non BAU Mandated Capacity Construction Schedule</v>
      </c>
      <c r="D270" s="9" t="s">
        <v>483</v>
      </c>
      <c r="E270" s="53"/>
      <c r="F270" s="9" t="s">
        <v>484</v>
      </c>
      <c r="G270" s="53"/>
      <c r="H270" s="54">
        <v>645</v>
      </c>
      <c r="I270" s="53" t="s">
        <v>46</v>
      </c>
      <c r="J270" s="360" t="str">
        <f>IF(ISBLANK(INDEX('Policy Characteristics'!D:D,MATCH($C270,'Policy Characteristics'!$C:$C,0))),"",INDEX('Policy Characteristics'!D:D,MATCH($C270,'Policy Characteristics'!$C:$C,0)))</f>
        <v>Non BAU Mandated Capacity Construction</v>
      </c>
      <c r="K270" s="358" t="str">
        <f>IF(ISBLANK(INDEX('Policy Characteristics'!E:E,MATCH($C270,'Policy Characteristics'!$C:$C,0))),"",INDEX('Policy Characteristics'!E:E,MATCH($C270,'Policy Characteristics'!$C:$C,0)))</f>
        <v/>
      </c>
      <c r="L270" s="358">
        <f>IF(ISBLANK(INDEX('Policy Characteristics'!F:F,MATCH($C270,'Policy Characteristics'!$C:$C,0))),"",INDEX('Policy Characteristics'!F:F,MATCH($C270,'Policy Characteristics'!$C:$C,0)))</f>
        <v>0</v>
      </c>
      <c r="M270" s="358">
        <f>IF(ISBLANK(INDEX('Policy Characteristics'!G:G,MATCH($C270,'Policy Characteristics'!$C:$C,0))),"",INDEX('Policy Characteristics'!G:G,MATCH($C270,'Policy Characteristics'!$C:$C,0)))</f>
        <v>1</v>
      </c>
      <c r="N270" s="358">
        <f>IF(ISBLANK(INDEX('Policy Characteristics'!H:H,MATCH($C270,'Policy Characteristics'!$C:$C,0))),"",INDEX('Policy Characteristics'!H:H,MATCH($C270,'Policy Characteristics'!$C:$C,0)))</f>
        <v>1</v>
      </c>
      <c r="O270" s="358" t="str">
        <f>IF(ISBLANK(INDEX('Policy Characteristics'!I:I,MATCH($C270,'Policy Characteristics'!$C:$C,0))),"",INDEX('Policy Characteristics'!I:I,MATCH($C270,'Policy Characteristics'!$C:$C,0)))</f>
        <v>on/off</v>
      </c>
      <c r="P270" s="358"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58" t="str">
        <f>IF(ISBLANK(INDEX('Policy Characteristics'!K:K,MATCH($C270,'Policy Characteristics'!$C:$C,0))),"",INDEX('Policy Characteristics'!K:K,MATCH($C270,'Policy Characteristics'!$C:$C,0)))</f>
        <v/>
      </c>
      <c r="R270" s="358" t="str">
        <f>IF(ISBLANK(INDEX('Policy Characteristics'!L:L,MATCH($C270,'Policy Characteristics'!$C:$C,0))),"",INDEX('Policy Characteristics'!L:L,MATCH($C270,'Policy Characteristics'!$C:$C,0)))</f>
        <v/>
      </c>
    </row>
    <row r="271" spans="1:18" s="5" customFormat="1" x14ac:dyDescent="0.35">
      <c r="A271" s="358" t="str">
        <f>IF(ISBLANK(INDEX('Policy Characteristics'!A:A,MATCH($C271,'Policy Characteristics'!$C:$C,0))),"",INDEX('Policy Characteristics'!A:A,MATCH($C271,'Policy Characteristics'!$C:$C,0)))</f>
        <v>Electricity Supply</v>
      </c>
      <c r="B271" s="358" t="str">
        <f>IF(ISBLANK(INDEX('Policy Characteristics'!B:B,MATCH($C271,'Policy Characteristics'!$C:$C,0))),"",INDEX('Policy Characteristics'!B:B,MATCH($C271,'Policy Characteristics'!$C:$C,0)))</f>
        <v>Non BAU Mandated Capacity Construction</v>
      </c>
      <c r="C271" s="362" t="str">
        <f t="shared" si="22"/>
        <v>Boolean Use Non BAU Mandated Capacity Construction Schedule</v>
      </c>
      <c r="D271" s="9" t="s">
        <v>2850</v>
      </c>
      <c r="E271" s="53"/>
      <c r="F271" s="9" t="s">
        <v>2543</v>
      </c>
      <c r="G271" s="53"/>
      <c r="H271" s="54">
        <v>646</v>
      </c>
      <c r="I271" s="53" t="s">
        <v>46</v>
      </c>
      <c r="J271" s="360" t="str">
        <f>IF(ISBLANK(INDEX('Policy Characteristics'!D:D,MATCH($C271,'Policy Characteristics'!$C:$C,0))),"",INDEX('Policy Characteristics'!D:D,MATCH($C271,'Policy Characteristics'!$C:$C,0)))</f>
        <v>Non BAU Mandated Capacity Construction</v>
      </c>
      <c r="K271" s="358" t="str">
        <f>IF(ISBLANK(INDEX('Policy Characteristics'!E:E,MATCH($C271,'Policy Characteristics'!$C:$C,0))),"",INDEX('Policy Characteristics'!E:E,MATCH($C271,'Policy Characteristics'!$C:$C,0)))</f>
        <v/>
      </c>
      <c r="L271" s="358">
        <f>IF(ISBLANK(INDEX('Policy Characteristics'!F:F,MATCH($C271,'Policy Characteristics'!$C:$C,0))),"",INDEX('Policy Characteristics'!F:F,MATCH($C271,'Policy Characteristics'!$C:$C,0)))</f>
        <v>0</v>
      </c>
      <c r="M271" s="358">
        <f>IF(ISBLANK(INDEX('Policy Characteristics'!G:G,MATCH($C271,'Policy Characteristics'!$C:$C,0))),"",INDEX('Policy Characteristics'!G:G,MATCH($C271,'Policy Characteristics'!$C:$C,0)))</f>
        <v>1</v>
      </c>
      <c r="N271" s="358">
        <f>IF(ISBLANK(INDEX('Policy Characteristics'!H:H,MATCH($C271,'Policy Characteristics'!$C:$C,0))),"",INDEX('Policy Characteristics'!H:H,MATCH($C271,'Policy Characteristics'!$C:$C,0)))</f>
        <v>1</v>
      </c>
      <c r="O271" s="358" t="str">
        <f>IF(ISBLANK(INDEX('Policy Characteristics'!I:I,MATCH($C271,'Policy Characteristics'!$C:$C,0))),"",INDEX('Policy Characteristics'!I:I,MATCH($C271,'Policy Characteristics'!$C:$C,0)))</f>
        <v>on/off</v>
      </c>
      <c r="P271" s="358"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58" t="str">
        <f>IF(ISBLANK(INDEX('Policy Characteristics'!K:K,MATCH($C271,'Policy Characteristics'!$C:$C,0))),"",INDEX('Policy Characteristics'!K:K,MATCH($C271,'Policy Characteristics'!$C:$C,0)))</f>
        <v/>
      </c>
      <c r="R271" s="358" t="str">
        <f>IF(ISBLANK(INDEX('Policy Characteristics'!L:L,MATCH($C271,'Policy Characteristics'!$C:$C,0))),"",INDEX('Policy Characteristics'!L:L,MATCH($C271,'Policy Characteristics'!$C:$C,0)))</f>
        <v/>
      </c>
    </row>
    <row r="272" spans="1:18" s="5" customFormat="1" x14ac:dyDescent="0.35">
      <c r="A272" s="358" t="str">
        <f>IF(ISBLANK(INDEX('Policy Characteristics'!A:A,MATCH($C272,'Policy Characteristics'!$C:$C,0))),"",INDEX('Policy Characteristics'!A:A,MATCH($C272,'Policy Characteristics'!$C:$C,0)))</f>
        <v>Electricity Supply</v>
      </c>
      <c r="B272" s="358" t="str">
        <f>IF(ISBLANK(INDEX('Policy Characteristics'!B:B,MATCH($C272,'Policy Characteristics'!$C:$C,0))),"",INDEX('Policy Characteristics'!B:B,MATCH($C272,'Policy Characteristics'!$C:$C,0)))</f>
        <v>Non BAU Mandated Capacity Construction</v>
      </c>
      <c r="C272" s="362" t="str">
        <f t="shared" si="22"/>
        <v>Boolean Use Non BAU Mandated Capacity Construction Schedule</v>
      </c>
      <c r="D272" s="9" t="s">
        <v>2851</v>
      </c>
      <c r="E272" s="53"/>
      <c r="F272" s="9" t="s">
        <v>2678</v>
      </c>
      <c r="G272" s="53"/>
      <c r="H272" s="54">
        <v>647</v>
      </c>
      <c r="I272" s="53" t="s">
        <v>46</v>
      </c>
      <c r="J272" s="360" t="str">
        <f>IF(ISBLANK(INDEX('Policy Characteristics'!D:D,MATCH($C272,'Policy Characteristics'!$C:$C,0))),"",INDEX('Policy Characteristics'!D:D,MATCH($C272,'Policy Characteristics'!$C:$C,0)))</f>
        <v>Non BAU Mandated Capacity Construction</v>
      </c>
      <c r="K272" s="358" t="str">
        <f>IF(ISBLANK(INDEX('Policy Characteristics'!E:E,MATCH($C272,'Policy Characteristics'!$C:$C,0))),"",INDEX('Policy Characteristics'!E:E,MATCH($C272,'Policy Characteristics'!$C:$C,0)))</f>
        <v/>
      </c>
      <c r="L272" s="358">
        <f>IF(ISBLANK(INDEX('Policy Characteristics'!F:F,MATCH($C272,'Policy Characteristics'!$C:$C,0))),"",INDEX('Policy Characteristics'!F:F,MATCH($C272,'Policy Characteristics'!$C:$C,0)))</f>
        <v>0</v>
      </c>
      <c r="M272" s="358">
        <f>IF(ISBLANK(INDEX('Policy Characteristics'!G:G,MATCH($C272,'Policy Characteristics'!$C:$C,0))),"",INDEX('Policy Characteristics'!G:G,MATCH($C272,'Policy Characteristics'!$C:$C,0)))</f>
        <v>1</v>
      </c>
      <c r="N272" s="358">
        <f>IF(ISBLANK(INDEX('Policy Characteristics'!H:H,MATCH($C272,'Policy Characteristics'!$C:$C,0))),"",INDEX('Policy Characteristics'!H:H,MATCH($C272,'Policy Characteristics'!$C:$C,0)))</f>
        <v>1</v>
      </c>
      <c r="O272" s="358" t="str">
        <f>IF(ISBLANK(INDEX('Policy Characteristics'!I:I,MATCH($C272,'Policy Characteristics'!$C:$C,0))),"",INDEX('Policy Characteristics'!I:I,MATCH($C272,'Policy Characteristics'!$C:$C,0)))</f>
        <v>on/off</v>
      </c>
      <c r="P272" s="358"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58" t="str">
        <f>IF(ISBLANK(INDEX('Policy Characteristics'!K:K,MATCH($C272,'Policy Characteristics'!$C:$C,0))),"",INDEX('Policy Characteristics'!K:K,MATCH($C272,'Policy Characteristics'!$C:$C,0)))</f>
        <v/>
      </c>
      <c r="R272" s="358" t="str">
        <f>IF(ISBLANK(INDEX('Policy Characteristics'!L:L,MATCH($C272,'Policy Characteristics'!$C:$C,0))),"",INDEX('Policy Characteristics'!L:L,MATCH($C272,'Policy Characteristics'!$C:$C,0)))</f>
        <v/>
      </c>
    </row>
    <row r="273" spans="1:18" s="5" customFormat="1" x14ac:dyDescent="0.35">
      <c r="A273" s="358" t="str">
        <f>IF(ISBLANK(INDEX('Policy Characteristics'!A:A,MATCH($C273,'Policy Characteristics'!$C:$C,0))),"",INDEX('Policy Characteristics'!A:A,MATCH($C273,'Policy Characteristics'!$C:$C,0)))</f>
        <v>Electricity Supply</v>
      </c>
      <c r="B273" s="358" t="str">
        <f>IF(ISBLANK(INDEX('Policy Characteristics'!B:B,MATCH($C273,'Policy Characteristics'!$C:$C,0))),"",INDEX('Policy Characteristics'!B:B,MATCH($C273,'Policy Characteristics'!$C:$C,0)))</f>
        <v>Non BAU Mandated Capacity Construction</v>
      </c>
      <c r="C273" s="362" t="str">
        <f t="shared" si="22"/>
        <v>Boolean Use Non BAU Mandated Capacity Construction Schedule</v>
      </c>
      <c r="D273" s="9" t="s">
        <v>2852</v>
      </c>
      <c r="E273" s="53"/>
      <c r="F273" s="9" t="s">
        <v>2545</v>
      </c>
      <c r="G273" s="53"/>
      <c r="H273" s="54">
        <v>648</v>
      </c>
      <c r="I273" s="53" t="s">
        <v>46</v>
      </c>
      <c r="J273" s="360" t="str">
        <f>IF(ISBLANK(INDEX('Policy Characteristics'!D:D,MATCH($C273,'Policy Characteristics'!$C:$C,0))),"",INDEX('Policy Characteristics'!D:D,MATCH($C273,'Policy Characteristics'!$C:$C,0)))</f>
        <v>Non BAU Mandated Capacity Construction</v>
      </c>
      <c r="K273" s="358" t="str">
        <f>IF(ISBLANK(INDEX('Policy Characteristics'!E:E,MATCH($C273,'Policy Characteristics'!$C:$C,0))),"",INDEX('Policy Characteristics'!E:E,MATCH($C273,'Policy Characteristics'!$C:$C,0)))</f>
        <v/>
      </c>
      <c r="L273" s="358">
        <f>IF(ISBLANK(INDEX('Policy Characteristics'!F:F,MATCH($C273,'Policy Characteristics'!$C:$C,0))),"",INDEX('Policy Characteristics'!F:F,MATCH($C273,'Policy Characteristics'!$C:$C,0)))</f>
        <v>0</v>
      </c>
      <c r="M273" s="358">
        <f>IF(ISBLANK(INDEX('Policy Characteristics'!G:G,MATCH($C273,'Policy Characteristics'!$C:$C,0))),"",INDEX('Policy Characteristics'!G:G,MATCH($C273,'Policy Characteristics'!$C:$C,0)))</f>
        <v>1</v>
      </c>
      <c r="N273" s="358">
        <f>IF(ISBLANK(INDEX('Policy Characteristics'!H:H,MATCH($C273,'Policy Characteristics'!$C:$C,0))),"",INDEX('Policy Characteristics'!H:H,MATCH($C273,'Policy Characteristics'!$C:$C,0)))</f>
        <v>1</v>
      </c>
      <c r="O273" s="358" t="str">
        <f>IF(ISBLANK(INDEX('Policy Characteristics'!I:I,MATCH($C273,'Policy Characteristics'!$C:$C,0))),"",INDEX('Policy Characteristics'!I:I,MATCH($C273,'Policy Characteristics'!$C:$C,0)))</f>
        <v>on/off</v>
      </c>
      <c r="P273" s="358"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58" t="str">
        <f>IF(ISBLANK(INDEX('Policy Characteristics'!K:K,MATCH($C273,'Policy Characteristics'!$C:$C,0))),"",INDEX('Policy Characteristics'!K:K,MATCH($C273,'Policy Characteristics'!$C:$C,0)))</f>
        <v/>
      </c>
      <c r="R273" s="358" t="str">
        <f>IF(ISBLANK(INDEX('Policy Characteristics'!L:L,MATCH($C273,'Policy Characteristics'!$C:$C,0))),"",INDEX('Policy Characteristics'!L:L,MATCH($C273,'Policy Characteristics'!$C:$C,0)))</f>
        <v/>
      </c>
    </row>
    <row r="274" spans="1:18" s="5" customFormat="1" x14ac:dyDescent="0.35">
      <c r="A274" s="358" t="str">
        <f>IF(ISBLANK(INDEX('Policy Characteristics'!A:A,MATCH($C274,'Policy Characteristics'!$C:$C,0))),"",INDEX('Policy Characteristics'!A:A,MATCH($C274,'Policy Characteristics'!$C:$C,0)))</f>
        <v>Electricity Supply</v>
      </c>
      <c r="B274" s="358" t="str">
        <f>IF(ISBLANK(INDEX('Policy Characteristics'!B:B,MATCH($C274,'Policy Characteristics'!$C:$C,0))),"",INDEX('Policy Characteristics'!B:B,MATCH($C274,'Policy Characteristics'!$C:$C,0)))</f>
        <v>Non BAU RPS Qualifying Resources</v>
      </c>
      <c r="C274" s="363" t="s">
        <v>385</v>
      </c>
      <c r="D274" s="53"/>
      <c r="E274" s="53"/>
      <c r="F274" s="53"/>
      <c r="G274" s="53"/>
      <c r="H274" s="54">
        <v>649</v>
      </c>
      <c r="I274" s="53" t="s">
        <v>46</v>
      </c>
      <c r="J274" s="360" t="str">
        <f>IF(ISBLANK(INDEX('Policy Characteristics'!D:D,MATCH($C274,'Policy Characteristics'!$C:$C,0))),"",INDEX('Policy Characteristics'!D:D,MATCH($C274,'Policy Characteristics'!$C:$C,0)))</f>
        <v>Non BAU RPS Qualifying Resources</v>
      </c>
      <c r="K274" s="358" t="str">
        <f>IF(ISBLANK(INDEX('Policy Characteristics'!E:E,MATCH($C274,'Policy Characteristics'!$C:$C,0))),"",INDEX('Policy Characteristics'!E:E,MATCH($C274,'Policy Characteristics'!$C:$C,0)))</f>
        <v>elec non BAU RPS qualifying resources</v>
      </c>
      <c r="L274" s="358">
        <f>IF(ISBLANK(INDEX('Policy Characteristics'!F:F,MATCH($C274,'Policy Characteristics'!$C:$C,0))),"",INDEX('Policy Characteristics'!F:F,MATCH($C274,'Policy Characteristics'!$C:$C,0)))</f>
        <v>0</v>
      </c>
      <c r="M274" s="358">
        <f>IF(ISBLANK(INDEX('Policy Characteristics'!G:G,MATCH($C274,'Policy Characteristics'!$C:$C,0))),"",INDEX('Policy Characteristics'!G:G,MATCH($C274,'Policy Characteristics'!$C:$C,0)))</f>
        <v>1</v>
      </c>
      <c r="N274" s="358">
        <f>IF(ISBLANK(INDEX('Policy Characteristics'!H:H,MATCH($C274,'Policy Characteristics'!$C:$C,0))),"",INDEX('Policy Characteristics'!H:H,MATCH($C274,'Policy Characteristics'!$C:$C,0)))</f>
        <v>1</v>
      </c>
      <c r="O274" s="358" t="str">
        <f>IF(ISBLANK(INDEX('Policy Characteristics'!I:I,MATCH($C274,'Policy Characteristics'!$C:$C,0))),"",INDEX('Policy Characteristics'!I:I,MATCH($C274,'Policy Characteristics'!$C:$C,0)))</f>
        <v>on/off</v>
      </c>
      <c r="P274" s="358" t="str">
        <f>IF(ISBLANK(INDEX('Policy Characteristics'!J:J,MATCH($C274,'Policy Characteristics'!$C:$C,0))),"",INDEX('Policy Characteristics'!J:J,MATCH($C274,'Policy Characteristics'!$C:$C,0)))</f>
        <v/>
      </c>
      <c r="Q274" s="358" t="str">
        <f>IF(ISBLANK(INDEX('Policy Characteristics'!K:K,MATCH($C274,'Policy Characteristics'!$C:$C,0))),"",INDEX('Policy Characteristics'!K:K,MATCH($C274,'Policy Characteristics'!$C:$C,0)))</f>
        <v/>
      </c>
      <c r="R274" s="358" t="str">
        <f>IF(ISBLANK(INDEX('Policy Characteristics'!L:L,MATCH($C274,'Policy Characteristics'!$C:$C,0))),"",INDEX('Policy Characteristics'!L:L,MATCH($C274,'Policy Characteristics'!$C:$C,0)))</f>
        <v/>
      </c>
    </row>
    <row r="275" spans="1:18" s="5" customFormat="1" x14ac:dyDescent="0.35">
      <c r="A275" s="358" t="str">
        <f>IF(ISBLANK(INDEX('Policy Characteristics'!A:A,MATCH($C275,'Policy Characteristics'!$C:$C,0))),"",INDEX('Policy Characteristics'!A:A,MATCH($C275,'Policy Characteristics'!$C:$C,0)))</f>
        <v>Electricity Supply</v>
      </c>
      <c r="B275" s="358" t="str">
        <f>IF(ISBLANK(INDEX('Policy Characteristics'!B:B,MATCH($C275,'Policy Characteristics'!$C:$C,0))),"",INDEX('Policy Characteristics'!B:B,MATCH($C275,'Policy Characteristics'!$C:$C,0)))</f>
        <v>Nuclear Plant Lifetime Extension</v>
      </c>
      <c r="C275" s="363" t="s">
        <v>2295</v>
      </c>
      <c r="D275" s="9"/>
      <c r="E275" s="55"/>
      <c r="F275" s="9"/>
      <c r="G275" s="55"/>
      <c r="H275" s="54">
        <v>35</v>
      </c>
      <c r="I275" s="9" t="s">
        <v>46</v>
      </c>
      <c r="J275" s="360" t="str">
        <f>IF(ISBLANK(INDEX('Policy Characteristics'!D:D,MATCH($C275,'Policy Characteristics'!$C:$C,0))),"",INDEX('Policy Characteristics'!D:D,MATCH($C275,'Policy Characteristics'!$C:$C,0)))</f>
        <v>Nuclear Lifetime Extension</v>
      </c>
      <c r="K275" s="358" t="str">
        <f>IF(ISBLANK(INDEX('Policy Characteristics'!E:E,MATCH($C275,'Policy Characteristics'!$C:$C,0))),"",INDEX('Policy Characteristics'!E:E,MATCH($C275,'Policy Characteristics'!$C:$C,0)))</f>
        <v/>
      </c>
      <c r="L275" s="358">
        <f>IF(ISBLANK(INDEX('Policy Characteristics'!F:F,MATCH($C275,'Policy Characteristics'!$C:$C,0))),"",INDEX('Policy Characteristics'!F:F,MATCH($C275,'Policy Characteristics'!$C:$C,0)))</f>
        <v>0</v>
      </c>
      <c r="M275" s="358">
        <f>IF(ISBLANK(INDEX('Policy Characteristics'!G:G,MATCH($C275,'Policy Characteristics'!$C:$C,0))),"",INDEX('Policy Characteristics'!G:G,MATCH($C275,'Policy Characteristics'!$C:$C,0)))</f>
        <v>20</v>
      </c>
      <c r="N275" s="358">
        <f>IF(ISBLANK(INDEX('Policy Characteristics'!H:H,MATCH($C275,'Policy Characteristics'!$C:$C,0))),"",INDEX('Policy Characteristics'!H:H,MATCH($C275,'Policy Characteristics'!$C:$C,0)))</f>
        <v>1</v>
      </c>
      <c r="O275" s="358" t="str">
        <f>IF(ISBLANK(INDEX('Policy Characteristics'!I:I,MATCH($C275,'Policy Characteristics'!$C:$C,0))),"",INDEX('Policy Characteristics'!I:I,MATCH($C275,'Policy Characteristics'!$C:$C,0)))</f>
        <v>year(s)</v>
      </c>
      <c r="P275" s="358" t="str">
        <f>IF(ISBLANK(INDEX('Policy Characteristics'!J:J,MATCH($C275,'Policy Characteristics'!$C:$C,0))),"",INDEX('Policy Characteristics'!J:J,MATCH($C275,'Policy Characteristics'!$C:$C,0)))</f>
        <v>**Description:** This policy extends the lifetime of all nuclear plants by the specified number of years.</v>
      </c>
      <c r="Q275" s="358" t="str">
        <f>IF(ISBLANK(INDEX('Policy Characteristics'!K:K,MATCH($C275,'Policy Characteristics'!$C:$C,0))),"",INDEX('Policy Characteristics'!K:K,MATCH($C275,'Policy Characteristics'!$C:$C,0)))</f>
        <v>electricity-sector-main.html#life-ext</v>
      </c>
      <c r="R275" s="358" t="str">
        <f>IF(ISBLANK(INDEX('Policy Characteristics'!L:L,MATCH($C275,'Policy Characteristics'!$C:$C,0))),"",INDEX('Policy Characteristics'!L:L,MATCH($C275,'Policy Characteristics'!$C:$C,0)))</f>
        <v>nuclear-lifetime-extension.html</v>
      </c>
    </row>
    <row r="276" spans="1:18" s="2" customFormat="1" x14ac:dyDescent="0.35">
      <c r="A276" s="358" t="str">
        <f>IF(ISBLANK(INDEX('Policy Characteristics'!A:A,MATCH($C276,'Policy Characteristics'!$C:$C,0))),"",INDEX('Policy Characteristics'!A:A,MATCH($C276,'Policy Characteristics'!$C:$C,0)))</f>
        <v>Electricity Supply</v>
      </c>
      <c r="B276" s="358" t="str">
        <f>IF(ISBLANK(INDEX('Policy Characteristics'!B:B,MATCH($C276,'Policy Characteristics'!$C:$C,0))),"",INDEX('Policy Characteristics'!B:B,MATCH($C276,'Policy Characteristics'!$C:$C,0)))</f>
        <v>Reduce Plant Downtime</v>
      </c>
      <c r="C276" s="361" t="s">
        <v>271</v>
      </c>
      <c r="D276" s="9" t="s">
        <v>477</v>
      </c>
      <c r="E276" s="9" t="s">
        <v>272</v>
      </c>
      <c r="F276" s="53"/>
      <c r="G276" s="9"/>
      <c r="H276" s="56">
        <v>650</v>
      </c>
      <c r="I276" s="9" t="s">
        <v>46</v>
      </c>
      <c r="J276" s="360" t="str">
        <f>IF(ISBLANK(INDEX('Policy Characteristics'!D:D,MATCH($C276,'Policy Characteristics'!$C:$C,0))),"",INDEX('Policy Characteristics'!D:D,MATCH($C276,'Policy Characteristics'!$C:$C,0)))</f>
        <v>Reduce Plant Downtime</v>
      </c>
      <c r="K276" s="358" t="str">
        <f>IF(ISBLANK(INDEX('Policy Characteristics'!E:E,MATCH($C276,'Policy Characteristics'!$C:$C,0))),"",INDEX('Policy Characteristics'!E:E,MATCH($C276,'Policy Characteristics'!$C:$C,0)))</f>
        <v>elec reduce plant downtime</v>
      </c>
      <c r="L276" s="380">
        <f>IF(ISBLANK(INDEX('Policy Characteristics'!F:F,MATCH($C276,'Policy Characteristics'!$C:$C,0))),"",INDEX('Policy Characteristics'!F:F,MATCH($C276,'Policy Characteristics'!$C:$C,0)))</f>
        <v>0</v>
      </c>
      <c r="M276" s="380">
        <f>IF(ISBLANK(INDEX('Policy Characteristics'!G:G,MATCH($C276,'Policy Characteristics'!$C:$C,0))),"",INDEX('Policy Characteristics'!G:G,MATCH($C276,'Policy Characteristics'!$C:$C,0)))</f>
        <v>0.6</v>
      </c>
      <c r="N276" s="380">
        <f>IF(ISBLANK(INDEX('Policy Characteristics'!H:H,MATCH($C276,'Policy Characteristics'!$C:$C,0))),"",INDEX('Policy Characteristics'!H:H,MATCH($C276,'Policy Characteristics'!$C:$C,0)))</f>
        <v>0.01</v>
      </c>
      <c r="O276" s="358" t="str">
        <f>IF(ISBLANK(INDEX('Policy Characteristics'!I:I,MATCH($C276,'Policy Characteristics'!$C:$C,0))),"",INDEX('Policy Characteristics'!I:I,MATCH($C276,'Policy Characteristics'!$C:$C,0)))</f>
        <v>% reduction in downtime</v>
      </c>
      <c r="P276" s="358"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58" t="str">
        <f>IF(ISBLANK(INDEX('Policy Characteristics'!K:K,MATCH($C276,'Policy Characteristics'!$C:$C,0))),"",INDEX('Policy Characteristics'!K:K,MATCH($C276,'Policy Characteristics'!$C:$C,0)))</f>
        <v>electricity-sector-main.html#red-downtime</v>
      </c>
      <c r="R276" s="358" t="str">
        <f>IF(ISBLANK(INDEX('Policy Characteristics'!L:L,MATCH($C276,'Policy Characteristics'!$C:$C,0))),"",INDEX('Policy Characteristics'!L:L,MATCH($C276,'Policy Characteristics'!$C:$C,0)))</f>
        <v>reduce-downtime.html</v>
      </c>
    </row>
    <row r="277" spans="1:18" s="2" customFormat="1" x14ac:dyDescent="0.35">
      <c r="A277" s="358" t="str">
        <f>IF(ISBLANK(INDEX('Policy Characteristics'!A:A,MATCH($C277,'Policy Characteristics'!$C:$C,0))),"",INDEX('Policy Characteristics'!A:A,MATCH($C277,'Policy Characteristics'!$C:$C,0)))</f>
        <v>Electricity Supply</v>
      </c>
      <c r="B277" s="358" t="str">
        <f>IF(ISBLANK(INDEX('Policy Characteristics'!B:B,MATCH($C277,'Policy Characteristics'!$C:$C,0))),"",INDEX('Policy Characteristics'!B:B,MATCH($C277,'Policy Characteristics'!$C:$C,0)))</f>
        <v>Reduce Plant Downtime</v>
      </c>
      <c r="C277" s="364" t="str">
        <f t="shared" ref="C277:C306" si="23">C$276</f>
        <v>Percentage Reduction in Plant Downtime</v>
      </c>
      <c r="D277" s="9" t="s">
        <v>477</v>
      </c>
      <c r="E277" s="9" t="s">
        <v>273</v>
      </c>
      <c r="F277" s="53"/>
      <c r="G277" s="9"/>
      <c r="H277" s="56">
        <v>651</v>
      </c>
      <c r="I277" s="9" t="s">
        <v>46</v>
      </c>
      <c r="J277" s="360" t="str">
        <f>IF(ISBLANK(INDEX('Policy Characteristics'!D:D,MATCH($C277,'Policy Characteristics'!$C:$C,0))),"",INDEX('Policy Characteristics'!D:D,MATCH($C277,'Policy Characteristics'!$C:$C,0)))</f>
        <v>Reduce Plant Downtime</v>
      </c>
      <c r="K277" s="358" t="str">
        <f>IF(ISBLANK(INDEX('Policy Characteristics'!E:E,MATCH($C277,'Policy Characteristics'!$C:$C,0))),"",INDEX('Policy Characteristics'!E:E,MATCH($C277,'Policy Characteristics'!$C:$C,0)))</f>
        <v>elec reduce plant downtime</v>
      </c>
      <c r="L277" s="380">
        <f>IF(ISBLANK(INDEX('Policy Characteristics'!F:F,MATCH($C277,'Policy Characteristics'!$C:$C,0))),"",INDEX('Policy Characteristics'!F:F,MATCH($C277,'Policy Characteristics'!$C:$C,0)))</f>
        <v>0</v>
      </c>
      <c r="M277" s="380">
        <f>IF(ISBLANK(INDEX('Policy Characteristics'!G:G,MATCH($C277,'Policy Characteristics'!$C:$C,0))),"",INDEX('Policy Characteristics'!G:G,MATCH($C277,'Policy Characteristics'!$C:$C,0)))</f>
        <v>0.6</v>
      </c>
      <c r="N277" s="380">
        <f>IF(ISBLANK(INDEX('Policy Characteristics'!H:H,MATCH($C277,'Policy Characteristics'!$C:$C,0))),"",INDEX('Policy Characteristics'!H:H,MATCH($C277,'Policy Characteristics'!$C:$C,0)))</f>
        <v>0.01</v>
      </c>
      <c r="O277" s="358" t="str">
        <f>IF(ISBLANK(INDEX('Policy Characteristics'!I:I,MATCH($C277,'Policy Characteristics'!$C:$C,0))),"",INDEX('Policy Characteristics'!I:I,MATCH($C277,'Policy Characteristics'!$C:$C,0)))</f>
        <v>% reduction in downtime</v>
      </c>
      <c r="P277" s="358"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58" t="str">
        <f>IF(ISBLANK(INDEX('Policy Characteristics'!K:K,MATCH($C277,'Policy Characteristics'!$C:$C,0))),"",INDEX('Policy Characteristics'!K:K,MATCH($C277,'Policy Characteristics'!$C:$C,0)))</f>
        <v>electricity-sector-main.html#red-downtime</v>
      </c>
      <c r="R277" s="358" t="str">
        <f>IF(ISBLANK(INDEX('Policy Characteristics'!L:L,MATCH($C277,'Policy Characteristics'!$C:$C,0))),"",INDEX('Policy Characteristics'!L:L,MATCH($C277,'Policy Characteristics'!$C:$C,0)))</f>
        <v>reduce-downtime.html</v>
      </c>
    </row>
    <row r="278" spans="1:18" s="2" customFormat="1" x14ac:dyDescent="0.35">
      <c r="A278" s="358" t="str">
        <f>IF(ISBLANK(INDEX('Policy Characteristics'!A:A,MATCH($C278,'Policy Characteristics'!$C:$C,0))),"",INDEX('Policy Characteristics'!A:A,MATCH($C278,'Policy Characteristics'!$C:$C,0)))</f>
        <v>Electricity Supply</v>
      </c>
      <c r="B278" s="358" t="str">
        <f>IF(ISBLANK(INDEX('Policy Characteristics'!B:B,MATCH($C278,'Policy Characteristics'!$C:$C,0))),"",INDEX('Policy Characteristics'!B:B,MATCH($C278,'Policy Characteristics'!$C:$C,0)))</f>
        <v>Reduce Plant Downtime</v>
      </c>
      <c r="C278" s="364" t="str">
        <f t="shared" si="23"/>
        <v>Percentage Reduction in Plant Downtime</v>
      </c>
      <c r="D278" s="9" t="s">
        <v>477</v>
      </c>
      <c r="E278" s="9" t="s">
        <v>274</v>
      </c>
      <c r="F278" s="53"/>
      <c r="G278" s="9"/>
      <c r="H278" s="56">
        <v>652</v>
      </c>
      <c r="I278" s="9" t="s">
        <v>46</v>
      </c>
      <c r="J278" s="360" t="str">
        <f>IF(ISBLANK(INDEX('Policy Characteristics'!D:D,MATCH($C278,'Policy Characteristics'!$C:$C,0))),"",INDEX('Policy Characteristics'!D:D,MATCH($C278,'Policy Characteristics'!$C:$C,0)))</f>
        <v>Reduce Plant Downtime</v>
      </c>
      <c r="K278" s="358" t="str">
        <f>IF(ISBLANK(INDEX('Policy Characteristics'!E:E,MATCH($C278,'Policy Characteristics'!$C:$C,0))),"",INDEX('Policy Characteristics'!E:E,MATCH($C278,'Policy Characteristics'!$C:$C,0)))</f>
        <v>elec reduce plant downtime</v>
      </c>
      <c r="L278" s="380">
        <f>IF(ISBLANK(INDEX('Policy Characteristics'!F:F,MATCH($C278,'Policy Characteristics'!$C:$C,0))),"",INDEX('Policy Characteristics'!F:F,MATCH($C278,'Policy Characteristics'!$C:$C,0)))</f>
        <v>0</v>
      </c>
      <c r="M278" s="380">
        <f>IF(ISBLANK(INDEX('Policy Characteristics'!G:G,MATCH($C278,'Policy Characteristics'!$C:$C,0))),"",INDEX('Policy Characteristics'!G:G,MATCH($C278,'Policy Characteristics'!$C:$C,0)))</f>
        <v>0.6</v>
      </c>
      <c r="N278" s="380">
        <f>IF(ISBLANK(INDEX('Policy Characteristics'!H:H,MATCH($C278,'Policy Characteristics'!$C:$C,0))),"",INDEX('Policy Characteristics'!H:H,MATCH($C278,'Policy Characteristics'!$C:$C,0)))</f>
        <v>0.01</v>
      </c>
      <c r="O278" s="358" t="str">
        <f>IF(ISBLANK(INDEX('Policy Characteristics'!I:I,MATCH($C278,'Policy Characteristics'!$C:$C,0))),"",INDEX('Policy Characteristics'!I:I,MATCH($C278,'Policy Characteristics'!$C:$C,0)))</f>
        <v>% reduction in downtime</v>
      </c>
      <c r="P278" s="358"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58" t="str">
        <f>IF(ISBLANK(INDEX('Policy Characteristics'!K:K,MATCH($C278,'Policy Characteristics'!$C:$C,0))),"",INDEX('Policy Characteristics'!K:K,MATCH($C278,'Policy Characteristics'!$C:$C,0)))</f>
        <v>electricity-sector-main.html#red-downtime</v>
      </c>
      <c r="R278" s="358" t="str">
        <f>IF(ISBLANK(INDEX('Policy Characteristics'!L:L,MATCH($C278,'Policy Characteristics'!$C:$C,0))),"",INDEX('Policy Characteristics'!L:L,MATCH($C278,'Policy Characteristics'!$C:$C,0)))</f>
        <v>reduce-downtime.html</v>
      </c>
    </row>
    <row r="279" spans="1:18" s="2" customFormat="1" x14ac:dyDescent="0.35">
      <c r="A279" s="358" t="str">
        <f>IF(ISBLANK(INDEX('Policy Characteristics'!A:A,MATCH($C279,'Policy Characteristics'!$C:$C,0))),"",INDEX('Policy Characteristics'!A:A,MATCH($C279,'Policy Characteristics'!$C:$C,0)))</f>
        <v>Electricity Supply</v>
      </c>
      <c r="B279" s="358" t="str">
        <f>IF(ISBLANK(INDEX('Policy Characteristics'!B:B,MATCH($C279,'Policy Characteristics'!$C:$C,0))),"",INDEX('Policy Characteristics'!B:B,MATCH($C279,'Policy Characteristics'!$C:$C,0)))</f>
        <v>Reduce Plant Downtime</v>
      </c>
      <c r="C279" s="364" t="str">
        <f t="shared" si="23"/>
        <v>Percentage Reduction in Plant Downtime</v>
      </c>
      <c r="D279" s="9" t="s">
        <v>331</v>
      </c>
      <c r="E279" s="9" t="s">
        <v>272</v>
      </c>
      <c r="F279" s="9" t="s">
        <v>326</v>
      </c>
      <c r="G279" s="9" t="s">
        <v>332</v>
      </c>
      <c r="H279" s="56">
        <v>141</v>
      </c>
      <c r="I279" s="9" t="s">
        <v>45</v>
      </c>
      <c r="J279" s="360" t="str">
        <f>IF(ISBLANK(INDEX('Policy Characteristics'!D:D,MATCH($C279,'Policy Characteristics'!$C:$C,0))),"",INDEX('Policy Characteristics'!D:D,MATCH($C279,'Policy Characteristics'!$C:$C,0)))</f>
        <v>Reduce Plant Downtime</v>
      </c>
      <c r="K279" s="358" t="str">
        <f>IF(ISBLANK(INDEX('Policy Characteristics'!E:E,MATCH($C279,'Policy Characteristics'!$C:$C,0))),"",INDEX('Policy Characteristics'!E:E,MATCH($C279,'Policy Characteristics'!$C:$C,0)))</f>
        <v>elec reduce plant downtime</v>
      </c>
      <c r="L279" s="380">
        <f>IF(ISBLANK(INDEX('Policy Characteristics'!F:F,MATCH($C279,'Policy Characteristics'!$C:$C,0))),"",INDEX('Policy Characteristics'!F:F,MATCH($C279,'Policy Characteristics'!$C:$C,0)))</f>
        <v>0</v>
      </c>
      <c r="M279" s="380">
        <f>IF(ISBLANK(INDEX('Policy Characteristics'!G:G,MATCH($C279,'Policy Characteristics'!$C:$C,0))),"",INDEX('Policy Characteristics'!G:G,MATCH($C279,'Policy Characteristics'!$C:$C,0)))</f>
        <v>0.6</v>
      </c>
      <c r="N279" s="380">
        <f>IF(ISBLANK(INDEX('Policy Characteristics'!H:H,MATCH($C279,'Policy Characteristics'!$C:$C,0))),"",INDEX('Policy Characteristics'!H:H,MATCH($C279,'Policy Characteristics'!$C:$C,0)))</f>
        <v>0.01</v>
      </c>
      <c r="O279" s="358" t="str">
        <f>IF(ISBLANK(INDEX('Policy Characteristics'!I:I,MATCH($C279,'Policy Characteristics'!$C:$C,0))),"",INDEX('Policy Characteristics'!I:I,MATCH($C279,'Policy Characteristics'!$C:$C,0)))</f>
        <v>% reduction in downtime</v>
      </c>
      <c r="P279" s="358"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58" t="str">
        <f>IF(ISBLANK(INDEX('Policy Characteristics'!K:K,MATCH($C279,'Policy Characteristics'!$C:$C,0))),"",INDEX('Policy Characteristics'!K:K,MATCH($C279,'Policy Characteristics'!$C:$C,0)))</f>
        <v>electricity-sector-main.html#red-downtime</v>
      </c>
      <c r="R279" s="358" t="str">
        <f>IF(ISBLANK(INDEX('Policy Characteristics'!L:L,MATCH($C279,'Policy Characteristics'!$C:$C,0))),"",INDEX('Policy Characteristics'!L:L,MATCH($C279,'Policy Characteristics'!$C:$C,0)))</f>
        <v>reduce-downtime.html</v>
      </c>
    </row>
    <row r="280" spans="1:18" s="2" customFormat="1" x14ac:dyDescent="0.35">
      <c r="A280" s="358" t="str">
        <f>IF(ISBLANK(INDEX('Policy Characteristics'!A:A,MATCH($C280,'Policy Characteristics'!$C:$C,0))),"",INDEX('Policy Characteristics'!A:A,MATCH($C280,'Policy Characteristics'!$C:$C,0)))</f>
        <v>Electricity Supply</v>
      </c>
      <c r="B280" s="358" t="str">
        <f>IF(ISBLANK(INDEX('Policy Characteristics'!B:B,MATCH($C280,'Policy Characteristics'!$C:$C,0))),"",INDEX('Policy Characteristics'!B:B,MATCH($C280,'Policy Characteristics'!$C:$C,0)))</f>
        <v>Reduce Plant Downtime</v>
      </c>
      <c r="C280" s="364" t="str">
        <f t="shared" si="23"/>
        <v>Percentage Reduction in Plant Downtime</v>
      </c>
      <c r="D280" s="9" t="s">
        <v>331</v>
      </c>
      <c r="E280" s="9" t="s">
        <v>273</v>
      </c>
      <c r="F280" s="9"/>
      <c r="G280" s="9"/>
      <c r="H280" s="56">
        <v>653</v>
      </c>
      <c r="I280" s="9" t="s">
        <v>46</v>
      </c>
      <c r="J280" s="360" t="str">
        <f>IF(ISBLANK(INDEX('Policy Characteristics'!D:D,MATCH($C280,'Policy Characteristics'!$C:$C,0))),"",INDEX('Policy Characteristics'!D:D,MATCH($C280,'Policy Characteristics'!$C:$C,0)))</f>
        <v>Reduce Plant Downtime</v>
      </c>
      <c r="K280" s="358" t="str">
        <f>IF(ISBLANK(INDEX('Policy Characteristics'!E:E,MATCH($C280,'Policy Characteristics'!$C:$C,0))),"",INDEX('Policy Characteristics'!E:E,MATCH($C280,'Policy Characteristics'!$C:$C,0)))</f>
        <v>elec reduce plant downtime</v>
      </c>
      <c r="L280" s="380">
        <f>IF(ISBLANK(INDEX('Policy Characteristics'!F:F,MATCH($C280,'Policy Characteristics'!$C:$C,0))),"",INDEX('Policy Characteristics'!F:F,MATCH($C280,'Policy Characteristics'!$C:$C,0)))</f>
        <v>0</v>
      </c>
      <c r="M280" s="380">
        <f>IF(ISBLANK(INDEX('Policy Characteristics'!G:G,MATCH($C280,'Policy Characteristics'!$C:$C,0))),"",INDEX('Policy Characteristics'!G:G,MATCH($C280,'Policy Characteristics'!$C:$C,0)))</f>
        <v>0.6</v>
      </c>
      <c r="N280" s="380">
        <f>IF(ISBLANK(INDEX('Policy Characteristics'!H:H,MATCH($C280,'Policy Characteristics'!$C:$C,0))),"",INDEX('Policy Characteristics'!H:H,MATCH($C280,'Policy Characteristics'!$C:$C,0)))</f>
        <v>0.01</v>
      </c>
      <c r="O280" s="358" t="str">
        <f>IF(ISBLANK(INDEX('Policy Characteristics'!I:I,MATCH($C280,'Policy Characteristics'!$C:$C,0))),"",INDEX('Policy Characteristics'!I:I,MATCH($C280,'Policy Characteristics'!$C:$C,0)))</f>
        <v>% reduction in downtime</v>
      </c>
      <c r="P280" s="358"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58" t="str">
        <f>IF(ISBLANK(INDEX('Policy Characteristics'!K:K,MATCH($C280,'Policy Characteristics'!$C:$C,0))),"",INDEX('Policy Characteristics'!K:K,MATCH($C280,'Policy Characteristics'!$C:$C,0)))</f>
        <v>electricity-sector-main.html#red-downtime</v>
      </c>
      <c r="R280" s="358" t="str">
        <f>IF(ISBLANK(INDEX('Policy Characteristics'!L:L,MATCH($C280,'Policy Characteristics'!$C:$C,0))),"",INDEX('Policy Characteristics'!L:L,MATCH($C280,'Policy Characteristics'!$C:$C,0)))</f>
        <v>reduce-downtime.html</v>
      </c>
    </row>
    <row r="281" spans="1:18" s="2" customFormat="1" x14ac:dyDescent="0.35">
      <c r="A281" s="358" t="str">
        <f>IF(ISBLANK(INDEX('Policy Characteristics'!A:A,MATCH($C281,'Policy Characteristics'!$C:$C,0))),"",INDEX('Policy Characteristics'!A:A,MATCH($C281,'Policy Characteristics'!$C:$C,0)))</f>
        <v>Electricity Supply</v>
      </c>
      <c r="B281" s="358" t="str">
        <f>IF(ISBLANK(INDEX('Policy Characteristics'!B:B,MATCH($C281,'Policy Characteristics'!$C:$C,0))),"",INDEX('Policy Characteristics'!B:B,MATCH($C281,'Policy Characteristics'!$C:$C,0)))</f>
        <v>Reduce Plant Downtime</v>
      </c>
      <c r="C281" s="364" t="str">
        <f t="shared" si="23"/>
        <v>Percentage Reduction in Plant Downtime</v>
      </c>
      <c r="D281" s="9" t="s">
        <v>331</v>
      </c>
      <c r="E281" s="9" t="s">
        <v>274</v>
      </c>
      <c r="F281" s="9"/>
      <c r="G281" s="9"/>
      <c r="H281" s="56">
        <v>654</v>
      </c>
      <c r="I281" s="9" t="s">
        <v>46</v>
      </c>
      <c r="J281" s="360" t="str">
        <f>IF(ISBLANK(INDEX('Policy Characteristics'!D:D,MATCH($C281,'Policy Characteristics'!$C:$C,0))),"",INDEX('Policy Characteristics'!D:D,MATCH($C281,'Policy Characteristics'!$C:$C,0)))</f>
        <v>Reduce Plant Downtime</v>
      </c>
      <c r="K281" s="358" t="str">
        <f>IF(ISBLANK(INDEX('Policy Characteristics'!E:E,MATCH($C281,'Policy Characteristics'!$C:$C,0))),"",INDEX('Policy Characteristics'!E:E,MATCH($C281,'Policy Characteristics'!$C:$C,0)))</f>
        <v>elec reduce plant downtime</v>
      </c>
      <c r="L281" s="380">
        <f>IF(ISBLANK(INDEX('Policy Characteristics'!F:F,MATCH($C281,'Policy Characteristics'!$C:$C,0))),"",INDEX('Policy Characteristics'!F:F,MATCH($C281,'Policy Characteristics'!$C:$C,0)))</f>
        <v>0</v>
      </c>
      <c r="M281" s="380">
        <f>IF(ISBLANK(INDEX('Policy Characteristics'!G:G,MATCH($C281,'Policy Characteristics'!$C:$C,0))),"",INDEX('Policy Characteristics'!G:G,MATCH($C281,'Policy Characteristics'!$C:$C,0)))</f>
        <v>0.6</v>
      </c>
      <c r="N281" s="380">
        <f>IF(ISBLANK(INDEX('Policy Characteristics'!H:H,MATCH($C281,'Policy Characteristics'!$C:$C,0))),"",INDEX('Policy Characteristics'!H:H,MATCH($C281,'Policy Characteristics'!$C:$C,0)))</f>
        <v>0.01</v>
      </c>
      <c r="O281" s="358" t="str">
        <f>IF(ISBLANK(INDEX('Policy Characteristics'!I:I,MATCH($C281,'Policy Characteristics'!$C:$C,0))),"",INDEX('Policy Characteristics'!I:I,MATCH($C281,'Policy Characteristics'!$C:$C,0)))</f>
        <v>% reduction in downtime</v>
      </c>
      <c r="P281" s="358"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58" t="str">
        <f>IF(ISBLANK(INDEX('Policy Characteristics'!K:K,MATCH($C281,'Policy Characteristics'!$C:$C,0))),"",INDEX('Policy Characteristics'!K:K,MATCH($C281,'Policy Characteristics'!$C:$C,0)))</f>
        <v>electricity-sector-main.html#red-downtime</v>
      </c>
      <c r="R281" s="358" t="str">
        <f>IF(ISBLANK(INDEX('Policy Characteristics'!L:L,MATCH($C281,'Policy Characteristics'!$C:$C,0))),"",INDEX('Policy Characteristics'!L:L,MATCH($C281,'Policy Characteristics'!$C:$C,0)))</f>
        <v>reduce-downtime.html</v>
      </c>
    </row>
    <row r="282" spans="1:18" s="2" customFormat="1" x14ac:dyDescent="0.35">
      <c r="A282" s="358" t="str">
        <f>IF(ISBLANK(INDEX('Policy Characteristics'!A:A,MATCH($C282,'Policy Characteristics'!$C:$C,0))),"",INDEX('Policy Characteristics'!A:A,MATCH($C282,'Policy Characteristics'!$C:$C,0)))</f>
        <v>Electricity Supply</v>
      </c>
      <c r="B282" s="358" t="str">
        <f>IF(ISBLANK(INDEX('Policy Characteristics'!B:B,MATCH($C282,'Policy Characteristics'!$C:$C,0))),"",INDEX('Policy Characteristics'!B:B,MATCH($C282,'Policy Characteristics'!$C:$C,0)))</f>
        <v>Reduce Plant Downtime</v>
      </c>
      <c r="C282" s="364" t="str">
        <f t="shared" si="23"/>
        <v>Percentage Reduction in Plant Downtime</v>
      </c>
      <c r="D282" s="9" t="s">
        <v>78</v>
      </c>
      <c r="E282" s="9" t="s">
        <v>272</v>
      </c>
      <c r="F282" s="9"/>
      <c r="G282" s="9"/>
      <c r="H282" s="56">
        <v>655</v>
      </c>
      <c r="I282" s="9" t="s">
        <v>46</v>
      </c>
      <c r="J282" s="360" t="str">
        <f>IF(ISBLANK(INDEX('Policy Characteristics'!D:D,MATCH($C282,'Policy Characteristics'!$C:$C,0))),"",INDEX('Policy Characteristics'!D:D,MATCH($C282,'Policy Characteristics'!$C:$C,0)))</f>
        <v>Reduce Plant Downtime</v>
      </c>
      <c r="K282" s="358" t="str">
        <f>IF(ISBLANK(INDEX('Policy Characteristics'!E:E,MATCH($C282,'Policy Characteristics'!$C:$C,0))),"",INDEX('Policy Characteristics'!E:E,MATCH($C282,'Policy Characteristics'!$C:$C,0)))</f>
        <v>elec reduce plant downtime</v>
      </c>
      <c r="L282" s="380">
        <f>IF(ISBLANK(INDEX('Policy Characteristics'!F:F,MATCH($C282,'Policy Characteristics'!$C:$C,0))),"",INDEX('Policy Characteristics'!F:F,MATCH($C282,'Policy Characteristics'!$C:$C,0)))</f>
        <v>0</v>
      </c>
      <c r="M282" s="380">
        <f>IF(ISBLANK(INDEX('Policy Characteristics'!G:G,MATCH($C282,'Policy Characteristics'!$C:$C,0))),"",INDEX('Policy Characteristics'!G:G,MATCH($C282,'Policy Characteristics'!$C:$C,0)))</f>
        <v>0.6</v>
      </c>
      <c r="N282" s="380">
        <f>IF(ISBLANK(INDEX('Policy Characteristics'!H:H,MATCH($C282,'Policy Characteristics'!$C:$C,0))),"",INDEX('Policy Characteristics'!H:H,MATCH($C282,'Policy Characteristics'!$C:$C,0)))</f>
        <v>0.01</v>
      </c>
      <c r="O282" s="358" t="str">
        <f>IF(ISBLANK(INDEX('Policy Characteristics'!I:I,MATCH($C282,'Policy Characteristics'!$C:$C,0))),"",INDEX('Policy Characteristics'!I:I,MATCH($C282,'Policy Characteristics'!$C:$C,0)))</f>
        <v>% reduction in downtime</v>
      </c>
      <c r="P282" s="358"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58" t="str">
        <f>IF(ISBLANK(INDEX('Policy Characteristics'!K:K,MATCH($C282,'Policy Characteristics'!$C:$C,0))),"",INDEX('Policy Characteristics'!K:K,MATCH($C282,'Policy Characteristics'!$C:$C,0)))</f>
        <v>electricity-sector-main.html#red-downtime</v>
      </c>
      <c r="R282" s="358" t="str">
        <f>IF(ISBLANK(INDEX('Policy Characteristics'!L:L,MATCH($C282,'Policy Characteristics'!$C:$C,0))),"",INDEX('Policy Characteristics'!L:L,MATCH($C282,'Policy Characteristics'!$C:$C,0)))</f>
        <v>reduce-downtime.html</v>
      </c>
    </row>
    <row r="283" spans="1:18" s="2" customFormat="1" x14ac:dyDescent="0.35">
      <c r="A283" s="358" t="str">
        <f>IF(ISBLANK(INDEX('Policy Characteristics'!A:A,MATCH($C283,'Policy Characteristics'!$C:$C,0))),"",INDEX('Policy Characteristics'!A:A,MATCH($C283,'Policy Characteristics'!$C:$C,0)))</f>
        <v>Electricity Supply</v>
      </c>
      <c r="B283" s="358" t="str">
        <f>IF(ISBLANK(INDEX('Policy Characteristics'!B:B,MATCH($C283,'Policy Characteristics'!$C:$C,0))),"",INDEX('Policy Characteristics'!B:B,MATCH($C283,'Policy Characteristics'!$C:$C,0)))</f>
        <v>Reduce Plant Downtime</v>
      </c>
      <c r="C283" s="364" t="str">
        <f t="shared" si="23"/>
        <v>Percentage Reduction in Plant Downtime</v>
      </c>
      <c r="D283" s="9" t="s">
        <v>78</v>
      </c>
      <c r="E283" s="9" t="s">
        <v>273</v>
      </c>
      <c r="F283" s="9"/>
      <c r="G283" s="9"/>
      <c r="H283" s="56">
        <v>656</v>
      </c>
      <c r="I283" s="9" t="s">
        <v>46</v>
      </c>
      <c r="J283" s="360" t="str">
        <f>IF(ISBLANK(INDEX('Policy Characteristics'!D:D,MATCH($C283,'Policy Characteristics'!$C:$C,0))),"",INDEX('Policy Characteristics'!D:D,MATCH($C283,'Policy Characteristics'!$C:$C,0)))</f>
        <v>Reduce Plant Downtime</v>
      </c>
      <c r="K283" s="358" t="str">
        <f>IF(ISBLANK(INDEX('Policy Characteristics'!E:E,MATCH($C283,'Policy Characteristics'!$C:$C,0))),"",INDEX('Policy Characteristics'!E:E,MATCH($C283,'Policy Characteristics'!$C:$C,0)))</f>
        <v>elec reduce plant downtime</v>
      </c>
      <c r="L283" s="380">
        <f>IF(ISBLANK(INDEX('Policy Characteristics'!F:F,MATCH($C283,'Policy Characteristics'!$C:$C,0))),"",INDEX('Policy Characteristics'!F:F,MATCH($C283,'Policy Characteristics'!$C:$C,0)))</f>
        <v>0</v>
      </c>
      <c r="M283" s="380">
        <f>IF(ISBLANK(INDEX('Policy Characteristics'!G:G,MATCH($C283,'Policy Characteristics'!$C:$C,0))),"",INDEX('Policy Characteristics'!G:G,MATCH($C283,'Policy Characteristics'!$C:$C,0)))</f>
        <v>0.6</v>
      </c>
      <c r="N283" s="380">
        <f>IF(ISBLANK(INDEX('Policy Characteristics'!H:H,MATCH($C283,'Policy Characteristics'!$C:$C,0))),"",INDEX('Policy Characteristics'!H:H,MATCH($C283,'Policy Characteristics'!$C:$C,0)))</f>
        <v>0.01</v>
      </c>
      <c r="O283" s="358" t="str">
        <f>IF(ISBLANK(INDEX('Policy Characteristics'!I:I,MATCH($C283,'Policy Characteristics'!$C:$C,0))),"",INDEX('Policy Characteristics'!I:I,MATCH($C283,'Policy Characteristics'!$C:$C,0)))</f>
        <v>% reduction in downtime</v>
      </c>
      <c r="P283" s="358"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58" t="str">
        <f>IF(ISBLANK(INDEX('Policy Characteristics'!K:K,MATCH($C283,'Policy Characteristics'!$C:$C,0))),"",INDEX('Policy Characteristics'!K:K,MATCH($C283,'Policy Characteristics'!$C:$C,0)))</f>
        <v>electricity-sector-main.html#red-downtime</v>
      </c>
      <c r="R283" s="358" t="str">
        <f>IF(ISBLANK(INDEX('Policy Characteristics'!L:L,MATCH($C283,'Policy Characteristics'!$C:$C,0))),"",INDEX('Policy Characteristics'!L:L,MATCH($C283,'Policy Characteristics'!$C:$C,0)))</f>
        <v>reduce-downtime.html</v>
      </c>
    </row>
    <row r="284" spans="1:18" s="2" customFormat="1" x14ac:dyDescent="0.35">
      <c r="A284" s="358" t="str">
        <f>IF(ISBLANK(INDEX('Policy Characteristics'!A:A,MATCH($C284,'Policy Characteristics'!$C:$C,0))),"",INDEX('Policy Characteristics'!A:A,MATCH($C284,'Policy Characteristics'!$C:$C,0)))</f>
        <v>Electricity Supply</v>
      </c>
      <c r="B284" s="358" t="str">
        <f>IF(ISBLANK(INDEX('Policy Characteristics'!B:B,MATCH($C284,'Policy Characteristics'!$C:$C,0))),"",INDEX('Policy Characteristics'!B:B,MATCH($C284,'Policy Characteristics'!$C:$C,0)))</f>
        <v>Reduce Plant Downtime</v>
      </c>
      <c r="C284" s="364" t="str">
        <f t="shared" si="23"/>
        <v>Percentage Reduction in Plant Downtime</v>
      </c>
      <c r="D284" s="9" t="s">
        <v>78</v>
      </c>
      <c r="E284" s="9" t="s">
        <v>274</v>
      </c>
      <c r="F284" s="9"/>
      <c r="G284" s="9"/>
      <c r="H284" s="56">
        <v>657</v>
      </c>
      <c r="I284" s="9" t="s">
        <v>46</v>
      </c>
      <c r="J284" s="360" t="str">
        <f>IF(ISBLANK(INDEX('Policy Characteristics'!D:D,MATCH($C284,'Policy Characteristics'!$C:$C,0))),"",INDEX('Policy Characteristics'!D:D,MATCH($C284,'Policy Characteristics'!$C:$C,0)))</f>
        <v>Reduce Plant Downtime</v>
      </c>
      <c r="K284" s="358" t="str">
        <f>IF(ISBLANK(INDEX('Policy Characteristics'!E:E,MATCH($C284,'Policy Characteristics'!$C:$C,0))),"",INDEX('Policy Characteristics'!E:E,MATCH($C284,'Policy Characteristics'!$C:$C,0)))</f>
        <v>elec reduce plant downtime</v>
      </c>
      <c r="L284" s="380">
        <f>IF(ISBLANK(INDEX('Policy Characteristics'!F:F,MATCH($C284,'Policy Characteristics'!$C:$C,0))),"",INDEX('Policy Characteristics'!F:F,MATCH($C284,'Policy Characteristics'!$C:$C,0)))</f>
        <v>0</v>
      </c>
      <c r="M284" s="380">
        <f>IF(ISBLANK(INDEX('Policy Characteristics'!G:G,MATCH($C284,'Policy Characteristics'!$C:$C,0))),"",INDEX('Policy Characteristics'!G:G,MATCH($C284,'Policy Characteristics'!$C:$C,0)))</f>
        <v>0.6</v>
      </c>
      <c r="N284" s="380">
        <f>IF(ISBLANK(INDEX('Policy Characteristics'!H:H,MATCH($C284,'Policy Characteristics'!$C:$C,0))),"",INDEX('Policy Characteristics'!H:H,MATCH($C284,'Policy Characteristics'!$C:$C,0)))</f>
        <v>0.01</v>
      </c>
      <c r="O284" s="358" t="str">
        <f>IF(ISBLANK(INDEX('Policy Characteristics'!I:I,MATCH($C284,'Policy Characteristics'!$C:$C,0))),"",INDEX('Policy Characteristics'!I:I,MATCH($C284,'Policy Characteristics'!$C:$C,0)))</f>
        <v>% reduction in downtime</v>
      </c>
      <c r="P284" s="358"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58" t="str">
        <f>IF(ISBLANK(INDEX('Policy Characteristics'!K:K,MATCH($C284,'Policy Characteristics'!$C:$C,0))),"",INDEX('Policy Characteristics'!K:K,MATCH($C284,'Policy Characteristics'!$C:$C,0)))</f>
        <v>electricity-sector-main.html#red-downtime</v>
      </c>
      <c r="R284" s="358" t="str">
        <f>IF(ISBLANK(INDEX('Policy Characteristics'!L:L,MATCH($C284,'Policy Characteristics'!$C:$C,0))),"",INDEX('Policy Characteristics'!L:L,MATCH($C284,'Policy Characteristics'!$C:$C,0)))</f>
        <v>reduce-downtime.html</v>
      </c>
    </row>
    <row r="285" spans="1:18" s="2" customFormat="1" x14ac:dyDescent="0.35">
      <c r="A285" s="358" t="str">
        <f>IF(ISBLANK(INDEX('Policy Characteristics'!A:A,MATCH($C285,'Policy Characteristics'!$C:$C,0))),"",INDEX('Policy Characteristics'!A:A,MATCH($C285,'Policy Characteristics'!$C:$C,0)))</f>
        <v>Electricity Supply</v>
      </c>
      <c r="B285" s="358" t="str">
        <f>IF(ISBLANK(INDEX('Policy Characteristics'!B:B,MATCH($C285,'Policy Characteristics'!$C:$C,0))),"",INDEX('Policy Characteristics'!B:B,MATCH($C285,'Policy Characteristics'!$C:$C,0)))</f>
        <v>Reduce Plant Downtime</v>
      </c>
      <c r="C285" s="364" t="str">
        <f t="shared" si="23"/>
        <v>Percentage Reduction in Plant Downtime</v>
      </c>
      <c r="D285" s="9" t="s">
        <v>79</v>
      </c>
      <c r="E285" s="9" t="s">
        <v>272</v>
      </c>
      <c r="F285" s="9"/>
      <c r="G285" s="9"/>
      <c r="H285" s="56">
        <v>658</v>
      </c>
      <c r="I285" s="9" t="s">
        <v>46</v>
      </c>
      <c r="J285" s="360" t="str">
        <f>IF(ISBLANK(INDEX('Policy Characteristics'!D:D,MATCH($C285,'Policy Characteristics'!$C:$C,0))),"",INDEX('Policy Characteristics'!D:D,MATCH($C285,'Policy Characteristics'!$C:$C,0)))</f>
        <v>Reduce Plant Downtime</v>
      </c>
      <c r="K285" s="358" t="str">
        <f>IF(ISBLANK(INDEX('Policy Characteristics'!E:E,MATCH($C285,'Policy Characteristics'!$C:$C,0))),"",INDEX('Policy Characteristics'!E:E,MATCH($C285,'Policy Characteristics'!$C:$C,0)))</f>
        <v>elec reduce plant downtime</v>
      </c>
      <c r="L285" s="380">
        <f>IF(ISBLANK(INDEX('Policy Characteristics'!F:F,MATCH($C285,'Policy Characteristics'!$C:$C,0))),"",INDEX('Policy Characteristics'!F:F,MATCH($C285,'Policy Characteristics'!$C:$C,0)))</f>
        <v>0</v>
      </c>
      <c r="M285" s="380">
        <f>IF(ISBLANK(INDEX('Policy Characteristics'!G:G,MATCH($C285,'Policy Characteristics'!$C:$C,0))),"",INDEX('Policy Characteristics'!G:G,MATCH($C285,'Policy Characteristics'!$C:$C,0)))</f>
        <v>0.6</v>
      </c>
      <c r="N285" s="380">
        <f>IF(ISBLANK(INDEX('Policy Characteristics'!H:H,MATCH($C285,'Policy Characteristics'!$C:$C,0))),"",INDEX('Policy Characteristics'!H:H,MATCH($C285,'Policy Characteristics'!$C:$C,0)))</f>
        <v>0.01</v>
      </c>
      <c r="O285" s="358" t="str">
        <f>IF(ISBLANK(INDEX('Policy Characteristics'!I:I,MATCH($C285,'Policy Characteristics'!$C:$C,0))),"",INDEX('Policy Characteristics'!I:I,MATCH($C285,'Policy Characteristics'!$C:$C,0)))</f>
        <v>% reduction in downtime</v>
      </c>
      <c r="P285" s="358"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58" t="str">
        <f>IF(ISBLANK(INDEX('Policy Characteristics'!K:K,MATCH($C285,'Policy Characteristics'!$C:$C,0))),"",INDEX('Policy Characteristics'!K:K,MATCH($C285,'Policy Characteristics'!$C:$C,0)))</f>
        <v>electricity-sector-main.html#red-downtime</v>
      </c>
      <c r="R285" s="358" t="str">
        <f>IF(ISBLANK(INDEX('Policy Characteristics'!L:L,MATCH($C285,'Policy Characteristics'!$C:$C,0))),"",INDEX('Policy Characteristics'!L:L,MATCH($C285,'Policy Characteristics'!$C:$C,0)))</f>
        <v>reduce-downtime.html</v>
      </c>
    </row>
    <row r="286" spans="1:18" s="2" customFormat="1" x14ac:dyDescent="0.35">
      <c r="A286" s="358" t="str">
        <f>IF(ISBLANK(INDEX('Policy Characteristics'!A:A,MATCH($C286,'Policy Characteristics'!$C:$C,0))),"",INDEX('Policy Characteristics'!A:A,MATCH($C286,'Policy Characteristics'!$C:$C,0)))</f>
        <v>Electricity Supply</v>
      </c>
      <c r="B286" s="358" t="str">
        <f>IF(ISBLANK(INDEX('Policy Characteristics'!B:B,MATCH($C286,'Policy Characteristics'!$C:$C,0))),"",INDEX('Policy Characteristics'!B:B,MATCH($C286,'Policy Characteristics'!$C:$C,0)))</f>
        <v>Reduce Plant Downtime</v>
      </c>
      <c r="C286" s="364" t="str">
        <f t="shared" si="23"/>
        <v>Percentage Reduction in Plant Downtime</v>
      </c>
      <c r="D286" s="9" t="s">
        <v>79</v>
      </c>
      <c r="E286" s="9" t="s">
        <v>273</v>
      </c>
      <c r="F286" s="9"/>
      <c r="G286" s="9"/>
      <c r="H286" s="56">
        <v>659</v>
      </c>
      <c r="I286" s="9" t="s">
        <v>46</v>
      </c>
      <c r="J286" s="360" t="str">
        <f>IF(ISBLANK(INDEX('Policy Characteristics'!D:D,MATCH($C286,'Policy Characteristics'!$C:$C,0))),"",INDEX('Policy Characteristics'!D:D,MATCH($C286,'Policy Characteristics'!$C:$C,0)))</f>
        <v>Reduce Plant Downtime</v>
      </c>
      <c r="K286" s="358" t="str">
        <f>IF(ISBLANK(INDEX('Policy Characteristics'!E:E,MATCH($C286,'Policy Characteristics'!$C:$C,0))),"",INDEX('Policy Characteristics'!E:E,MATCH($C286,'Policy Characteristics'!$C:$C,0)))</f>
        <v>elec reduce plant downtime</v>
      </c>
      <c r="L286" s="380">
        <f>IF(ISBLANK(INDEX('Policy Characteristics'!F:F,MATCH($C286,'Policy Characteristics'!$C:$C,0))),"",INDEX('Policy Characteristics'!F:F,MATCH($C286,'Policy Characteristics'!$C:$C,0)))</f>
        <v>0</v>
      </c>
      <c r="M286" s="380">
        <f>IF(ISBLANK(INDEX('Policy Characteristics'!G:G,MATCH($C286,'Policy Characteristics'!$C:$C,0))),"",INDEX('Policy Characteristics'!G:G,MATCH($C286,'Policy Characteristics'!$C:$C,0)))</f>
        <v>0.6</v>
      </c>
      <c r="N286" s="380">
        <f>IF(ISBLANK(INDEX('Policy Characteristics'!H:H,MATCH($C286,'Policy Characteristics'!$C:$C,0))),"",INDEX('Policy Characteristics'!H:H,MATCH($C286,'Policy Characteristics'!$C:$C,0)))</f>
        <v>0.01</v>
      </c>
      <c r="O286" s="358" t="str">
        <f>IF(ISBLANK(INDEX('Policy Characteristics'!I:I,MATCH($C286,'Policy Characteristics'!$C:$C,0))),"",INDEX('Policy Characteristics'!I:I,MATCH($C286,'Policy Characteristics'!$C:$C,0)))</f>
        <v>% reduction in downtime</v>
      </c>
      <c r="P286" s="358"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58" t="str">
        <f>IF(ISBLANK(INDEX('Policy Characteristics'!K:K,MATCH($C286,'Policy Characteristics'!$C:$C,0))),"",INDEX('Policy Characteristics'!K:K,MATCH($C286,'Policy Characteristics'!$C:$C,0)))</f>
        <v>electricity-sector-main.html#red-downtime</v>
      </c>
      <c r="R286" s="358" t="str">
        <f>IF(ISBLANK(INDEX('Policy Characteristics'!L:L,MATCH($C286,'Policy Characteristics'!$C:$C,0))),"",INDEX('Policy Characteristics'!L:L,MATCH($C286,'Policy Characteristics'!$C:$C,0)))</f>
        <v>reduce-downtime.html</v>
      </c>
    </row>
    <row r="287" spans="1:18" s="2" customFormat="1" x14ac:dyDescent="0.35">
      <c r="A287" s="358" t="str">
        <f>IF(ISBLANK(INDEX('Policy Characteristics'!A:A,MATCH($C287,'Policy Characteristics'!$C:$C,0))),"",INDEX('Policy Characteristics'!A:A,MATCH($C287,'Policy Characteristics'!$C:$C,0)))</f>
        <v>Electricity Supply</v>
      </c>
      <c r="B287" s="358" t="str">
        <f>IF(ISBLANK(INDEX('Policy Characteristics'!B:B,MATCH($C287,'Policy Characteristics'!$C:$C,0))),"",INDEX('Policy Characteristics'!B:B,MATCH($C287,'Policy Characteristics'!$C:$C,0)))</f>
        <v>Reduce Plant Downtime</v>
      </c>
      <c r="C287" s="364" t="str">
        <f t="shared" si="23"/>
        <v>Percentage Reduction in Plant Downtime</v>
      </c>
      <c r="D287" s="9" t="s">
        <v>79</v>
      </c>
      <c r="E287" s="9" t="s">
        <v>274</v>
      </c>
      <c r="F287" s="9"/>
      <c r="G287" s="9"/>
      <c r="H287" s="56">
        <v>660</v>
      </c>
      <c r="I287" s="9" t="s">
        <v>46</v>
      </c>
      <c r="J287" s="360" t="str">
        <f>IF(ISBLANK(INDEX('Policy Characteristics'!D:D,MATCH($C287,'Policy Characteristics'!$C:$C,0))),"",INDEX('Policy Characteristics'!D:D,MATCH($C287,'Policy Characteristics'!$C:$C,0)))</f>
        <v>Reduce Plant Downtime</v>
      </c>
      <c r="K287" s="358" t="str">
        <f>IF(ISBLANK(INDEX('Policy Characteristics'!E:E,MATCH($C287,'Policy Characteristics'!$C:$C,0))),"",INDEX('Policy Characteristics'!E:E,MATCH($C287,'Policy Characteristics'!$C:$C,0)))</f>
        <v>elec reduce plant downtime</v>
      </c>
      <c r="L287" s="380">
        <f>IF(ISBLANK(INDEX('Policy Characteristics'!F:F,MATCH($C287,'Policy Characteristics'!$C:$C,0))),"",INDEX('Policy Characteristics'!F:F,MATCH($C287,'Policy Characteristics'!$C:$C,0)))</f>
        <v>0</v>
      </c>
      <c r="M287" s="380">
        <f>IF(ISBLANK(INDEX('Policy Characteristics'!G:G,MATCH($C287,'Policy Characteristics'!$C:$C,0))),"",INDEX('Policy Characteristics'!G:G,MATCH($C287,'Policy Characteristics'!$C:$C,0)))</f>
        <v>0.6</v>
      </c>
      <c r="N287" s="380">
        <f>IF(ISBLANK(INDEX('Policy Characteristics'!H:H,MATCH($C287,'Policy Characteristics'!$C:$C,0))),"",INDEX('Policy Characteristics'!H:H,MATCH($C287,'Policy Characteristics'!$C:$C,0)))</f>
        <v>0.01</v>
      </c>
      <c r="O287" s="358" t="str">
        <f>IF(ISBLANK(INDEX('Policy Characteristics'!I:I,MATCH($C287,'Policy Characteristics'!$C:$C,0))),"",INDEX('Policy Characteristics'!I:I,MATCH($C287,'Policy Characteristics'!$C:$C,0)))</f>
        <v>% reduction in downtime</v>
      </c>
      <c r="P287" s="358"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58" t="str">
        <f>IF(ISBLANK(INDEX('Policy Characteristics'!K:K,MATCH($C287,'Policy Characteristics'!$C:$C,0))),"",INDEX('Policy Characteristics'!K:K,MATCH($C287,'Policy Characteristics'!$C:$C,0)))</f>
        <v>electricity-sector-main.html#red-downtime</v>
      </c>
      <c r="R287" s="358" t="str">
        <f>IF(ISBLANK(INDEX('Policy Characteristics'!L:L,MATCH($C287,'Policy Characteristics'!$C:$C,0))),"",INDEX('Policy Characteristics'!L:L,MATCH($C287,'Policy Characteristics'!$C:$C,0)))</f>
        <v>reduce-downtime.html</v>
      </c>
    </row>
    <row r="288" spans="1:18" s="2" customFormat="1" x14ac:dyDescent="0.35">
      <c r="A288" s="358" t="str">
        <f>IF(ISBLANK(INDEX('Policy Characteristics'!A:A,MATCH($C288,'Policy Characteristics'!$C:$C,0))),"",INDEX('Policy Characteristics'!A:A,MATCH($C288,'Policy Characteristics'!$C:$C,0)))</f>
        <v>Electricity Supply</v>
      </c>
      <c r="B288" s="358" t="str">
        <f>IF(ISBLANK(INDEX('Policy Characteristics'!B:B,MATCH($C288,'Policy Characteristics'!$C:$C,0))),"",INDEX('Policy Characteristics'!B:B,MATCH($C288,'Policy Characteristics'!$C:$C,0)))</f>
        <v>Reduce Plant Downtime</v>
      </c>
      <c r="C288" s="364" t="str">
        <f t="shared" si="23"/>
        <v>Percentage Reduction in Plant Downtime</v>
      </c>
      <c r="D288" s="9" t="s">
        <v>478</v>
      </c>
      <c r="E288" s="9" t="s">
        <v>272</v>
      </c>
      <c r="F288" s="9"/>
      <c r="G288" s="9"/>
      <c r="H288" s="56">
        <v>661</v>
      </c>
      <c r="I288" s="9" t="s">
        <v>46</v>
      </c>
      <c r="J288" s="360" t="str">
        <f>IF(ISBLANK(INDEX('Policy Characteristics'!D:D,MATCH($C288,'Policy Characteristics'!$C:$C,0))),"",INDEX('Policy Characteristics'!D:D,MATCH($C288,'Policy Characteristics'!$C:$C,0)))</f>
        <v>Reduce Plant Downtime</v>
      </c>
      <c r="K288" s="358" t="str">
        <f>IF(ISBLANK(INDEX('Policy Characteristics'!E:E,MATCH($C288,'Policy Characteristics'!$C:$C,0))),"",INDEX('Policy Characteristics'!E:E,MATCH($C288,'Policy Characteristics'!$C:$C,0)))</f>
        <v>elec reduce plant downtime</v>
      </c>
      <c r="L288" s="380">
        <f>IF(ISBLANK(INDEX('Policy Characteristics'!F:F,MATCH($C288,'Policy Characteristics'!$C:$C,0))),"",INDEX('Policy Characteristics'!F:F,MATCH($C288,'Policy Characteristics'!$C:$C,0)))</f>
        <v>0</v>
      </c>
      <c r="M288" s="380">
        <f>IF(ISBLANK(INDEX('Policy Characteristics'!G:G,MATCH($C288,'Policy Characteristics'!$C:$C,0))),"",INDEX('Policy Characteristics'!G:G,MATCH($C288,'Policy Characteristics'!$C:$C,0)))</f>
        <v>0.6</v>
      </c>
      <c r="N288" s="380">
        <f>IF(ISBLANK(INDEX('Policy Characteristics'!H:H,MATCH($C288,'Policy Characteristics'!$C:$C,0))),"",INDEX('Policy Characteristics'!H:H,MATCH($C288,'Policy Characteristics'!$C:$C,0)))</f>
        <v>0.01</v>
      </c>
      <c r="O288" s="358" t="str">
        <f>IF(ISBLANK(INDEX('Policy Characteristics'!I:I,MATCH($C288,'Policy Characteristics'!$C:$C,0))),"",INDEX('Policy Characteristics'!I:I,MATCH($C288,'Policy Characteristics'!$C:$C,0)))</f>
        <v>% reduction in downtime</v>
      </c>
      <c r="P288" s="358"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58" t="str">
        <f>IF(ISBLANK(INDEX('Policy Characteristics'!K:K,MATCH($C288,'Policy Characteristics'!$C:$C,0))),"",INDEX('Policy Characteristics'!K:K,MATCH($C288,'Policy Characteristics'!$C:$C,0)))</f>
        <v>electricity-sector-main.html#red-downtime</v>
      </c>
      <c r="R288" s="358" t="str">
        <f>IF(ISBLANK(INDEX('Policy Characteristics'!L:L,MATCH($C288,'Policy Characteristics'!$C:$C,0))),"",INDEX('Policy Characteristics'!L:L,MATCH($C288,'Policy Characteristics'!$C:$C,0)))</f>
        <v>reduce-downtime.html</v>
      </c>
    </row>
    <row r="289" spans="1:18" s="2" customFormat="1" x14ac:dyDescent="0.35">
      <c r="A289" s="358" t="str">
        <f>IF(ISBLANK(INDEX('Policy Characteristics'!A:A,MATCH($C289,'Policy Characteristics'!$C:$C,0))),"",INDEX('Policy Characteristics'!A:A,MATCH($C289,'Policy Characteristics'!$C:$C,0)))</f>
        <v>Electricity Supply</v>
      </c>
      <c r="B289" s="358" t="str">
        <f>IF(ISBLANK(INDEX('Policy Characteristics'!B:B,MATCH($C289,'Policy Characteristics'!$C:$C,0))),"",INDEX('Policy Characteristics'!B:B,MATCH($C289,'Policy Characteristics'!$C:$C,0)))</f>
        <v>Reduce Plant Downtime</v>
      </c>
      <c r="C289" s="364" t="str">
        <f t="shared" si="23"/>
        <v>Percentage Reduction in Plant Downtime</v>
      </c>
      <c r="D289" s="9" t="s">
        <v>478</v>
      </c>
      <c r="E289" s="9" t="s">
        <v>273</v>
      </c>
      <c r="F289" s="9"/>
      <c r="G289" s="9"/>
      <c r="H289" s="56">
        <v>662</v>
      </c>
      <c r="I289" s="9" t="s">
        <v>46</v>
      </c>
      <c r="J289" s="360" t="str">
        <f>IF(ISBLANK(INDEX('Policy Characteristics'!D:D,MATCH($C289,'Policy Characteristics'!$C:$C,0))),"",INDEX('Policy Characteristics'!D:D,MATCH($C289,'Policy Characteristics'!$C:$C,0)))</f>
        <v>Reduce Plant Downtime</v>
      </c>
      <c r="K289" s="358" t="str">
        <f>IF(ISBLANK(INDEX('Policy Characteristics'!E:E,MATCH($C289,'Policy Characteristics'!$C:$C,0))),"",INDEX('Policy Characteristics'!E:E,MATCH($C289,'Policy Characteristics'!$C:$C,0)))</f>
        <v>elec reduce plant downtime</v>
      </c>
      <c r="L289" s="380">
        <f>IF(ISBLANK(INDEX('Policy Characteristics'!F:F,MATCH($C289,'Policy Characteristics'!$C:$C,0))),"",INDEX('Policy Characteristics'!F:F,MATCH($C289,'Policy Characteristics'!$C:$C,0)))</f>
        <v>0</v>
      </c>
      <c r="M289" s="380">
        <f>IF(ISBLANK(INDEX('Policy Characteristics'!G:G,MATCH($C289,'Policy Characteristics'!$C:$C,0))),"",INDEX('Policy Characteristics'!G:G,MATCH($C289,'Policy Characteristics'!$C:$C,0)))</f>
        <v>0.6</v>
      </c>
      <c r="N289" s="380">
        <f>IF(ISBLANK(INDEX('Policy Characteristics'!H:H,MATCH($C289,'Policy Characteristics'!$C:$C,0))),"",INDEX('Policy Characteristics'!H:H,MATCH($C289,'Policy Characteristics'!$C:$C,0)))</f>
        <v>0.01</v>
      </c>
      <c r="O289" s="358" t="str">
        <f>IF(ISBLANK(INDEX('Policy Characteristics'!I:I,MATCH($C289,'Policy Characteristics'!$C:$C,0))),"",INDEX('Policy Characteristics'!I:I,MATCH($C289,'Policy Characteristics'!$C:$C,0)))</f>
        <v>% reduction in downtime</v>
      </c>
      <c r="P289" s="358"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58" t="str">
        <f>IF(ISBLANK(INDEX('Policy Characteristics'!K:K,MATCH($C289,'Policy Characteristics'!$C:$C,0))),"",INDEX('Policy Characteristics'!K:K,MATCH($C289,'Policy Characteristics'!$C:$C,0)))</f>
        <v>electricity-sector-main.html#red-downtime</v>
      </c>
      <c r="R289" s="358" t="str">
        <f>IF(ISBLANK(INDEX('Policy Characteristics'!L:L,MATCH($C289,'Policy Characteristics'!$C:$C,0))),"",INDEX('Policy Characteristics'!L:L,MATCH($C289,'Policy Characteristics'!$C:$C,0)))</f>
        <v>reduce-downtime.html</v>
      </c>
    </row>
    <row r="290" spans="1:18" s="2" customFormat="1" x14ac:dyDescent="0.35">
      <c r="A290" s="358" t="str">
        <f>IF(ISBLANK(INDEX('Policy Characteristics'!A:A,MATCH($C290,'Policy Characteristics'!$C:$C,0))),"",INDEX('Policy Characteristics'!A:A,MATCH($C290,'Policy Characteristics'!$C:$C,0)))</f>
        <v>Electricity Supply</v>
      </c>
      <c r="B290" s="358" t="str">
        <f>IF(ISBLANK(INDEX('Policy Characteristics'!B:B,MATCH($C290,'Policy Characteristics'!$C:$C,0))),"",INDEX('Policy Characteristics'!B:B,MATCH($C290,'Policy Characteristics'!$C:$C,0)))</f>
        <v>Reduce Plant Downtime</v>
      </c>
      <c r="C290" s="364" t="str">
        <f t="shared" si="23"/>
        <v>Percentage Reduction in Plant Downtime</v>
      </c>
      <c r="D290" s="9" t="s">
        <v>478</v>
      </c>
      <c r="E290" s="9" t="s">
        <v>274</v>
      </c>
      <c r="F290" s="9" t="s">
        <v>337</v>
      </c>
      <c r="G290" s="9" t="s">
        <v>481</v>
      </c>
      <c r="H290" s="56">
        <v>143</v>
      </c>
      <c r="I290" s="9" t="s">
        <v>45</v>
      </c>
      <c r="J290" s="360" t="str">
        <f>IF(ISBLANK(INDEX('Policy Characteristics'!D:D,MATCH($C290,'Policy Characteristics'!$C:$C,0))),"",INDEX('Policy Characteristics'!D:D,MATCH($C290,'Policy Characteristics'!$C:$C,0)))</f>
        <v>Reduce Plant Downtime</v>
      </c>
      <c r="K290" s="358" t="str">
        <f>IF(ISBLANK(INDEX('Policy Characteristics'!E:E,MATCH($C290,'Policy Characteristics'!$C:$C,0))),"",INDEX('Policy Characteristics'!E:E,MATCH($C290,'Policy Characteristics'!$C:$C,0)))</f>
        <v>elec reduce plant downtime</v>
      </c>
      <c r="L290" s="380">
        <f>IF(ISBLANK(INDEX('Policy Characteristics'!F:F,MATCH($C290,'Policy Characteristics'!$C:$C,0))),"",INDEX('Policy Characteristics'!F:F,MATCH($C290,'Policy Characteristics'!$C:$C,0)))</f>
        <v>0</v>
      </c>
      <c r="M290" s="380">
        <f>IF(ISBLANK(INDEX('Policy Characteristics'!G:G,MATCH($C290,'Policy Characteristics'!$C:$C,0))),"",INDEX('Policy Characteristics'!G:G,MATCH($C290,'Policy Characteristics'!$C:$C,0)))</f>
        <v>0.6</v>
      </c>
      <c r="N290" s="380">
        <f>IF(ISBLANK(INDEX('Policy Characteristics'!H:H,MATCH($C290,'Policy Characteristics'!$C:$C,0))),"",INDEX('Policy Characteristics'!H:H,MATCH($C290,'Policy Characteristics'!$C:$C,0)))</f>
        <v>0.01</v>
      </c>
      <c r="O290" s="358" t="str">
        <f>IF(ISBLANK(INDEX('Policy Characteristics'!I:I,MATCH($C290,'Policy Characteristics'!$C:$C,0))),"",INDEX('Policy Characteristics'!I:I,MATCH($C290,'Policy Characteristics'!$C:$C,0)))</f>
        <v>% reduction in downtime</v>
      </c>
      <c r="P290" s="358"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58" t="str">
        <f>IF(ISBLANK(INDEX('Policy Characteristics'!K:K,MATCH($C290,'Policy Characteristics'!$C:$C,0))),"",INDEX('Policy Characteristics'!K:K,MATCH($C290,'Policy Characteristics'!$C:$C,0)))</f>
        <v>electricity-sector-main.html#red-downtime</v>
      </c>
      <c r="R290" s="358" t="str">
        <f>IF(ISBLANK(INDEX('Policy Characteristics'!L:L,MATCH($C290,'Policy Characteristics'!$C:$C,0))),"",INDEX('Policy Characteristics'!L:L,MATCH($C290,'Policy Characteristics'!$C:$C,0)))</f>
        <v>reduce-downtime.html</v>
      </c>
    </row>
    <row r="291" spans="1:18" s="2" customFormat="1" x14ac:dyDescent="0.35">
      <c r="A291" s="358" t="str">
        <f>IF(ISBLANK(INDEX('Policy Characteristics'!A:A,MATCH($C291,'Policy Characteristics'!$C:$C,0))),"",INDEX('Policy Characteristics'!A:A,MATCH($C291,'Policy Characteristics'!$C:$C,0)))</f>
        <v>Electricity Supply</v>
      </c>
      <c r="B291" s="358" t="str">
        <f>IF(ISBLANK(INDEX('Policy Characteristics'!B:B,MATCH($C291,'Policy Characteristics'!$C:$C,0))),"",INDEX('Policy Characteristics'!B:B,MATCH($C291,'Policy Characteristics'!$C:$C,0)))</f>
        <v>Reduce Plant Downtime</v>
      </c>
      <c r="C291" s="364" t="str">
        <f t="shared" si="23"/>
        <v>Percentage Reduction in Plant Downtime</v>
      </c>
      <c r="D291" s="9" t="s">
        <v>80</v>
      </c>
      <c r="E291" s="9" t="s">
        <v>272</v>
      </c>
      <c r="F291" s="9"/>
      <c r="G291" s="9"/>
      <c r="H291" s="56">
        <v>663</v>
      </c>
      <c r="I291" s="9" t="s">
        <v>46</v>
      </c>
      <c r="J291" s="360" t="str">
        <f>IF(ISBLANK(INDEX('Policy Characteristics'!D:D,MATCH($C291,'Policy Characteristics'!$C:$C,0))),"",INDEX('Policy Characteristics'!D:D,MATCH($C291,'Policy Characteristics'!$C:$C,0)))</f>
        <v>Reduce Plant Downtime</v>
      </c>
      <c r="K291" s="358" t="str">
        <f>IF(ISBLANK(INDEX('Policy Characteristics'!E:E,MATCH($C291,'Policy Characteristics'!$C:$C,0))),"",INDEX('Policy Characteristics'!E:E,MATCH($C291,'Policy Characteristics'!$C:$C,0)))</f>
        <v>elec reduce plant downtime</v>
      </c>
      <c r="L291" s="380">
        <f>IF(ISBLANK(INDEX('Policy Characteristics'!F:F,MATCH($C291,'Policy Characteristics'!$C:$C,0))),"",INDEX('Policy Characteristics'!F:F,MATCH($C291,'Policy Characteristics'!$C:$C,0)))</f>
        <v>0</v>
      </c>
      <c r="M291" s="380">
        <f>IF(ISBLANK(INDEX('Policy Characteristics'!G:G,MATCH($C291,'Policy Characteristics'!$C:$C,0))),"",INDEX('Policy Characteristics'!G:G,MATCH($C291,'Policy Characteristics'!$C:$C,0)))</f>
        <v>0.6</v>
      </c>
      <c r="N291" s="380">
        <f>IF(ISBLANK(INDEX('Policy Characteristics'!H:H,MATCH($C291,'Policy Characteristics'!$C:$C,0))),"",INDEX('Policy Characteristics'!H:H,MATCH($C291,'Policy Characteristics'!$C:$C,0)))</f>
        <v>0.01</v>
      </c>
      <c r="O291" s="358" t="str">
        <f>IF(ISBLANK(INDEX('Policy Characteristics'!I:I,MATCH($C291,'Policy Characteristics'!$C:$C,0))),"",INDEX('Policy Characteristics'!I:I,MATCH($C291,'Policy Characteristics'!$C:$C,0)))</f>
        <v>% reduction in downtime</v>
      </c>
      <c r="P291" s="358"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58" t="str">
        <f>IF(ISBLANK(INDEX('Policy Characteristics'!K:K,MATCH($C291,'Policy Characteristics'!$C:$C,0))),"",INDEX('Policy Characteristics'!K:K,MATCH($C291,'Policy Characteristics'!$C:$C,0)))</f>
        <v>electricity-sector-main.html#red-downtime</v>
      </c>
      <c r="R291" s="358" t="str">
        <f>IF(ISBLANK(INDEX('Policy Characteristics'!L:L,MATCH($C291,'Policy Characteristics'!$C:$C,0))),"",INDEX('Policy Characteristics'!L:L,MATCH($C291,'Policy Characteristics'!$C:$C,0)))</f>
        <v>reduce-downtime.html</v>
      </c>
    </row>
    <row r="292" spans="1:18" s="2" customFormat="1" x14ac:dyDescent="0.35">
      <c r="A292" s="358" t="str">
        <f>IF(ISBLANK(INDEX('Policy Characteristics'!A:A,MATCH($C292,'Policy Characteristics'!$C:$C,0))),"",INDEX('Policy Characteristics'!A:A,MATCH($C292,'Policy Characteristics'!$C:$C,0)))</f>
        <v>Electricity Supply</v>
      </c>
      <c r="B292" s="358" t="str">
        <f>IF(ISBLANK(INDEX('Policy Characteristics'!B:B,MATCH($C292,'Policy Characteristics'!$C:$C,0))),"",INDEX('Policy Characteristics'!B:B,MATCH($C292,'Policy Characteristics'!$C:$C,0)))</f>
        <v>Reduce Plant Downtime</v>
      </c>
      <c r="C292" s="364" t="str">
        <f t="shared" si="23"/>
        <v>Percentage Reduction in Plant Downtime</v>
      </c>
      <c r="D292" s="9" t="s">
        <v>80</v>
      </c>
      <c r="E292" s="9" t="s">
        <v>273</v>
      </c>
      <c r="F292" s="9"/>
      <c r="G292" s="9"/>
      <c r="H292" s="56">
        <v>664</v>
      </c>
      <c r="I292" s="9" t="s">
        <v>46</v>
      </c>
      <c r="J292" s="360" t="str">
        <f>IF(ISBLANK(INDEX('Policy Characteristics'!D:D,MATCH($C292,'Policy Characteristics'!$C:$C,0))),"",INDEX('Policy Characteristics'!D:D,MATCH($C292,'Policy Characteristics'!$C:$C,0)))</f>
        <v>Reduce Plant Downtime</v>
      </c>
      <c r="K292" s="358" t="str">
        <f>IF(ISBLANK(INDEX('Policy Characteristics'!E:E,MATCH($C292,'Policy Characteristics'!$C:$C,0))),"",INDEX('Policy Characteristics'!E:E,MATCH($C292,'Policy Characteristics'!$C:$C,0)))</f>
        <v>elec reduce plant downtime</v>
      </c>
      <c r="L292" s="380">
        <f>IF(ISBLANK(INDEX('Policy Characteristics'!F:F,MATCH($C292,'Policy Characteristics'!$C:$C,0))),"",INDEX('Policy Characteristics'!F:F,MATCH($C292,'Policy Characteristics'!$C:$C,0)))</f>
        <v>0</v>
      </c>
      <c r="M292" s="380">
        <f>IF(ISBLANK(INDEX('Policy Characteristics'!G:G,MATCH($C292,'Policy Characteristics'!$C:$C,0))),"",INDEX('Policy Characteristics'!G:G,MATCH($C292,'Policy Characteristics'!$C:$C,0)))</f>
        <v>0.6</v>
      </c>
      <c r="N292" s="380">
        <f>IF(ISBLANK(INDEX('Policy Characteristics'!H:H,MATCH($C292,'Policy Characteristics'!$C:$C,0))),"",INDEX('Policy Characteristics'!H:H,MATCH($C292,'Policy Characteristics'!$C:$C,0)))</f>
        <v>0.01</v>
      </c>
      <c r="O292" s="358" t="str">
        <f>IF(ISBLANK(INDEX('Policy Characteristics'!I:I,MATCH($C292,'Policy Characteristics'!$C:$C,0))),"",INDEX('Policy Characteristics'!I:I,MATCH($C292,'Policy Characteristics'!$C:$C,0)))</f>
        <v>% reduction in downtime</v>
      </c>
      <c r="P292" s="358"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58" t="str">
        <f>IF(ISBLANK(INDEX('Policy Characteristics'!K:K,MATCH($C292,'Policy Characteristics'!$C:$C,0))),"",INDEX('Policy Characteristics'!K:K,MATCH($C292,'Policy Characteristics'!$C:$C,0)))</f>
        <v>electricity-sector-main.html#red-downtime</v>
      </c>
      <c r="R292" s="358" t="str">
        <f>IF(ISBLANK(INDEX('Policy Characteristics'!L:L,MATCH($C292,'Policy Characteristics'!$C:$C,0))),"",INDEX('Policy Characteristics'!L:L,MATCH($C292,'Policy Characteristics'!$C:$C,0)))</f>
        <v>reduce-downtime.html</v>
      </c>
    </row>
    <row r="293" spans="1:18" s="2" customFormat="1" x14ac:dyDescent="0.35">
      <c r="A293" s="358" t="str">
        <f>IF(ISBLANK(INDEX('Policy Characteristics'!A:A,MATCH($C293,'Policy Characteristics'!$C:$C,0))),"",INDEX('Policy Characteristics'!A:A,MATCH($C293,'Policy Characteristics'!$C:$C,0)))</f>
        <v>Electricity Supply</v>
      </c>
      <c r="B293" s="358" t="str">
        <f>IF(ISBLANK(INDEX('Policy Characteristics'!B:B,MATCH($C293,'Policy Characteristics'!$C:$C,0))),"",INDEX('Policy Characteristics'!B:B,MATCH($C293,'Policy Characteristics'!$C:$C,0)))</f>
        <v>Reduce Plant Downtime</v>
      </c>
      <c r="C293" s="364" t="str">
        <f t="shared" si="23"/>
        <v>Percentage Reduction in Plant Downtime</v>
      </c>
      <c r="D293" s="9" t="s">
        <v>80</v>
      </c>
      <c r="E293" s="9" t="s">
        <v>274</v>
      </c>
      <c r="F293" s="9" t="s">
        <v>337</v>
      </c>
      <c r="G293" s="9" t="s">
        <v>94</v>
      </c>
      <c r="H293" s="56">
        <v>144</v>
      </c>
      <c r="I293" s="9" t="s">
        <v>45</v>
      </c>
      <c r="J293" s="360" t="str">
        <f>IF(ISBLANK(INDEX('Policy Characteristics'!D:D,MATCH($C293,'Policy Characteristics'!$C:$C,0))),"",INDEX('Policy Characteristics'!D:D,MATCH($C293,'Policy Characteristics'!$C:$C,0)))</f>
        <v>Reduce Plant Downtime</v>
      </c>
      <c r="K293" s="358" t="str">
        <f>IF(ISBLANK(INDEX('Policy Characteristics'!E:E,MATCH($C293,'Policy Characteristics'!$C:$C,0))),"",INDEX('Policy Characteristics'!E:E,MATCH($C293,'Policy Characteristics'!$C:$C,0)))</f>
        <v>elec reduce plant downtime</v>
      </c>
      <c r="L293" s="380">
        <f>IF(ISBLANK(INDEX('Policy Characteristics'!F:F,MATCH($C293,'Policy Characteristics'!$C:$C,0))),"",INDEX('Policy Characteristics'!F:F,MATCH($C293,'Policy Characteristics'!$C:$C,0)))</f>
        <v>0</v>
      </c>
      <c r="M293" s="380">
        <f>IF(ISBLANK(INDEX('Policy Characteristics'!G:G,MATCH($C293,'Policy Characteristics'!$C:$C,0))),"",INDEX('Policy Characteristics'!G:G,MATCH($C293,'Policy Characteristics'!$C:$C,0)))</f>
        <v>0.6</v>
      </c>
      <c r="N293" s="380">
        <f>IF(ISBLANK(INDEX('Policy Characteristics'!H:H,MATCH($C293,'Policy Characteristics'!$C:$C,0))),"",INDEX('Policy Characteristics'!H:H,MATCH($C293,'Policy Characteristics'!$C:$C,0)))</f>
        <v>0.01</v>
      </c>
      <c r="O293" s="358" t="str">
        <f>IF(ISBLANK(INDEX('Policy Characteristics'!I:I,MATCH($C293,'Policy Characteristics'!$C:$C,0))),"",INDEX('Policy Characteristics'!I:I,MATCH($C293,'Policy Characteristics'!$C:$C,0)))</f>
        <v>% reduction in downtime</v>
      </c>
      <c r="P293" s="358"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58" t="str">
        <f>IF(ISBLANK(INDEX('Policy Characteristics'!K:K,MATCH($C293,'Policy Characteristics'!$C:$C,0))),"",INDEX('Policy Characteristics'!K:K,MATCH($C293,'Policy Characteristics'!$C:$C,0)))</f>
        <v>electricity-sector-main.html#red-downtime</v>
      </c>
      <c r="R293" s="358" t="str">
        <f>IF(ISBLANK(INDEX('Policy Characteristics'!L:L,MATCH($C293,'Policy Characteristics'!$C:$C,0))),"",INDEX('Policy Characteristics'!L:L,MATCH($C293,'Policy Characteristics'!$C:$C,0)))</f>
        <v>reduce-downtime.html</v>
      </c>
    </row>
    <row r="294" spans="1:18" s="2" customFormat="1" x14ac:dyDescent="0.35">
      <c r="A294" s="358" t="str">
        <f>IF(ISBLANK(INDEX('Policy Characteristics'!A:A,MATCH($C294,'Policy Characteristics'!$C:$C,0))),"",INDEX('Policy Characteristics'!A:A,MATCH($C294,'Policy Characteristics'!$C:$C,0)))</f>
        <v>Electricity Supply</v>
      </c>
      <c r="B294" s="358" t="str">
        <f>IF(ISBLANK(INDEX('Policy Characteristics'!B:B,MATCH($C294,'Policy Characteristics'!$C:$C,0))),"",INDEX('Policy Characteristics'!B:B,MATCH($C294,'Policy Characteristics'!$C:$C,0)))</f>
        <v>Reduce Plant Downtime</v>
      </c>
      <c r="C294" s="364" t="str">
        <f t="shared" si="23"/>
        <v>Percentage Reduction in Plant Downtime</v>
      </c>
      <c r="D294" s="9" t="s">
        <v>81</v>
      </c>
      <c r="E294" s="9" t="s">
        <v>272</v>
      </c>
      <c r="F294" s="9"/>
      <c r="G294" s="9"/>
      <c r="H294" s="56">
        <v>665</v>
      </c>
      <c r="I294" s="9" t="s">
        <v>46</v>
      </c>
      <c r="J294" s="360" t="str">
        <f>IF(ISBLANK(INDEX('Policy Characteristics'!D:D,MATCH($C294,'Policy Characteristics'!$C:$C,0))),"",INDEX('Policy Characteristics'!D:D,MATCH($C294,'Policy Characteristics'!$C:$C,0)))</f>
        <v>Reduce Plant Downtime</v>
      </c>
      <c r="K294" s="358" t="str">
        <f>IF(ISBLANK(INDEX('Policy Characteristics'!E:E,MATCH($C294,'Policy Characteristics'!$C:$C,0))),"",INDEX('Policy Characteristics'!E:E,MATCH($C294,'Policy Characteristics'!$C:$C,0)))</f>
        <v>elec reduce plant downtime</v>
      </c>
      <c r="L294" s="380">
        <f>IF(ISBLANK(INDEX('Policy Characteristics'!F:F,MATCH($C294,'Policy Characteristics'!$C:$C,0))),"",INDEX('Policy Characteristics'!F:F,MATCH($C294,'Policy Characteristics'!$C:$C,0)))</f>
        <v>0</v>
      </c>
      <c r="M294" s="380">
        <f>IF(ISBLANK(INDEX('Policy Characteristics'!G:G,MATCH($C294,'Policy Characteristics'!$C:$C,0))),"",INDEX('Policy Characteristics'!G:G,MATCH($C294,'Policy Characteristics'!$C:$C,0)))</f>
        <v>0.6</v>
      </c>
      <c r="N294" s="380">
        <f>IF(ISBLANK(INDEX('Policy Characteristics'!H:H,MATCH($C294,'Policy Characteristics'!$C:$C,0))),"",INDEX('Policy Characteristics'!H:H,MATCH($C294,'Policy Characteristics'!$C:$C,0)))</f>
        <v>0.01</v>
      </c>
      <c r="O294" s="358" t="str">
        <f>IF(ISBLANK(INDEX('Policy Characteristics'!I:I,MATCH($C294,'Policy Characteristics'!$C:$C,0))),"",INDEX('Policy Characteristics'!I:I,MATCH($C294,'Policy Characteristics'!$C:$C,0)))</f>
        <v>% reduction in downtime</v>
      </c>
      <c r="P294" s="358"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58" t="str">
        <f>IF(ISBLANK(INDEX('Policy Characteristics'!K:K,MATCH($C294,'Policy Characteristics'!$C:$C,0))),"",INDEX('Policy Characteristics'!K:K,MATCH($C294,'Policy Characteristics'!$C:$C,0)))</f>
        <v>electricity-sector-main.html#red-downtime</v>
      </c>
      <c r="R294" s="358" t="str">
        <f>IF(ISBLANK(INDEX('Policy Characteristics'!L:L,MATCH($C294,'Policy Characteristics'!$C:$C,0))),"",INDEX('Policy Characteristics'!L:L,MATCH($C294,'Policy Characteristics'!$C:$C,0)))</f>
        <v>reduce-downtime.html</v>
      </c>
    </row>
    <row r="295" spans="1:18" s="2" customFormat="1" x14ac:dyDescent="0.35">
      <c r="A295" s="358" t="str">
        <f>IF(ISBLANK(INDEX('Policy Characteristics'!A:A,MATCH($C295,'Policy Characteristics'!$C:$C,0))),"",INDEX('Policy Characteristics'!A:A,MATCH($C295,'Policy Characteristics'!$C:$C,0)))</f>
        <v>Electricity Supply</v>
      </c>
      <c r="B295" s="358" t="str">
        <f>IF(ISBLANK(INDEX('Policy Characteristics'!B:B,MATCH($C295,'Policy Characteristics'!$C:$C,0))),"",INDEX('Policy Characteristics'!B:B,MATCH($C295,'Policy Characteristics'!$C:$C,0)))</f>
        <v>Reduce Plant Downtime</v>
      </c>
      <c r="C295" s="364" t="str">
        <f t="shared" si="23"/>
        <v>Percentage Reduction in Plant Downtime</v>
      </c>
      <c r="D295" s="9" t="s">
        <v>81</v>
      </c>
      <c r="E295" s="9" t="s">
        <v>273</v>
      </c>
      <c r="F295" s="9"/>
      <c r="G295" s="9"/>
      <c r="H295" s="56">
        <v>666</v>
      </c>
      <c r="I295" s="9" t="s">
        <v>46</v>
      </c>
      <c r="J295" s="360" t="str">
        <f>IF(ISBLANK(INDEX('Policy Characteristics'!D:D,MATCH($C295,'Policy Characteristics'!$C:$C,0))),"",INDEX('Policy Characteristics'!D:D,MATCH($C295,'Policy Characteristics'!$C:$C,0)))</f>
        <v>Reduce Plant Downtime</v>
      </c>
      <c r="K295" s="358" t="str">
        <f>IF(ISBLANK(INDEX('Policy Characteristics'!E:E,MATCH($C295,'Policy Characteristics'!$C:$C,0))),"",INDEX('Policy Characteristics'!E:E,MATCH($C295,'Policy Characteristics'!$C:$C,0)))</f>
        <v>elec reduce plant downtime</v>
      </c>
      <c r="L295" s="380">
        <f>IF(ISBLANK(INDEX('Policy Characteristics'!F:F,MATCH($C295,'Policy Characteristics'!$C:$C,0))),"",INDEX('Policy Characteristics'!F:F,MATCH($C295,'Policy Characteristics'!$C:$C,0)))</f>
        <v>0</v>
      </c>
      <c r="M295" s="380">
        <f>IF(ISBLANK(INDEX('Policy Characteristics'!G:G,MATCH($C295,'Policy Characteristics'!$C:$C,0))),"",INDEX('Policy Characteristics'!G:G,MATCH($C295,'Policy Characteristics'!$C:$C,0)))</f>
        <v>0.6</v>
      </c>
      <c r="N295" s="380">
        <f>IF(ISBLANK(INDEX('Policy Characteristics'!H:H,MATCH($C295,'Policy Characteristics'!$C:$C,0))),"",INDEX('Policy Characteristics'!H:H,MATCH($C295,'Policy Characteristics'!$C:$C,0)))</f>
        <v>0.01</v>
      </c>
      <c r="O295" s="358" t="str">
        <f>IF(ISBLANK(INDEX('Policy Characteristics'!I:I,MATCH($C295,'Policy Characteristics'!$C:$C,0))),"",INDEX('Policy Characteristics'!I:I,MATCH($C295,'Policy Characteristics'!$C:$C,0)))</f>
        <v>% reduction in downtime</v>
      </c>
      <c r="P295" s="358"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58" t="str">
        <f>IF(ISBLANK(INDEX('Policy Characteristics'!K:K,MATCH($C295,'Policy Characteristics'!$C:$C,0))),"",INDEX('Policy Characteristics'!K:K,MATCH($C295,'Policy Characteristics'!$C:$C,0)))</f>
        <v>electricity-sector-main.html#red-downtime</v>
      </c>
      <c r="R295" s="358" t="str">
        <f>IF(ISBLANK(INDEX('Policy Characteristics'!L:L,MATCH($C295,'Policy Characteristics'!$C:$C,0))),"",INDEX('Policy Characteristics'!L:L,MATCH($C295,'Policy Characteristics'!$C:$C,0)))</f>
        <v>reduce-downtime.html</v>
      </c>
    </row>
    <row r="296" spans="1:18" s="2" customFormat="1" x14ac:dyDescent="0.35">
      <c r="A296" s="358" t="str">
        <f>IF(ISBLANK(INDEX('Policy Characteristics'!A:A,MATCH($C296,'Policy Characteristics'!$C:$C,0))),"",INDEX('Policy Characteristics'!A:A,MATCH($C296,'Policy Characteristics'!$C:$C,0)))</f>
        <v>Electricity Supply</v>
      </c>
      <c r="B296" s="358" t="str">
        <f>IF(ISBLANK(INDEX('Policy Characteristics'!B:B,MATCH($C296,'Policy Characteristics'!$C:$C,0))),"",INDEX('Policy Characteristics'!B:B,MATCH($C296,'Policy Characteristics'!$C:$C,0)))</f>
        <v>Reduce Plant Downtime</v>
      </c>
      <c r="C296" s="364" t="str">
        <f t="shared" si="23"/>
        <v>Percentage Reduction in Plant Downtime</v>
      </c>
      <c r="D296" s="9" t="s">
        <v>81</v>
      </c>
      <c r="E296" s="9" t="s">
        <v>274</v>
      </c>
      <c r="F296" s="9"/>
      <c r="G296" s="9"/>
      <c r="H296" s="56">
        <v>667</v>
      </c>
      <c r="I296" s="9" t="s">
        <v>46</v>
      </c>
      <c r="J296" s="360" t="str">
        <f>IF(ISBLANK(INDEX('Policy Characteristics'!D:D,MATCH($C296,'Policy Characteristics'!$C:$C,0))),"",INDEX('Policy Characteristics'!D:D,MATCH($C296,'Policy Characteristics'!$C:$C,0)))</f>
        <v>Reduce Plant Downtime</v>
      </c>
      <c r="K296" s="358" t="str">
        <f>IF(ISBLANK(INDEX('Policy Characteristics'!E:E,MATCH($C296,'Policy Characteristics'!$C:$C,0))),"",INDEX('Policy Characteristics'!E:E,MATCH($C296,'Policy Characteristics'!$C:$C,0)))</f>
        <v>elec reduce plant downtime</v>
      </c>
      <c r="L296" s="380">
        <f>IF(ISBLANK(INDEX('Policy Characteristics'!F:F,MATCH($C296,'Policy Characteristics'!$C:$C,0))),"",INDEX('Policy Characteristics'!F:F,MATCH($C296,'Policy Characteristics'!$C:$C,0)))</f>
        <v>0</v>
      </c>
      <c r="M296" s="380">
        <f>IF(ISBLANK(INDEX('Policy Characteristics'!G:G,MATCH($C296,'Policy Characteristics'!$C:$C,0))),"",INDEX('Policy Characteristics'!G:G,MATCH($C296,'Policy Characteristics'!$C:$C,0)))</f>
        <v>0.6</v>
      </c>
      <c r="N296" s="380">
        <f>IF(ISBLANK(INDEX('Policy Characteristics'!H:H,MATCH($C296,'Policy Characteristics'!$C:$C,0))),"",INDEX('Policy Characteristics'!H:H,MATCH($C296,'Policy Characteristics'!$C:$C,0)))</f>
        <v>0.01</v>
      </c>
      <c r="O296" s="358" t="str">
        <f>IF(ISBLANK(INDEX('Policy Characteristics'!I:I,MATCH($C296,'Policy Characteristics'!$C:$C,0))),"",INDEX('Policy Characteristics'!I:I,MATCH($C296,'Policy Characteristics'!$C:$C,0)))</f>
        <v>% reduction in downtime</v>
      </c>
      <c r="P296" s="358"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58" t="str">
        <f>IF(ISBLANK(INDEX('Policy Characteristics'!K:K,MATCH($C296,'Policy Characteristics'!$C:$C,0))),"",INDEX('Policy Characteristics'!K:K,MATCH($C296,'Policy Characteristics'!$C:$C,0)))</f>
        <v>electricity-sector-main.html#red-downtime</v>
      </c>
      <c r="R296" s="358" t="str">
        <f>IF(ISBLANK(INDEX('Policy Characteristics'!L:L,MATCH($C296,'Policy Characteristics'!$C:$C,0))),"",INDEX('Policy Characteristics'!L:L,MATCH($C296,'Policy Characteristics'!$C:$C,0)))</f>
        <v>reduce-downtime.html</v>
      </c>
    </row>
    <row r="297" spans="1:18" s="2" customFormat="1" x14ac:dyDescent="0.35">
      <c r="A297" s="358" t="str">
        <f>IF(ISBLANK(INDEX('Policy Characteristics'!A:A,MATCH($C297,'Policy Characteristics'!$C:$C,0))),"",INDEX('Policy Characteristics'!A:A,MATCH($C297,'Policy Characteristics'!$C:$C,0)))</f>
        <v>Electricity Supply</v>
      </c>
      <c r="B297" s="358" t="str">
        <f>IF(ISBLANK(INDEX('Policy Characteristics'!B:B,MATCH($C297,'Policy Characteristics'!$C:$C,0))),"",INDEX('Policy Characteristics'!B:B,MATCH($C297,'Policy Characteristics'!$C:$C,0)))</f>
        <v>Reduce Plant Downtime</v>
      </c>
      <c r="C297" s="364" t="str">
        <f t="shared" si="23"/>
        <v>Percentage Reduction in Plant Downtime</v>
      </c>
      <c r="D297" s="9" t="s">
        <v>82</v>
      </c>
      <c r="E297" s="9" t="s">
        <v>272</v>
      </c>
      <c r="F297" s="9"/>
      <c r="G297" s="9"/>
      <c r="H297" s="56">
        <v>668</v>
      </c>
      <c r="I297" s="9" t="s">
        <v>46</v>
      </c>
      <c r="J297" s="360" t="str">
        <f>IF(ISBLANK(INDEX('Policy Characteristics'!D:D,MATCH($C297,'Policy Characteristics'!$C:$C,0))),"",INDEX('Policy Characteristics'!D:D,MATCH($C297,'Policy Characteristics'!$C:$C,0)))</f>
        <v>Reduce Plant Downtime</v>
      </c>
      <c r="K297" s="358" t="str">
        <f>IF(ISBLANK(INDEX('Policy Characteristics'!E:E,MATCH($C297,'Policy Characteristics'!$C:$C,0))),"",INDEX('Policy Characteristics'!E:E,MATCH($C297,'Policy Characteristics'!$C:$C,0)))</f>
        <v>elec reduce plant downtime</v>
      </c>
      <c r="L297" s="380">
        <f>IF(ISBLANK(INDEX('Policy Characteristics'!F:F,MATCH($C297,'Policy Characteristics'!$C:$C,0))),"",INDEX('Policy Characteristics'!F:F,MATCH($C297,'Policy Characteristics'!$C:$C,0)))</f>
        <v>0</v>
      </c>
      <c r="M297" s="380">
        <f>IF(ISBLANK(INDEX('Policy Characteristics'!G:G,MATCH($C297,'Policy Characteristics'!$C:$C,0))),"",INDEX('Policy Characteristics'!G:G,MATCH($C297,'Policy Characteristics'!$C:$C,0)))</f>
        <v>0.6</v>
      </c>
      <c r="N297" s="380">
        <f>IF(ISBLANK(INDEX('Policy Characteristics'!H:H,MATCH($C297,'Policy Characteristics'!$C:$C,0))),"",INDEX('Policy Characteristics'!H:H,MATCH($C297,'Policy Characteristics'!$C:$C,0)))</f>
        <v>0.01</v>
      </c>
      <c r="O297" s="358" t="str">
        <f>IF(ISBLANK(INDEX('Policy Characteristics'!I:I,MATCH($C297,'Policy Characteristics'!$C:$C,0))),"",INDEX('Policy Characteristics'!I:I,MATCH($C297,'Policy Characteristics'!$C:$C,0)))</f>
        <v>% reduction in downtime</v>
      </c>
      <c r="P297" s="358"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58" t="str">
        <f>IF(ISBLANK(INDEX('Policy Characteristics'!K:K,MATCH($C297,'Policy Characteristics'!$C:$C,0))),"",INDEX('Policy Characteristics'!K:K,MATCH($C297,'Policy Characteristics'!$C:$C,0)))</f>
        <v>electricity-sector-main.html#red-downtime</v>
      </c>
      <c r="R297" s="358" t="str">
        <f>IF(ISBLANK(INDEX('Policy Characteristics'!L:L,MATCH($C297,'Policy Characteristics'!$C:$C,0))),"",INDEX('Policy Characteristics'!L:L,MATCH($C297,'Policy Characteristics'!$C:$C,0)))</f>
        <v>reduce-downtime.html</v>
      </c>
    </row>
    <row r="298" spans="1:18" s="2" customFormat="1" x14ac:dyDescent="0.35">
      <c r="A298" s="358" t="str">
        <f>IF(ISBLANK(INDEX('Policy Characteristics'!A:A,MATCH($C298,'Policy Characteristics'!$C:$C,0))),"",INDEX('Policy Characteristics'!A:A,MATCH($C298,'Policy Characteristics'!$C:$C,0)))</f>
        <v>Electricity Supply</v>
      </c>
      <c r="B298" s="358" t="str">
        <f>IF(ISBLANK(INDEX('Policy Characteristics'!B:B,MATCH($C298,'Policy Characteristics'!$C:$C,0))),"",INDEX('Policy Characteristics'!B:B,MATCH($C298,'Policy Characteristics'!$C:$C,0)))</f>
        <v>Reduce Plant Downtime</v>
      </c>
      <c r="C298" s="364" t="str">
        <f t="shared" si="23"/>
        <v>Percentage Reduction in Plant Downtime</v>
      </c>
      <c r="D298" s="9" t="s">
        <v>82</v>
      </c>
      <c r="E298" s="9" t="s">
        <v>273</v>
      </c>
      <c r="F298" s="9"/>
      <c r="G298" s="9"/>
      <c r="H298" s="56">
        <v>669</v>
      </c>
      <c r="I298" s="9" t="s">
        <v>46</v>
      </c>
      <c r="J298" s="360" t="str">
        <f>IF(ISBLANK(INDEX('Policy Characteristics'!D:D,MATCH($C298,'Policy Characteristics'!$C:$C,0))),"",INDEX('Policy Characteristics'!D:D,MATCH($C298,'Policy Characteristics'!$C:$C,0)))</f>
        <v>Reduce Plant Downtime</v>
      </c>
      <c r="K298" s="358" t="str">
        <f>IF(ISBLANK(INDEX('Policy Characteristics'!E:E,MATCH($C298,'Policy Characteristics'!$C:$C,0))),"",INDEX('Policy Characteristics'!E:E,MATCH($C298,'Policy Characteristics'!$C:$C,0)))</f>
        <v>elec reduce plant downtime</v>
      </c>
      <c r="L298" s="380">
        <f>IF(ISBLANK(INDEX('Policy Characteristics'!F:F,MATCH($C298,'Policy Characteristics'!$C:$C,0))),"",INDEX('Policy Characteristics'!F:F,MATCH($C298,'Policy Characteristics'!$C:$C,0)))</f>
        <v>0</v>
      </c>
      <c r="M298" s="380">
        <f>IF(ISBLANK(INDEX('Policy Characteristics'!G:G,MATCH($C298,'Policy Characteristics'!$C:$C,0))),"",INDEX('Policy Characteristics'!G:G,MATCH($C298,'Policy Characteristics'!$C:$C,0)))</f>
        <v>0.6</v>
      </c>
      <c r="N298" s="380">
        <f>IF(ISBLANK(INDEX('Policy Characteristics'!H:H,MATCH($C298,'Policy Characteristics'!$C:$C,0))),"",INDEX('Policy Characteristics'!H:H,MATCH($C298,'Policy Characteristics'!$C:$C,0)))</f>
        <v>0.01</v>
      </c>
      <c r="O298" s="358" t="str">
        <f>IF(ISBLANK(INDEX('Policy Characteristics'!I:I,MATCH($C298,'Policy Characteristics'!$C:$C,0))),"",INDEX('Policy Characteristics'!I:I,MATCH($C298,'Policy Characteristics'!$C:$C,0)))</f>
        <v>% reduction in downtime</v>
      </c>
      <c r="P298" s="358"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58" t="str">
        <f>IF(ISBLANK(INDEX('Policy Characteristics'!K:K,MATCH($C298,'Policy Characteristics'!$C:$C,0))),"",INDEX('Policy Characteristics'!K:K,MATCH($C298,'Policy Characteristics'!$C:$C,0)))</f>
        <v>electricity-sector-main.html#red-downtime</v>
      </c>
      <c r="R298" s="358" t="str">
        <f>IF(ISBLANK(INDEX('Policy Characteristics'!L:L,MATCH($C298,'Policy Characteristics'!$C:$C,0))),"",INDEX('Policy Characteristics'!L:L,MATCH($C298,'Policy Characteristics'!$C:$C,0)))</f>
        <v>reduce-downtime.html</v>
      </c>
    </row>
    <row r="299" spans="1:18" s="2" customFormat="1" x14ac:dyDescent="0.35">
      <c r="A299" s="358" t="str">
        <f>IF(ISBLANK(INDEX('Policy Characteristics'!A:A,MATCH($C299,'Policy Characteristics'!$C:$C,0))),"",INDEX('Policy Characteristics'!A:A,MATCH($C299,'Policy Characteristics'!$C:$C,0)))</f>
        <v>Electricity Supply</v>
      </c>
      <c r="B299" s="358" t="str">
        <f>IF(ISBLANK(INDEX('Policy Characteristics'!B:B,MATCH($C299,'Policy Characteristics'!$C:$C,0))),"",INDEX('Policy Characteristics'!B:B,MATCH($C299,'Policy Characteristics'!$C:$C,0)))</f>
        <v>Reduce Plant Downtime</v>
      </c>
      <c r="C299" s="364" t="str">
        <f t="shared" si="23"/>
        <v>Percentage Reduction in Plant Downtime</v>
      </c>
      <c r="D299" s="9" t="s">
        <v>82</v>
      </c>
      <c r="E299" s="9" t="s">
        <v>274</v>
      </c>
      <c r="F299" s="9"/>
      <c r="G299" s="9"/>
      <c r="H299" s="56">
        <v>670</v>
      </c>
      <c r="I299" s="9" t="s">
        <v>46</v>
      </c>
      <c r="J299" s="360" t="str">
        <f>IF(ISBLANK(INDEX('Policy Characteristics'!D:D,MATCH($C299,'Policy Characteristics'!$C:$C,0))),"",INDEX('Policy Characteristics'!D:D,MATCH($C299,'Policy Characteristics'!$C:$C,0)))</f>
        <v>Reduce Plant Downtime</v>
      </c>
      <c r="K299" s="358" t="str">
        <f>IF(ISBLANK(INDEX('Policy Characteristics'!E:E,MATCH($C299,'Policy Characteristics'!$C:$C,0))),"",INDEX('Policy Characteristics'!E:E,MATCH($C299,'Policy Characteristics'!$C:$C,0)))</f>
        <v>elec reduce plant downtime</v>
      </c>
      <c r="L299" s="380">
        <f>IF(ISBLANK(INDEX('Policy Characteristics'!F:F,MATCH($C299,'Policy Characteristics'!$C:$C,0))),"",INDEX('Policy Characteristics'!F:F,MATCH($C299,'Policy Characteristics'!$C:$C,0)))</f>
        <v>0</v>
      </c>
      <c r="M299" s="380">
        <f>IF(ISBLANK(INDEX('Policy Characteristics'!G:G,MATCH($C299,'Policy Characteristics'!$C:$C,0))),"",INDEX('Policy Characteristics'!G:G,MATCH($C299,'Policy Characteristics'!$C:$C,0)))</f>
        <v>0.6</v>
      </c>
      <c r="N299" s="380">
        <f>IF(ISBLANK(INDEX('Policy Characteristics'!H:H,MATCH($C299,'Policy Characteristics'!$C:$C,0))),"",INDEX('Policy Characteristics'!H:H,MATCH($C299,'Policy Characteristics'!$C:$C,0)))</f>
        <v>0.01</v>
      </c>
      <c r="O299" s="358" t="str">
        <f>IF(ISBLANK(INDEX('Policy Characteristics'!I:I,MATCH($C299,'Policy Characteristics'!$C:$C,0))),"",INDEX('Policy Characteristics'!I:I,MATCH($C299,'Policy Characteristics'!$C:$C,0)))</f>
        <v>% reduction in downtime</v>
      </c>
      <c r="P299" s="358"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58" t="str">
        <f>IF(ISBLANK(INDEX('Policy Characteristics'!K:K,MATCH($C299,'Policy Characteristics'!$C:$C,0))),"",INDEX('Policy Characteristics'!K:K,MATCH($C299,'Policy Characteristics'!$C:$C,0)))</f>
        <v>electricity-sector-main.html#red-downtime</v>
      </c>
      <c r="R299" s="358" t="str">
        <f>IF(ISBLANK(INDEX('Policy Characteristics'!L:L,MATCH($C299,'Policy Characteristics'!$C:$C,0))),"",INDEX('Policy Characteristics'!L:L,MATCH($C299,'Policy Characteristics'!$C:$C,0)))</f>
        <v>reduce-downtime.html</v>
      </c>
    </row>
    <row r="300" spans="1:18" s="2" customFormat="1" x14ac:dyDescent="0.35">
      <c r="A300" s="358" t="str">
        <f>IF(ISBLANK(INDEX('Policy Characteristics'!A:A,MATCH($C300,'Policy Characteristics'!$C:$C,0))),"",INDEX('Policy Characteristics'!A:A,MATCH($C300,'Policy Characteristics'!$C:$C,0)))</f>
        <v>Electricity Supply</v>
      </c>
      <c r="B300" s="358" t="str">
        <f>IF(ISBLANK(INDEX('Policy Characteristics'!B:B,MATCH($C300,'Policy Characteristics'!$C:$C,0))),"",INDEX('Policy Characteristics'!B:B,MATCH($C300,'Policy Characteristics'!$C:$C,0)))</f>
        <v>Reduce Plant Downtime</v>
      </c>
      <c r="C300" s="364" t="str">
        <f t="shared" si="23"/>
        <v>Percentage Reduction in Plant Downtime</v>
      </c>
      <c r="D300" s="9" t="s">
        <v>333</v>
      </c>
      <c r="E300" s="9" t="s">
        <v>272</v>
      </c>
      <c r="F300" s="9"/>
      <c r="G300" s="9"/>
      <c r="H300" s="56">
        <v>671</v>
      </c>
      <c r="I300" s="9" t="s">
        <v>46</v>
      </c>
      <c r="J300" s="360" t="str">
        <f>IF(ISBLANK(INDEX('Policy Characteristics'!D:D,MATCH($C300,'Policy Characteristics'!$C:$C,0))),"",INDEX('Policy Characteristics'!D:D,MATCH($C300,'Policy Characteristics'!$C:$C,0)))</f>
        <v>Reduce Plant Downtime</v>
      </c>
      <c r="K300" s="358" t="str">
        <f>IF(ISBLANK(INDEX('Policy Characteristics'!E:E,MATCH($C300,'Policy Characteristics'!$C:$C,0))),"",INDEX('Policy Characteristics'!E:E,MATCH($C300,'Policy Characteristics'!$C:$C,0)))</f>
        <v>elec reduce plant downtime</v>
      </c>
      <c r="L300" s="380">
        <f>IF(ISBLANK(INDEX('Policy Characteristics'!F:F,MATCH($C300,'Policy Characteristics'!$C:$C,0))),"",INDEX('Policy Characteristics'!F:F,MATCH($C300,'Policy Characteristics'!$C:$C,0)))</f>
        <v>0</v>
      </c>
      <c r="M300" s="380">
        <f>IF(ISBLANK(INDEX('Policy Characteristics'!G:G,MATCH($C300,'Policy Characteristics'!$C:$C,0))),"",INDEX('Policy Characteristics'!G:G,MATCH($C300,'Policy Characteristics'!$C:$C,0)))</f>
        <v>0.6</v>
      </c>
      <c r="N300" s="380">
        <f>IF(ISBLANK(INDEX('Policy Characteristics'!H:H,MATCH($C300,'Policy Characteristics'!$C:$C,0))),"",INDEX('Policy Characteristics'!H:H,MATCH($C300,'Policy Characteristics'!$C:$C,0)))</f>
        <v>0.01</v>
      </c>
      <c r="O300" s="358" t="str">
        <f>IF(ISBLANK(INDEX('Policy Characteristics'!I:I,MATCH($C300,'Policy Characteristics'!$C:$C,0))),"",INDEX('Policy Characteristics'!I:I,MATCH($C300,'Policy Characteristics'!$C:$C,0)))</f>
        <v>% reduction in downtime</v>
      </c>
      <c r="P300" s="358"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58" t="str">
        <f>IF(ISBLANK(INDEX('Policy Characteristics'!K:K,MATCH($C300,'Policy Characteristics'!$C:$C,0))),"",INDEX('Policy Characteristics'!K:K,MATCH($C300,'Policy Characteristics'!$C:$C,0)))</f>
        <v>electricity-sector-main.html#red-downtime</v>
      </c>
      <c r="R300" s="358" t="str">
        <f>IF(ISBLANK(INDEX('Policy Characteristics'!L:L,MATCH($C300,'Policy Characteristics'!$C:$C,0))),"",INDEX('Policy Characteristics'!L:L,MATCH($C300,'Policy Characteristics'!$C:$C,0)))</f>
        <v>reduce-downtime.html</v>
      </c>
    </row>
    <row r="301" spans="1:18" s="2" customFormat="1" x14ac:dyDescent="0.35">
      <c r="A301" s="358" t="str">
        <f>IF(ISBLANK(INDEX('Policy Characteristics'!A:A,MATCH($C301,'Policy Characteristics'!$C:$C,0))),"",INDEX('Policy Characteristics'!A:A,MATCH($C301,'Policy Characteristics'!$C:$C,0)))</f>
        <v>Electricity Supply</v>
      </c>
      <c r="B301" s="358" t="str">
        <f>IF(ISBLANK(INDEX('Policy Characteristics'!B:B,MATCH($C301,'Policy Characteristics'!$C:$C,0))),"",INDEX('Policy Characteristics'!B:B,MATCH($C301,'Policy Characteristics'!$C:$C,0)))</f>
        <v>Reduce Plant Downtime</v>
      </c>
      <c r="C301" s="364" t="str">
        <f t="shared" si="23"/>
        <v>Percentage Reduction in Plant Downtime</v>
      </c>
      <c r="D301" s="9" t="s">
        <v>333</v>
      </c>
      <c r="E301" s="9" t="s">
        <v>273</v>
      </c>
      <c r="F301" s="9"/>
      <c r="G301" s="9"/>
      <c r="H301" s="56">
        <v>672</v>
      </c>
      <c r="I301" s="9" t="s">
        <v>46</v>
      </c>
      <c r="J301" s="360" t="str">
        <f>IF(ISBLANK(INDEX('Policy Characteristics'!D:D,MATCH($C301,'Policy Characteristics'!$C:$C,0))),"",INDEX('Policy Characteristics'!D:D,MATCH($C301,'Policy Characteristics'!$C:$C,0)))</f>
        <v>Reduce Plant Downtime</v>
      </c>
      <c r="K301" s="358" t="str">
        <f>IF(ISBLANK(INDEX('Policy Characteristics'!E:E,MATCH($C301,'Policy Characteristics'!$C:$C,0))),"",INDEX('Policy Characteristics'!E:E,MATCH($C301,'Policy Characteristics'!$C:$C,0)))</f>
        <v>elec reduce plant downtime</v>
      </c>
      <c r="L301" s="380">
        <f>IF(ISBLANK(INDEX('Policy Characteristics'!F:F,MATCH($C301,'Policy Characteristics'!$C:$C,0))),"",INDEX('Policy Characteristics'!F:F,MATCH($C301,'Policy Characteristics'!$C:$C,0)))</f>
        <v>0</v>
      </c>
      <c r="M301" s="380">
        <f>IF(ISBLANK(INDEX('Policy Characteristics'!G:G,MATCH($C301,'Policy Characteristics'!$C:$C,0))),"",INDEX('Policy Characteristics'!G:G,MATCH($C301,'Policy Characteristics'!$C:$C,0)))</f>
        <v>0.6</v>
      </c>
      <c r="N301" s="380">
        <f>IF(ISBLANK(INDEX('Policy Characteristics'!H:H,MATCH($C301,'Policy Characteristics'!$C:$C,0))),"",INDEX('Policy Characteristics'!H:H,MATCH($C301,'Policy Characteristics'!$C:$C,0)))</f>
        <v>0.01</v>
      </c>
      <c r="O301" s="358" t="str">
        <f>IF(ISBLANK(INDEX('Policy Characteristics'!I:I,MATCH($C301,'Policy Characteristics'!$C:$C,0))),"",INDEX('Policy Characteristics'!I:I,MATCH($C301,'Policy Characteristics'!$C:$C,0)))</f>
        <v>% reduction in downtime</v>
      </c>
      <c r="P301" s="358"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58" t="str">
        <f>IF(ISBLANK(INDEX('Policy Characteristics'!K:K,MATCH($C301,'Policy Characteristics'!$C:$C,0))),"",INDEX('Policy Characteristics'!K:K,MATCH($C301,'Policy Characteristics'!$C:$C,0)))</f>
        <v>electricity-sector-main.html#red-downtime</v>
      </c>
      <c r="R301" s="358" t="str">
        <f>IF(ISBLANK(INDEX('Policy Characteristics'!L:L,MATCH($C301,'Policy Characteristics'!$C:$C,0))),"",INDEX('Policy Characteristics'!L:L,MATCH($C301,'Policy Characteristics'!$C:$C,0)))</f>
        <v>reduce-downtime.html</v>
      </c>
    </row>
    <row r="302" spans="1:18" s="2" customFormat="1" x14ac:dyDescent="0.35">
      <c r="A302" s="358" t="str">
        <f>IF(ISBLANK(INDEX('Policy Characteristics'!A:A,MATCH($C302,'Policy Characteristics'!$C:$C,0))),"",INDEX('Policy Characteristics'!A:A,MATCH($C302,'Policy Characteristics'!$C:$C,0)))</f>
        <v>Electricity Supply</v>
      </c>
      <c r="B302" s="358" t="str">
        <f>IF(ISBLANK(INDEX('Policy Characteristics'!B:B,MATCH($C302,'Policy Characteristics'!$C:$C,0))),"",INDEX('Policy Characteristics'!B:B,MATCH($C302,'Policy Characteristics'!$C:$C,0)))</f>
        <v>Reduce Plant Downtime</v>
      </c>
      <c r="C302" s="364" t="str">
        <f t="shared" si="23"/>
        <v>Percentage Reduction in Plant Downtime</v>
      </c>
      <c r="D302" s="9" t="s">
        <v>333</v>
      </c>
      <c r="E302" s="9" t="s">
        <v>274</v>
      </c>
      <c r="F302" s="9"/>
      <c r="G302" s="9"/>
      <c r="H302" s="56">
        <v>673</v>
      </c>
      <c r="I302" s="9" t="s">
        <v>46</v>
      </c>
      <c r="J302" s="360" t="str">
        <f>IF(ISBLANK(INDEX('Policy Characteristics'!D:D,MATCH($C302,'Policy Characteristics'!$C:$C,0))),"",INDEX('Policy Characteristics'!D:D,MATCH($C302,'Policy Characteristics'!$C:$C,0)))</f>
        <v>Reduce Plant Downtime</v>
      </c>
      <c r="K302" s="358" t="str">
        <f>IF(ISBLANK(INDEX('Policy Characteristics'!E:E,MATCH($C302,'Policy Characteristics'!$C:$C,0))),"",INDEX('Policy Characteristics'!E:E,MATCH($C302,'Policy Characteristics'!$C:$C,0)))</f>
        <v>elec reduce plant downtime</v>
      </c>
      <c r="L302" s="380">
        <f>IF(ISBLANK(INDEX('Policy Characteristics'!F:F,MATCH($C302,'Policy Characteristics'!$C:$C,0))),"",INDEX('Policy Characteristics'!F:F,MATCH($C302,'Policy Characteristics'!$C:$C,0)))</f>
        <v>0</v>
      </c>
      <c r="M302" s="380">
        <f>IF(ISBLANK(INDEX('Policy Characteristics'!G:G,MATCH($C302,'Policy Characteristics'!$C:$C,0))),"",INDEX('Policy Characteristics'!G:G,MATCH($C302,'Policy Characteristics'!$C:$C,0)))</f>
        <v>0.6</v>
      </c>
      <c r="N302" s="380">
        <f>IF(ISBLANK(INDEX('Policy Characteristics'!H:H,MATCH($C302,'Policy Characteristics'!$C:$C,0))),"",INDEX('Policy Characteristics'!H:H,MATCH($C302,'Policy Characteristics'!$C:$C,0)))</f>
        <v>0.01</v>
      </c>
      <c r="O302" s="358" t="str">
        <f>IF(ISBLANK(INDEX('Policy Characteristics'!I:I,MATCH($C302,'Policy Characteristics'!$C:$C,0))),"",INDEX('Policy Characteristics'!I:I,MATCH($C302,'Policy Characteristics'!$C:$C,0)))</f>
        <v>% reduction in downtime</v>
      </c>
      <c r="P302" s="358"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58" t="str">
        <f>IF(ISBLANK(INDEX('Policy Characteristics'!K:K,MATCH($C302,'Policy Characteristics'!$C:$C,0))),"",INDEX('Policy Characteristics'!K:K,MATCH($C302,'Policy Characteristics'!$C:$C,0)))</f>
        <v>electricity-sector-main.html#red-downtime</v>
      </c>
      <c r="R302" s="358" t="str">
        <f>IF(ISBLANK(INDEX('Policy Characteristics'!L:L,MATCH($C302,'Policy Characteristics'!$C:$C,0))),"",INDEX('Policy Characteristics'!L:L,MATCH($C302,'Policy Characteristics'!$C:$C,0)))</f>
        <v>reduce-downtime.html</v>
      </c>
    </row>
    <row r="303" spans="1:18" s="2" customFormat="1" x14ac:dyDescent="0.35">
      <c r="A303" s="358" t="str">
        <f>IF(ISBLANK(INDEX('Policy Characteristics'!A:A,MATCH($C303,'Policy Characteristics'!$C:$C,0))),"",INDEX('Policy Characteristics'!A:A,MATCH($C303,'Policy Characteristics'!$C:$C,0)))</f>
        <v>Electricity Supply</v>
      </c>
      <c r="B303" s="358" t="str">
        <f>IF(ISBLANK(INDEX('Policy Characteristics'!B:B,MATCH($C303,'Policy Characteristics'!$C:$C,0))),"",INDEX('Policy Characteristics'!B:B,MATCH($C303,'Policy Characteristics'!$C:$C,0)))</f>
        <v>Reduce Plant Downtime</v>
      </c>
      <c r="C303" s="364" t="str">
        <f t="shared" si="23"/>
        <v>Percentage Reduction in Plant Downtime</v>
      </c>
      <c r="D303" s="9" t="s">
        <v>334</v>
      </c>
      <c r="E303" s="9" t="s">
        <v>272</v>
      </c>
      <c r="F303" s="9"/>
      <c r="G303" s="9"/>
      <c r="H303" s="56">
        <v>674</v>
      </c>
      <c r="I303" s="9" t="s">
        <v>46</v>
      </c>
      <c r="J303" s="360" t="str">
        <f>IF(ISBLANK(INDEX('Policy Characteristics'!D:D,MATCH($C303,'Policy Characteristics'!$C:$C,0))),"",INDEX('Policy Characteristics'!D:D,MATCH($C303,'Policy Characteristics'!$C:$C,0)))</f>
        <v>Reduce Plant Downtime</v>
      </c>
      <c r="K303" s="358" t="str">
        <f>IF(ISBLANK(INDEX('Policy Characteristics'!E:E,MATCH($C303,'Policy Characteristics'!$C:$C,0))),"",INDEX('Policy Characteristics'!E:E,MATCH($C303,'Policy Characteristics'!$C:$C,0)))</f>
        <v>elec reduce plant downtime</v>
      </c>
      <c r="L303" s="380">
        <f>IF(ISBLANK(INDEX('Policy Characteristics'!F:F,MATCH($C303,'Policy Characteristics'!$C:$C,0))),"",INDEX('Policy Characteristics'!F:F,MATCH($C303,'Policy Characteristics'!$C:$C,0)))</f>
        <v>0</v>
      </c>
      <c r="M303" s="380">
        <f>IF(ISBLANK(INDEX('Policy Characteristics'!G:G,MATCH($C303,'Policy Characteristics'!$C:$C,0))),"",INDEX('Policy Characteristics'!G:G,MATCH($C303,'Policy Characteristics'!$C:$C,0)))</f>
        <v>0.6</v>
      </c>
      <c r="N303" s="380">
        <f>IF(ISBLANK(INDEX('Policy Characteristics'!H:H,MATCH($C303,'Policy Characteristics'!$C:$C,0))),"",INDEX('Policy Characteristics'!H:H,MATCH($C303,'Policy Characteristics'!$C:$C,0)))</f>
        <v>0.01</v>
      </c>
      <c r="O303" s="358" t="str">
        <f>IF(ISBLANK(INDEX('Policy Characteristics'!I:I,MATCH($C303,'Policy Characteristics'!$C:$C,0))),"",INDEX('Policy Characteristics'!I:I,MATCH($C303,'Policy Characteristics'!$C:$C,0)))</f>
        <v>% reduction in downtime</v>
      </c>
      <c r="P303" s="358"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58" t="str">
        <f>IF(ISBLANK(INDEX('Policy Characteristics'!K:K,MATCH($C303,'Policy Characteristics'!$C:$C,0))),"",INDEX('Policy Characteristics'!K:K,MATCH($C303,'Policy Characteristics'!$C:$C,0)))</f>
        <v>electricity-sector-main.html#red-downtime</v>
      </c>
      <c r="R303" s="358" t="str">
        <f>IF(ISBLANK(INDEX('Policy Characteristics'!L:L,MATCH($C303,'Policy Characteristics'!$C:$C,0))),"",INDEX('Policy Characteristics'!L:L,MATCH($C303,'Policy Characteristics'!$C:$C,0)))</f>
        <v>reduce-downtime.html</v>
      </c>
    </row>
    <row r="304" spans="1:18" s="2" customFormat="1" x14ac:dyDescent="0.35">
      <c r="A304" s="358" t="str">
        <f>IF(ISBLANK(INDEX('Policy Characteristics'!A:A,MATCH($C304,'Policy Characteristics'!$C:$C,0))),"",INDEX('Policy Characteristics'!A:A,MATCH($C304,'Policy Characteristics'!$C:$C,0)))</f>
        <v>Electricity Supply</v>
      </c>
      <c r="B304" s="358" t="str">
        <f>IF(ISBLANK(INDEX('Policy Characteristics'!B:B,MATCH($C304,'Policy Characteristics'!$C:$C,0))),"",INDEX('Policy Characteristics'!B:B,MATCH($C304,'Policy Characteristics'!$C:$C,0)))</f>
        <v>Reduce Plant Downtime</v>
      </c>
      <c r="C304" s="364" t="str">
        <f t="shared" si="23"/>
        <v>Percentage Reduction in Plant Downtime</v>
      </c>
      <c r="D304" s="9" t="s">
        <v>334</v>
      </c>
      <c r="E304" s="9" t="s">
        <v>273</v>
      </c>
      <c r="F304" s="9"/>
      <c r="G304" s="9"/>
      <c r="H304" s="56">
        <v>675</v>
      </c>
      <c r="I304" s="9" t="s">
        <v>46</v>
      </c>
      <c r="J304" s="360" t="str">
        <f>IF(ISBLANK(INDEX('Policy Characteristics'!D:D,MATCH($C304,'Policy Characteristics'!$C:$C,0))),"",INDEX('Policy Characteristics'!D:D,MATCH($C304,'Policy Characteristics'!$C:$C,0)))</f>
        <v>Reduce Plant Downtime</v>
      </c>
      <c r="K304" s="358" t="str">
        <f>IF(ISBLANK(INDEX('Policy Characteristics'!E:E,MATCH($C304,'Policy Characteristics'!$C:$C,0))),"",INDEX('Policy Characteristics'!E:E,MATCH($C304,'Policy Characteristics'!$C:$C,0)))</f>
        <v>elec reduce plant downtime</v>
      </c>
      <c r="L304" s="380">
        <f>IF(ISBLANK(INDEX('Policy Characteristics'!F:F,MATCH($C304,'Policy Characteristics'!$C:$C,0))),"",INDEX('Policy Characteristics'!F:F,MATCH($C304,'Policy Characteristics'!$C:$C,0)))</f>
        <v>0</v>
      </c>
      <c r="M304" s="380">
        <f>IF(ISBLANK(INDEX('Policy Characteristics'!G:G,MATCH($C304,'Policy Characteristics'!$C:$C,0))),"",INDEX('Policy Characteristics'!G:G,MATCH($C304,'Policy Characteristics'!$C:$C,0)))</f>
        <v>0.6</v>
      </c>
      <c r="N304" s="380">
        <f>IF(ISBLANK(INDEX('Policy Characteristics'!H:H,MATCH($C304,'Policy Characteristics'!$C:$C,0))),"",INDEX('Policy Characteristics'!H:H,MATCH($C304,'Policy Characteristics'!$C:$C,0)))</f>
        <v>0.01</v>
      </c>
      <c r="O304" s="358" t="str">
        <f>IF(ISBLANK(INDEX('Policy Characteristics'!I:I,MATCH($C304,'Policy Characteristics'!$C:$C,0))),"",INDEX('Policy Characteristics'!I:I,MATCH($C304,'Policy Characteristics'!$C:$C,0)))</f>
        <v>% reduction in downtime</v>
      </c>
      <c r="P304" s="358"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58" t="str">
        <f>IF(ISBLANK(INDEX('Policy Characteristics'!K:K,MATCH($C304,'Policy Characteristics'!$C:$C,0))),"",INDEX('Policy Characteristics'!K:K,MATCH($C304,'Policy Characteristics'!$C:$C,0)))</f>
        <v>electricity-sector-main.html#red-downtime</v>
      </c>
      <c r="R304" s="358" t="str">
        <f>IF(ISBLANK(INDEX('Policy Characteristics'!L:L,MATCH($C304,'Policy Characteristics'!$C:$C,0))),"",INDEX('Policy Characteristics'!L:L,MATCH($C304,'Policy Characteristics'!$C:$C,0)))</f>
        <v>reduce-downtime.html</v>
      </c>
    </row>
    <row r="305" spans="1:18" s="2" customFormat="1" x14ac:dyDescent="0.35">
      <c r="A305" s="358" t="str">
        <f>IF(ISBLANK(INDEX('Policy Characteristics'!A:A,MATCH($C305,'Policy Characteristics'!$C:$C,0))),"",INDEX('Policy Characteristics'!A:A,MATCH($C305,'Policy Characteristics'!$C:$C,0)))</f>
        <v>Electricity Supply</v>
      </c>
      <c r="B305" s="358" t="str">
        <f>IF(ISBLANK(INDEX('Policy Characteristics'!B:B,MATCH($C305,'Policy Characteristics'!$C:$C,0))),"",INDEX('Policy Characteristics'!B:B,MATCH($C305,'Policy Characteristics'!$C:$C,0)))</f>
        <v>Reduce Plant Downtime</v>
      </c>
      <c r="C305" s="364" t="str">
        <f t="shared" si="23"/>
        <v>Percentage Reduction in Plant Downtime</v>
      </c>
      <c r="D305" s="9" t="s">
        <v>334</v>
      </c>
      <c r="E305" s="9" t="s">
        <v>274</v>
      </c>
      <c r="F305" s="9"/>
      <c r="G305" s="9"/>
      <c r="H305" s="56">
        <v>676</v>
      </c>
      <c r="I305" s="9" t="s">
        <v>46</v>
      </c>
      <c r="J305" s="360" t="str">
        <f>IF(ISBLANK(INDEX('Policy Characteristics'!D:D,MATCH($C305,'Policy Characteristics'!$C:$C,0))),"",INDEX('Policy Characteristics'!D:D,MATCH($C305,'Policy Characteristics'!$C:$C,0)))</f>
        <v>Reduce Plant Downtime</v>
      </c>
      <c r="K305" s="358" t="str">
        <f>IF(ISBLANK(INDEX('Policy Characteristics'!E:E,MATCH($C305,'Policy Characteristics'!$C:$C,0))),"",INDEX('Policy Characteristics'!E:E,MATCH($C305,'Policy Characteristics'!$C:$C,0)))</f>
        <v>elec reduce plant downtime</v>
      </c>
      <c r="L305" s="380">
        <f>IF(ISBLANK(INDEX('Policy Characteristics'!F:F,MATCH($C305,'Policy Characteristics'!$C:$C,0))),"",INDEX('Policy Characteristics'!F:F,MATCH($C305,'Policy Characteristics'!$C:$C,0)))</f>
        <v>0</v>
      </c>
      <c r="M305" s="380">
        <f>IF(ISBLANK(INDEX('Policy Characteristics'!G:G,MATCH($C305,'Policy Characteristics'!$C:$C,0))),"",INDEX('Policy Characteristics'!G:G,MATCH($C305,'Policy Characteristics'!$C:$C,0)))</f>
        <v>0.6</v>
      </c>
      <c r="N305" s="380">
        <f>IF(ISBLANK(INDEX('Policy Characteristics'!H:H,MATCH($C305,'Policy Characteristics'!$C:$C,0))),"",INDEX('Policy Characteristics'!H:H,MATCH($C305,'Policy Characteristics'!$C:$C,0)))</f>
        <v>0.01</v>
      </c>
      <c r="O305" s="358" t="str">
        <f>IF(ISBLANK(INDEX('Policy Characteristics'!I:I,MATCH($C305,'Policy Characteristics'!$C:$C,0))),"",INDEX('Policy Characteristics'!I:I,MATCH($C305,'Policy Characteristics'!$C:$C,0)))</f>
        <v>% reduction in downtime</v>
      </c>
      <c r="P305" s="358"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58" t="str">
        <f>IF(ISBLANK(INDEX('Policy Characteristics'!K:K,MATCH($C305,'Policy Characteristics'!$C:$C,0))),"",INDEX('Policy Characteristics'!K:K,MATCH($C305,'Policy Characteristics'!$C:$C,0)))</f>
        <v>electricity-sector-main.html#red-downtime</v>
      </c>
      <c r="R305" s="358" t="str">
        <f>IF(ISBLANK(INDEX('Policy Characteristics'!L:L,MATCH($C305,'Policy Characteristics'!$C:$C,0))),"",INDEX('Policy Characteristics'!L:L,MATCH($C305,'Policy Characteristics'!$C:$C,0)))</f>
        <v>reduce-downtime.html</v>
      </c>
    </row>
    <row r="306" spans="1:18" s="2" customFormat="1" x14ac:dyDescent="0.35">
      <c r="A306" s="358" t="str">
        <f>IF(ISBLANK(INDEX('Policy Characteristics'!A:A,MATCH($C306,'Policy Characteristics'!$C:$C,0))),"",INDEX('Policy Characteristics'!A:A,MATCH($C306,'Policy Characteristics'!$C:$C,0)))</f>
        <v>Electricity Supply</v>
      </c>
      <c r="B306" s="358" t="str">
        <f>IF(ISBLANK(INDEX('Policy Characteristics'!B:B,MATCH($C306,'Policy Characteristics'!$C:$C,0))),"",INDEX('Policy Characteristics'!B:B,MATCH($C306,'Policy Characteristics'!$C:$C,0)))</f>
        <v>Reduce Plant Downtime</v>
      </c>
      <c r="C306" s="364" t="str">
        <f t="shared" si="23"/>
        <v>Percentage Reduction in Plant Downtime</v>
      </c>
      <c r="D306" s="9" t="s">
        <v>474</v>
      </c>
      <c r="E306" s="9" t="s">
        <v>272</v>
      </c>
      <c r="F306" s="9"/>
      <c r="G306" s="9"/>
      <c r="H306" s="56">
        <v>677</v>
      </c>
      <c r="I306" s="9" t="s">
        <v>46</v>
      </c>
      <c r="J306" s="360" t="str">
        <f>IF(ISBLANK(INDEX('Policy Characteristics'!D:D,MATCH($C306,'Policy Characteristics'!$C:$C,0))),"",INDEX('Policy Characteristics'!D:D,MATCH($C306,'Policy Characteristics'!$C:$C,0)))</f>
        <v>Reduce Plant Downtime</v>
      </c>
      <c r="K306" s="358" t="str">
        <f>IF(ISBLANK(INDEX('Policy Characteristics'!E:E,MATCH($C306,'Policy Characteristics'!$C:$C,0))),"",INDEX('Policy Characteristics'!E:E,MATCH($C306,'Policy Characteristics'!$C:$C,0)))</f>
        <v>elec reduce plant downtime</v>
      </c>
      <c r="L306" s="380">
        <f>IF(ISBLANK(INDEX('Policy Characteristics'!F:F,MATCH($C306,'Policy Characteristics'!$C:$C,0))),"",INDEX('Policy Characteristics'!F:F,MATCH($C306,'Policy Characteristics'!$C:$C,0)))</f>
        <v>0</v>
      </c>
      <c r="M306" s="380">
        <f>IF(ISBLANK(INDEX('Policy Characteristics'!G:G,MATCH($C306,'Policy Characteristics'!$C:$C,0))),"",INDEX('Policy Characteristics'!G:G,MATCH($C306,'Policy Characteristics'!$C:$C,0)))</f>
        <v>0.6</v>
      </c>
      <c r="N306" s="380">
        <f>IF(ISBLANK(INDEX('Policy Characteristics'!H:H,MATCH($C306,'Policy Characteristics'!$C:$C,0))),"",INDEX('Policy Characteristics'!H:H,MATCH($C306,'Policy Characteristics'!$C:$C,0)))</f>
        <v>0.01</v>
      </c>
      <c r="O306" s="358" t="str">
        <f>IF(ISBLANK(INDEX('Policy Characteristics'!I:I,MATCH($C306,'Policy Characteristics'!$C:$C,0))),"",INDEX('Policy Characteristics'!I:I,MATCH($C306,'Policy Characteristics'!$C:$C,0)))</f>
        <v>% reduction in downtime</v>
      </c>
      <c r="P306" s="358"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58" t="str">
        <f>IF(ISBLANK(INDEX('Policy Characteristics'!K:K,MATCH($C306,'Policy Characteristics'!$C:$C,0))),"",INDEX('Policy Characteristics'!K:K,MATCH($C306,'Policy Characteristics'!$C:$C,0)))</f>
        <v>electricity-sector-main.html#red-downtime</v>
      </c>
      <c r="R306" s="358" t="str">
        <f>IF(ISBLANK(INDEX('Policy Characteristics'!L:L,MATCH($C306,'Policy Characteristics'!$C:$C,0))),"",INDEX('Policy Characteristics'!L:L,MATCH($C306,'Policy Characteristics'!$C:$C,0)))</f>
        <v>reduce-downtime.html</v>
      </c>
    </row>
    <row r="307" spans="1:18" s="2" customFormat="1" x14ac:dyDescent="0.35">
      <c r="A307" s="358" t="str">
        <f>IF(ISBLANK(INDEX('Policy Characteristics'!A:A,MATCH($C307,'Policy Characteristics'!$C:$C,0))),"",INDEX('Policy Characteristics'!A:A,MATCH($C307,'Policy Characteristics'!$C:$C,0)))</f>
        <v>Electricity Supply</v>
      </c>
      <c r="B307" s="358" t="str">
        <f>IF(ISBLANK(INDEX('Policy Characteristics'!B:B,MATCH($C307,'Policy Characteristics'!$C:$C,0))),"",INDEX('Policy Characteristics'!B:B,MATCH($C307,'Policy Characteristics'!$C:$C,0)))</f>
        <v>Reduce Plant Downtime</v>
      </c>
      <c r="C307" s="364" t="str">
        <f t="shared" ref="C307:C320" si="24">C$276</f>
        <v>Percentage Reduction in Plant Downtime</v>
      </c>
      <c r="D307" s="9" t="s">
        <v>474</v>
      </c>
      <c r="E307" s="9" t="s">
        <v>273</v>
      </c>
      <c r="F307" s="9"/>
      <c r="G307" s="9"/>
      <c r="H307" s="56">
        <v>678</v>
      </c>
      <c r="I307" s="9" t="s">
        <v>46</v>
      </c>
      <c r="J307" s="360" t="str">
        <f>IF(ISBLANK(INDEX('Policy Characteristics'!D:D,MATCH($C307,'Policy Characteristics'!$C:$C,0))),"",INDEX('Policy Characteristics'!D:D,MATCH($C307,'Policy Characteristics'!$C:$C,0)))</f>
        <v>Reduce Plant Downtime</v>
      </c>
      <c r="K307" s="358" t="str">
        <f>IF(ISBLANK(INDEX('Policy Characteristics'!E:E,MATCH($C307,'Policy Characteristics'!$C:$C,0))),"",INDEX('Policy Characteristics'!E:E,MATCH($C307,'Policy Characteristics'!$C:$C,0)))</f>
        <v>elec reduce plant downtime</v>
      </c>
      <c r="L307" s="380">
        <f>IF(ISBLANK(INDEX('Policy Characteristics'!F:F,MATCH($C307,'Policy Characteristics'!$C:$C,0))),"",INDEX('Policy Characteristics'!F:F,MATCH($C307,'Policy Characteristics'!$C:$C,0)))</f>
        <v>0</v>
      </c>
      <c r="M307" s="380">
        <f>IF(ISBLANK(INDEX('Policy Characteristics'!G:G,MATCH($C307,'Policy Characteristics'!$C:$C,0))),"",INDEX('Policy Characteristics'!G:G,MATCH($C307,'Policy Characteristics'!$C:$C,0)))</f>
        <v>0.6</v>
      </c>
      <c r="N307" s="380">
        <f>IF(ISBLANK(INDEX('Policy Characteristics'!H:H,MATCH($C307,'Policy Characteristics'!$C:$C,0))),"",INDEX('Policy Characteristics'!H:H,MATCH($C307,'Policy Characteristics'!$C:$C,0)))</f>
        <v>0.01</v>
      </c>
      <c r="O307" s="358" t="str">
        <f>IF(ISBLANK(INDEX('Policy Characteristics'!I:I,MATCH($C307,'Policy Characteristics'!$C:$C,0))),"",INDEX('Policy Characteristics'!I:I,MATCH($C307,'Policy Characteristics'!$C:$C,0)))</f>
        <v>% reduction in downtime</v>
      </c>
      <c r="P307" s="358"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58" t="str">
        <f>IF(ISBLANK(INDEX('Policy Characteristics'!K:K,MATCH($C307,'Policy Characteristics'!$C:$C,0))),"",INDEX('Policy Characteristics'!K:K,MATCH($C307,'Policy Characteristics'!$C:$C,0)))</f>
        <v>electricity-sector-main.html#red-downtime</v>
      </c>
      <c r="R307" s="358" t="str">
        <f>IF(ISBLANK(INDEX('Policy Characteristics'!L:L,MATCH($C307,'Policy Characteristics'!$C:$C,0))),"",INDEX('Policy Characteristics'!L:L,MATCH($C307,'Policy Characteristics'!$C:$C,0)))</f>
        <v>reduce-downtime.html</v>
      </c>
    </row>
    <row r="308" spans="1:18" s="2" customFormat="1" x14ac:dyDescent="0.35">
      <c r="A308" s="358" t="str">
        <f>IF(ISBLANK(INDEX('Policy Characteristics'!A:A,MATCH($C308,'Policy Characteristics'!$C:$C,0))),"",INDEX('Policy Characteristics'!A:A,MATCH($C308,'Policy Characteristics'!$C:$C,0)))</f>
        <v>Electricity Supply</v>
      </c>
      <c r="B308" s="358" t="str">
        <f>IF(ISBLANK(INDEX('Policy Characteristics'!B:B,MATCH($C308,'Policy Characteristics'!$C:$C,0))),"",INDEX('Policy Characteristics'!B:B,MATCH($C308,'Policy Characteristics'!$C:$C,0)))</f>
        <v>Reduce Plant Downtime</v>
      </c>
      <c r="C308" s="364" t="str">
        <f t="shared" si="24"/>
        <v>Percentage Reduction in Plant Downtime</v>
      </c>
      <c r="D308" s="9" t="s">
        <v>474</v>
      </c>
      <c r="E308" s="9" t="s">
        <v>274</v>
      </c>
      <c r="F308" s="9"/>
      <c r="G308" s="9"/>
      <c r="H308" s="56">
        <v>679</v>
      </c>
      <c r="I308" s="9" t="s">
        <v>46</v>
      </c>
      <c r="J308" s="360" t="str">
        <f>IF(ISBLANK(INDEX('Policy Characteristics'!D:D,MATCH($C308,'Policy Characteristics'!$C:$C,0))),"",INDEX('Policy Characteristics'!D:D,MATCH($C308,'Policy Characteristics'!$C:$C,0)))</f>
        <v>Reduce Plant Downtime</v>
      </c>
      <c r="K308" s="358" t="str">
        <f>IF(ISBLANK(INDEX('Policy Characteristics'!E:E,MATCH($C308,'Policy Characteristics'!$C:$C,0))),"",INDEX('Policy Characteristics'!E:E,MATCH($C308,'Policy Characteristics'!$C:$C,0)))</f>
        <v>elec reduce plant downtime</v>
      </c>
      <c r="L308" s="380">
        <f>IF(ISBLANK(INDEX('Policy Characteristics'!F:F,MATCH($C308,'Policy Characteristics'!$C:$C,0))),"",INDEX('Policy Characteristics'!F:F,MATCH($C308,'Policy Characteristics'!$C:$C,0)))</f>
        <v>0</v>
      </c>
      <c r="M308" s="380">
        <f>IF(ISBLANK(INDEX('Policy Characteristics'!G:G,MATCH($C308,'Policy Characteristics'!$C:$C,0))),"",INDEX('Policy Characteristics'!G:G,MATCH($C308,'Policy Characteristics'!$C:$C,0)))</f>
        <v>0.6</v>
      </c>
      <c r="N308" s="380">
        <f>IF(ISBLANK(INDEX('Policy Characteristics'!H:H,MATCH($C308,'Policy Characteristics'!$C:$C,0))),"",INDEX('Policy Characteristics'!H:H,MATCH($C308,'Policy Characteristics'!$C:$C,0)))</f>
        <v>0.01</v>
      </c>
      <c r="O308" s="358" t="str">
        <f>IF(ISBLANK(INDEX('Policy Characteristics'!I:I,MATCH($C308,'Policy Characteristics'!$C:$C,0))),"",INDEX('Policy Characteristics'!I:I,MATCH($C308,'Policy Characteristics'!$C:$C,0)))</f>
        <v>% reduction in downtime</v>
      </c>
      <c r="P308" s="358"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58" t="str">
        <f>IF(ISBLANK(INDEX('Policy Characteristics'!K:K,MATCH($C308,'Policy Characteristics'!$C:$C,0))),"",INDEX('Policy Characteristics'!K:K,MATCH($C308,'Policy Characteristics'!$C:$C,0)))</f>
        <v>electricity-sector-main.html#red-downtime</v>
      </c>
      <c r="R308" s="358" t="str">
        <f>IF(ISBLANK(INDEX('Policy Characteristics'!L:L,MATCH($C308,'Policy Characteristics'!$C:$C,0))),"",INDEX('Policy Characteristics'!L:L,MATCH($C308,'Policy Characteristics'!$C:$C,0)))</f>
        <v>reduce-downtime.html</v>
      </c>
    </row>
    <row r="309" spans="1:18" s="2" customFormat="1" x14ac:dyDescent="0.35">
      <c r="A309" s="358" t="str">
        <f>IF(ISBLANK(INDEX('Policy Characteristics'!A:A,MATCH($C309,'Policy Characteristics'!$C:$C,0))),"",INDEX('Policy Characteristics'!A:A,MATCH($C309,'Policy Characteristics'!$C:$C,0)))</f>
        <v>Electricity Supply</v>
      </c>
      <c r="B309" s="358" t="str">
        <f>IF(ISBLANK(INDEX('Policy Characteristics'!B:B,MATCH($C309,'Policy Characteristics'!$C:$C,0))),"",INDEX('Policy Characteristics'!B:B,MATCH($C309,'Policy Characteristics'!$C:$C,0)))</f>
        <v>Reduce Plant Downtime</v>
      </c>
      <c r="C309" s="364" t="str">
        <f t="shared" si="24"/>
        <v>Percentage Reduction in Plant Downtime</v>
      </c>
      <c r="D309" s="9" t="s">
        <v>483</v>
      </c>
      <c r="E309" s="9" t="s">
        <v>272</v>
      </c>
      <c r="F309" s="9"/>
      <c r="G309" s="9"/>
      <c r="H309" s="56">
        <v>680</v>
      </c>
      <c r="I309" s="9" t="s">
        <v>46</v>
      </c>
      <c r="J309" s="360" t="str">
        <f>IF(ISBLANK(INDEX('Policy Characteristics'!D:D,MATCH($C309,'Policy Characteristics'!$C:$C,0))),"",INDEX('Policy Characteristics'!D:D,MATCH($C309,'Policy Characteristics'!$C:$C,0)))</f>
        <v>Reduce Plant Downtime</v>
      </c>
      <c r="K309" s="358" t="str">
        <f>IF(ISBLANK(INDEX('Policy Characteristics'!E:E,MATCH($C309,'Policy Characteristics'!$C:$C,0))),"",INDEX('Policy Characteristics'!E:E,MATCH($C309,'Policy Characteristics'!$C:$C,0)))</f>
        <v>elec reduce plant downtime</v>
      </c>
      <c r="L309" s="380">
        <f>IF(ISBLANK(INDEX('Policy Characteristics'!F:F,MATCH($C309,'Policy Characteristics'!$C:$C,0))),"",INDEX('Policy Characteristics'!F:F,MATCH($C309,'Policy Characteristics'!$C:$C,0)))</f>
        <v>0</v>
      </c>
      <c r="M309" s="380">
        <f>IF(ISBLANK(INDEX('Policy Characteristics'!G:G,MATCH($C309,'Policy Characteristics'!$C:$C,0))),"",INDEX('Policy Characteristics'!G:G,MATCH($C309,'Policy Characteristics'!$C:$C,0)))</f>
        <v>0.6</v>
      </c>
      <c r="N309" s="380">
        <f>IF(ISBLANK(INDEX('Policy Characteristics'!H:H,MATCH($C309,'Policy Characteristics'!$C:$C,0))),"",INDEX('Policy Characteristics'!H:H,MATCH($C309,'Policy Characteristics'!$C:$C,0)))</f>
        <v>0.01</v>
      </c>
      <c r="O309" s="358" t="str">
        <f>IF(ISBLANK(INDEX('Policy Characteristics'!I:I,MATCH($C309,'Policy Characteristics'!$C:$C,0))),"",INDEX('Policy Characteristics'!I:I,MATCH($C309,'Policy Characteristics'!$C:$C,0)))</f>
        <v>% reduction in downtime</v>
      </c>
      <c r="P309" s="358"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58" t="str">
        <f>IF(ISBLANK(INDEX('Policy Characteristics'!K:K,MATCH($C309,'Policy Characteristics'!$C:$C,0))),"",INDEX('Policy Characteristics'!K:K,MATCH($C309,'Policy Characteristics'!$C:$C,0)))</f>
        <v>electricity-sector-main.html#red-downtime</v>
      </c>
      <c r="R309" s="358" t="str">
        <f>IF(ISBLANK(INDEX('Policy Characteristics'!L:L,MATCH($C309,'Policy Characteristics'!$C:$C,0))),"",INDEX('Policy Characteristics'!L:L,MATCH($C309,'Policy Characteristics'!$C:$C,0)))</f>
        <v>reduce-downtime.html</v>
      </c>
    </row>
    <row r="310" spans="1:18" s="2" customFormat="1" x14ac:dyDescent="0.35">
      <c r="A310" s="358" t="str">
        <f>IF(ISBLANK(INDEX('Policy Characteristics'!A:A,MATCH($C310,'Policy Characteristics'!$C:$C,0))),"",INDEX('Policy Characteristics'!A:A,MATCH($C310,'Policy Characteristics'!$C:$C,0)))</f>
        <v>Electricity Supply</v>
      </c>
      <c r="B310" s="358" t="str">
        <f>IF(ISBLANK(INDEX('Policy Characteristics'!B:B,MATCH($C310,'Policy Characteristics'!$C:$C,0))),"",INDEX('Policy Characteristics'!B:B,MATCH($C310,'Policy Characteristics'!$C:$C,0)))</f>
        <v>Reduce Plant Downtime</v>
      </c>
      <c r="C310" s="364" t="str">
        <f t="shared" si="24"/>
        <v>Percentage Reduction in Plant Downtime</v>
      </c>
      <c r="D310" s="9" t="s">
        <v>483</v>
      </c>
      <c r="E310" s="9" t="s">
        <v>273</v>
      </c>
      <c r="F310" s="9"/>
      <c r="G310" s="9"/>
      <c r="H310" s="56">
        <v>681</v>
      </c>
      <c r="I310" s="9" t="s">
        <v>46</v>
      </c>
      <c r="J310" s="360" t="str">
        <f>IF(ISBLANK(INDEX('Policy Characteristics'!D:D,MATCH($C310,'Policy Characteristics'!$C:$C,0))),"",INDEX('Policy Characteristics'!D:D,MATCH($C310,'Policy Characteristics'!$C:$C,0)))</f>
        <v>Reduce Plant Downtime</v>
      </c>
      <c r="K310" s="358" t="str">
        <f>IF(ISBLANK(INDEX('Policy Characteristics'!E:E,MATCH($C310,'Policy Characteristics'!$C:$C,0))),"",INDEX('Policy Characteristics'!E:E,MATCH($C310,'Policy Characteristics'!$C:$C,0)))</f>
        <v>elec reduce plant downtime</v>
      </c>
      <c r="L310" s="380">
        <f>IF(ISBLANK(INDEX('Policy Characteristics'!F:F,MATCH($C310,'Policy Characteristics'!$C:$C,0))),"",INDEX('Policy Characteristics'!F:F,MATCH($C310,'Policy Characteristics'!$C:$C,0)))</f>
        <v>0</v>
      </c>
      <c r="M310" s="380">
        <f>IF(ISBLANK(INDEX('Policy Characteristics'!G:G,MATCH($C310,'Policy Characteristics'!$C:$C,0))),"",INDEX('Policy Characteristics'!G:G,MATCH($C310,'Policy Characteristics'!$C:$C,0)))</f>
        <v>0.6</v>
      </c>
      <c r="N310" s="380">
        <f>IF(ISBLANK(INDEX('Policy Characteristics'!H:H,MATCH($C310,'Policy Characteristics'!$C:$C,0))),"",INDEX('Policy Characteristics'!H:H,MATCH($C310,'Policy Characteristics'!$C:$C,0)))</f>
        <v>0.01</v>
      </c>
      <c r="O310" s="358" t="str">
        <f>IF(ISBLANK(INDEX('Policy Characteristics'!I:I,MATCH($C310,'Policy Characteristics'!$C:$C,0))),"",INDEX('Policy Characteristics'!I:I,MATCH($C310,'Policy Characteristics'!$C:$C,0)))</f>
        <v>% reduction in downtime</v>
      </c>
      <c r="P310" s="358"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58" t="str">
        <f>IF(ISBLANK(INDEX('Policy Characteristics'!K:K,MATCH($C310,'Policy Characteristics'!$C:$C,0))),"",INDEX('Policy Characteristics'!K:K,MATCH($C310,'Policy Characteristics'!$C:$C,0)))</f>
        <v>electricity-sector-main.html#red-downtime</v>
      </c>
      <c r="R310" s="358" t="str">
        <f>IF(ISBLANK(INDEX('Policy Characteristics'!L:L,MATCH($C310,'Policy Characteristics'!$C:$C,0))),"",INDEX('Policy Characteristics'!L:L,MATCH($C310,'Policy Characteristics'!$C:$C,0)))</f>
        <v>reduce-downtime.html</v>
      </c>
    </row>
    <row r="311" spans="1:18" s="2" customFormat="1" x14ac:dyDescent="0.35">
      <c r="A311" s="358" t="str">
        <f>IF(ISBLANK(INDEX('Policy Characteristics'!A:A,MATCH($C311,'Policy Characteristics'!$C:$C,0))),"",INDEX('Policy Characteristics'!A:A,MATCH($C311,'Policy Characteristics'!$C:$C,0)))</f>
        <v>Electricity Supply</v>
      </c>
      <c r="B311" s="358" t="str">
        <f>IF(ISBLANK(INDEX('Policy Characteristics'!B:B,MATCH($C311,'Policy Characteristics'!$C:$C,0))),"",INDEX('Policy Characteristics'!B:B,MATCH($C311,'Policy Characteristics'!$C:$C,0)))</f>
        <v>Reduce Plant Downtime</v>
      </c>
      <c r="C311" s="364" t="str">
        <f t="shared" si="24"/>
        <v>Percentage Reduction in Plant Downtime</v>
      </c>
      <c r="D311" s="9" t="s">
        <v>483</v>
      </c>
      <c r="E311" s="9" t="s">
        <v>274</v>
      </c>
      <c r="F311" s="9" t="s">
        <v>337</v>
      </c>
      <c r="G311" s="9" t="s">
        <v>484</v>
      </c>
      <c r="H311" s="56">
        <v>182</v>
      </c>
      <c r="I311" s="9" t="s">
        <v>45</v>
      </c>
      <c r="J311" s="360" t="str">
        <f>IF(ISBLANK(INDEX('Policy Characteristics'!D:D,MATCH($C311,'Policy Characteristics'!$C:$C,0))),"",INDEX('Policy Characteristics'!D:D,MATCH($C311,'Policy Characteristics'!$C:$C,0)))</f>
        <v>Reduce Plant Downtime</v>
      </c>
      <c r="K311" s="358" t="str">
        <f>IF(ISBLANK(INDEX('Policy Characteristics'!E:E,MATCH($C311,'Policy Characteristics'!$C:$C,0))),"",INDEX('Policy Characteristics'!E:E,MATCH($C311,'Policy Characteristics'!$C:$C,0)))</f>
        <v>elec reduce plant downtime</v>
      </c>
      <c r="L311" s="380">
        <f>IF(ISBLANK(INDEX('Policy Characteristics'!F:F,MATCH($C311,'Policy Characteristics'!$C:$C,0))),"",INDEX('Policy Characteristics'!F:F,MATCH($C311,'Policy Characteristics'!$C:$C,0)))</f>
        <v>0</v>
      </c>
      <c r="M311" s="380">
        <f>IF(ISBLANK(INDEX('Policy Characteristics'!G:G,MATCH($C311,'Policy Characteristics'!$C:$C,0))),"",INDEX('Policy Characteristics'!G:G,MATCH($C311,'Policy Characteristics'!$C:$C,0)))</f>
        <v>0.6</v>
      </c>
      <c r="N311" s="380">
        <f>IF(ISBLANK(INDEX('Policy Characteristics'!H:H,MATCH($C311,'Policy Characteristics'!$C:$C,0))),"",INDEX('Policy Characteristics'!H:H,MATCH($C311,'Policy Characteristics'!$C:$C,0)))</f>
        <v>0.01</v>
      </c>
      <c r="O311" s="358" t="str">
        <f>IF(ISBLANK(INDEX('Policy Characteristics'!I:I,MATCH($C311,'Policy Characteristics'!$C:$C,0))),"",INDEX('Policy Characteristics'!I:I,MATCH($C311,'Policy Characteristics'!$C:$C,0)))</f>
        <v>% reduction in downtime</v>
      </c>
      <c r="P311" s="358"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58" t="str">
        <f>IF(ISBLANK(INDEX('Policy Characteristics'!K:K,MATCH($C311,'Policy Characteristics'!$C:$C,0))),"",INDEX('Policy Characteristics'!K:K,MATCH($C311,'Policy Characteristics'!$C:$C,0)))</f>
        <v>electricity-sector-main.html#red-downtime</v>
      </c>
      <c r="R311" s="358" t="str">
        <f>IF(ISBLANK(INDEX('Policy Characteristics'!L:L,MATCH($C311,'Policy Characteristics'!$C:$C,0))),"",INDEX('Policy Characteristics'!L:L,MATCH($C311,'Policy Characteristics'!$C:$C,0)))</f>
        <v>reduce-downtime.html</v>
      </c>
    </row>
    <row r="312" spans="1:18" s="2" customFormat="1" x14ac:dyDescent="0.35">
      <c r="A312" s="358" t="str">
        <f>IF(ISBLANK(INDEX('Policy Characteristics'!A:A,MATCH($C312,'Policy Characteristics'!$C:$C,0))),"",INDEX('Policy Characteristics'!A:A,MATCH($C312,'Policy Characteristics'!$C:$C,0)))</f>
        <v>Electricity Supply</v>
      </c>
      <c r="B312" s="358" t="str">
        <f>IF(ISBLANK(INDEX('Policy Characteristics'!B:B,MATCH($C312,'Policy Characteristics'!$C:$C,0))),"",INDEX('Policy Characteristics'!B:B,MATCH($C312,'Policy Characteristics'!$C:$C,0)))</f>
        <v>Reduce Plant Downtime</v>
      </c>
      <c r="C312" s="364" t="str">
        <f t="shared" si="24"/>
        <v>Percentage Reduction in Plant Downtime</v>
      </c>
      <c r="D312" s="9" t="s">
        <v>2850</v>
      </c>
      <c r="E312" s="9" t="s">
        <v>272</v>
      </c>
      <c r="G312" s="9"/>
      <c r="H312" s="56">
        <v>682</v>
      </c>
      <c r="I312" s="9" t="s">
        <v>46</v>
      </c>
      <c r="J312" s="360" t="str">
        <f>IF(ISBLANK(INDEX('Policy Characteristics'!D:D,MATCH($C312,'Policy Characteristics'!$C:$C,0))),"",INDEX('Policy Characteristics'!D:D,MATCH($C312,'Policy Characteristics'!$C:$C,0)))</f>
        <v>Reduce Plant Downtime</v>
      </c>
      <c r="K312" s="358" t="str">
        <f>IF(ISBLANK(INDEX('Policy Characteristics'!E:E,MATCH($C312,'Policy Characteristics'!$C:$C,0))),"",INDEX('Policy Characteristics'!E:E,MATCH($C312,'Policy Characteristics'!$C:$C,0)))</f>
        <v>elec reduce plant downtime</v>
      </c>
      <c r="L312" s="380">
        <f>IF(ISBLANK(INDEX('Policy Characteristics'!F:F,MATCH($C312,'Policy Characteristics'!$C:$C,0))),"",INDEX('Policy Characteristics'!F:F,MATCH($C312,'Policy Characteristics'!$C:$C,0)))</f>
        <v>0</v>
      </c>
      <c r="M312" s="380">
        <f>IF(ISBLANK(INDEX('Policy Characteristics'!G:G,MATCH($C312,'Policy Characteristics'!$C:$C,0))),"",INDEX('Policy Characteristics'!G:G,MATCH($C312,'Policy Characteristics'!$C:$C,0)))</f>
        <v>0.6</v>
      </c>
      <c r="N312" s="380">
        <f>IF(ISBLANK(INDEX('Policy Characteristics'!H:H,MATCH($C312,'Policy Characteristics'!$C:$C,0))),"",INDEX('Policy Characteristics'!H:H,MATCH($C312,'Policy Characteristics'!$C:$C,0)))</f>
        <v>0.01</v>
      </c>
      <c r="O312" s="358" t="str">
        <f>IF(ISBLANK(INDEX('Policy Characteristics'!I:I,MATCH($C312,'Policy Characteristics'!$C:$C,0))),"",INDEX('Policy Characteristics'!I:I,MATCH($C312,'Policy Characteristics'!$C:$C,0)))</f>
        <v>% reduction in downtime</v>
      </c>
      <c r="P312" s="358"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58" t="str">
        <f>IF(ISBLANK(INDEX('Policy Characteristics'!K:K,MATCH($C312,'Policy Characteristics'!$C:$C,0))),"",INDEX('Policy Characteristics'!K:K,MATCH($C312,'Policy Characteristics'!$C:$C,0)))</f>
        <v>electricity-sector-main.html#red-downtime</v>
      </c>
      <c r="R312" s="358" t="str">
        <f>IF(ISBLANK(INDEX('Policy Characteristics'!L:L,MATCH($C312,'Policy Characteristics'!$C:$C,0))),"",INDEX('Policy Characteristics'!L:L,MATCH($C312,'Policy Characteristics'!$C:$C,0)))</f>
        <v>reduce-downtime.html</v>
      </c>
    </row>
    <row r="313" spans="1:18" s="2" customFormat="1" x14ac:dyDescent="0.35">
      <c r="A313" s="358" t="str">
        <f>IF(ISBLANK(INDEX('Policy Characteristics'!A:A,MATCH($C313,'Policy Characteristics'!$C:$C,0))),"",INDEX('Policy Characteristics'!A:A,MATCH($C313,'Policy Characteristics'!$C:$C,0)))</f>
        <v>Electricity Supply</v>
      </c>
      <c r="B313" s="358" t="str">
        <f>IF(ISBLANK(INDEX('Policy Characteristics'!B:B,MATCH($C313,'Policy Characteristics'!$C:$C,0))),"",INDEX('Policy Characteristics'!B:B,MATCH($C313,'Policy Characteristics'!$C:$C,0)))</f>
        <v>Reduce Plant Downtime</v>
      </c>
      <c r="C313" s="364" t="str">
        <f t="shared" si="24"/>
        <v>Percentage Reduction in Plant Downtime</v>
      </c>
      <c r="D313" s="9" t="s">
        <v>2850</v>
      </c>
      <c r="E313" s="9" t="s">
        <v>273</v>
      </c>
      <c r="H313" s="56">
        <v>683</v>
      </c>
      <c r="I313" s="9" t="s">
        <v>46</v>
      </c>
      <c r="J313" s="360" t="str">
        <f>IF(ISBLANK(INDEX('Policy Characteristics'!D:D,MATCH($C313,'Policy Characteristics'!$C:$C,0))),"",INDEX('Policy Characteristics'!D:D,MATCH($C313,'Policy Characteristics'!$C:$C,0)))</f>
        <v>Reduce Plant Downtime</v>
      </c>
      <c r="K313" s="358" t="str">
        <f>IF(ISBLANK(INDEX('Policy Characteristics'!E:E,MATCH($C313,'Policy Characteristics'!$C:$C,0))),"",INDEX('Policy Characteristics'!E:E,MATCH($C313,'Policy Characteristics'!$C:$C,0)))</f>
        <v>elec reduce plant downtime</v>
      </c>
      <c r="L313" s="380">
        <f>IF(ISBLANK(INDEX('Policy Characteristics'!F:F,MATCH($C313,'Policy Characteristics'!$C:$C,0))),"",INDEX('Policy Characteristics'!F:F,MATCH($C313,'Policy Characteristics'!$C:$C,0)))</f>
        <v>0</v>
      </c>
      <c r="M313" s="380">
        <f>IF(ISBLANK(INDEX('Policy Characteristics'!G:G,MATCH($C313,'Policy Characteristics'!$C:$C,0))),"",INDEX('Policy Characteristics'!G:G,MATCH($C313,'Policy Characteristics'!$C:$C,0)))</f>
        <v>0.6</v>
      </c>
      <c r="N313" s="380">
        <f>IF(ISBLANK(INDEX('Policy Characteristics'!H:H,MATCH($C313,'Policy Characteristics'!$C:$C,0))),"",INDEX('Policy Characteristics'!H:H,MATCH($C313,'Policy Characteristics'!$C:$C,0)))</f>
        <v>0.01</v>
      </c>
      <c r="O313" s="358" t="str">
        <f>IF(ISBLANK(INDEX('Policy Characteristics'!I:I,MATCH($C313,'Policy Characteristics'!$C:$C,0))),"",INDEX('Policy Characteristics'!I:I,MATCH($C313,'Policy Characteristics'!$C:$C,0)))</f>
        <v>% reduction in downtime</v>
      </c>
      <c r="P313" s="358"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58" t="str">
        <f>IF(ISBLANK(INDEX('Policy Characteristics'!K:K,MATCH($C313,'Policy Characteristics'!$C:$C,0))),"",INDEX('Policy Characteristics'!K:K,MATCH($C313,'Policy Characteristics'!$C:$C,0)))</f>
        <v>electricity-sector-main.html#red-downtime</v>
      </c>
      <c r="R313" s="358" t="str">
        <f>IF(ISBLANK(INDEX('Policy Characteristics'!L:L,MATCH($C313,'Policy Characteristics'!$C:$C,0))),"",INDEX('Policy Characteristics'!L:L,MATCH($C313,'Policy Characteristics'!$C:$C,0)))</f>
        <v>reduce-downtime.html</v>
      </c>
    </row>
    <row r="314" spans="1:18" s="2" customFormat="1" x14ac:dyDescent="0.35">
      <c r="A314" s="358" t="str">
        <f>IF(ISBLANK(INDEX('Policy Characteristics'!A:A,MATCH($C314,'Policy Characteristics'!$C:$C,0))),"",INDEX('Policy Characteristics'!A:A,MATCH($C314,'Policy Characteristics'!$C:$C,0)))</f>
        <v>Electricity Supply</v>
      </c>
      <c r="B314" s="358" t="str">
        <f>IF(ISBLANK(INDEX('Policy Characteristics'!B:B,MATCH($C314,'Policy Characteristics'!$C:$C,0))),"",INDEX('Policy Characteristics'!B:B,MATCH($C314,'Policy Characteristics'!$C:$C,0)))</f>
        <v>Reduce Plant Downtime</v>
      </c>
      <c r="C314" s="364" t="str">
        <f t="shared" si="24"/>
        <v>Percentage Reduction in Plant Downtime</v>
      </c>
      <c r="D314" s="9" t="s">
        <v>2850</v>
      </c>
      <c r="E314" s="9" t="s">
        <v>274</v>
      </c>
      <c r="H314" s="56">
        <v>684</v>
      </c>
      <c r="I314" s="9" t="s">
        <v>46</v>
      </c>
      <c r="J314" s="360" t="str">
        <f>IF(ISBLANK(INDEX('Policy Characteristics'!D:D,MATCH($C314,'Policy Characteristics'!$C:$C,0))),"",INDEX('Policy Characteristics'!D:D,MATCH($C314,'Policy Characteristics'!$C:$C,0)))</f>
        <v>Reduce Plant Downtime</v>
      </c>
      <c r="K314" s="358" t="str">
        <f>IF(ISBLANK(INDEX('Policy Characteristics'!E:E,MATCH($C314,'Policy Characteristics'!$C:$C,0))),"",INDEX('Policy Characteristics'!E:E,MATCH($C314,'Policy Characteristics'!$C:$C,0)))</f>
        <v>elec reduce plant downtime</v>
      </c>
      <c r="L314" s="380">
        <f>IF(ISBLANK(INDEX('Policy Characteristics'!F:F,MATCH($C314,'Policy Characteristics'!$C:$C,0))),"",INDEX('Policy Characteristics'!F:F,MATCH($C314,'Policy Characteristics'!$C:$C,0)))</f>
        <v>0</v>
      </c>
      <c r="M314" s="380">
        <f>IF(ISBLANK(INDEX('Policy Characteristics'!G:G,MATCH($C314,'Policy Characteristics'!$C:$C,0))),"",INDEX('Policy Characteristics'!G:G,MATCH($C314,'Policy Characteristics'!$C:$C,0)))</f>
        <v>0.6</v>
      </c>
      <c r="N314" s="380">
        <f>IF(ISBLANK(INDEX('Policy Characteristics'!H:H,MATCH($C314,'Policy Characteristics'!$C:$C,0))),"",INDEX('Policy Characteristics'!H:H,MATCH($C314,'Policy Characteristics'!$C:$C,0)))</f>
        <v>0.01</v>
      </c>
      <c r="O314" s="358" t="str">
        <f>IF(ISBLANK(INDEX('Policy Characteristics'!I:I,MATCH($C314,'Policy Characteristics'!$C:$C,0))),"",INDEX('Policy Characteristics'!I:I,MATCH($C314,'Policy Characteristics'!$C:$C,0)))</f>
        <v>% reduction in downtime</v>
      </c>
      <c r="P314" s="358"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58" t="str">
        <f>IF(ISBLANK(INDEX('Policy Characteristics'!K:K,MATCH($C314,'Policy Characteristics'!$C:$C,0))),"",INDEX('Policy Characteristics'!K:K,MATCH($C314,'Policy Characteristics'!$C:$C,0)))</f>
        <v>electricity-sector-main.html#red-downtime</v>
      </c>
      <c r="R314" s="358" t="str">
        <f>IF(ISBLANK(INDEX('Policy Characteristics'!L:L,MATCH($C314,'Policy Characteristics'!$C:$C,0))),"",INDEX('Policy Characteristics'!L:L,MATCH($C314,'Policy Characteristics'!$C:$C,0)))</f>
        <v>reduce-downtime.html</v>
      </c>
    </row>
    <row r="315" spans="1:18" s="2" customFormat="1" x14ac:dyDescent="0.35">
      <c r="A315" s="358" t="str">
        <f>IF(ISBLANK(INDEX('Policy Characteristics'!A:A,MATCH($C315,'Policy Characteristics'!$C:$C,0))),"",INDEX('Policy Characteristics'!A:A,MATCH($C315,'Policy Characteristics'!$C:$C,0)))</f>
        <v>Electricity Supply</v>
      </c>
      <c r="B315" s="358" t="str">
        <f>IF(ISBLANK(INDEX('Policy Characteristics'!B:B,MATCH($C315,'Policy Characteristics'!$C:$C,0))),"",INDEX('Policy Characteristics'!B:B,MATCH($C315,'Policy Characteristics'!$C:$C,0)))</f>
        <v>Reduce Plant Downtime</v>
      </c>
      <c r="C315" s="364" t="str">
        <f t="shared" si="24"/>
        <v>Percentage Reduction in Plant Downtime</v>
      </c>
      <c r="D315" s="9" t="s">
        <v>2851</v>
      </c>
      <c r="E315" s="9" t="s">
        <v>272</v>
      </c>
      <c r="G315" s="9"/>
      <c r="H315" s="56">
        <v>685</v>
      </c>
      <c r="I315" s="9" t="s">
        <v>46</v>
      </c>
      <c r="J315" s="360" t="str">
        <f>IF(ISBLANK(INDEX('Policy Characteristics'!D:D,MATCH($C315,'Policy Characteristics'!$C:$C,0))),"",INDEX('Policy Characteristics'!D:D,MATCH($C315,'Policy Characteristics'!$C:$C,0)))</f>
        <v>Reduce Plant Downtime</v>
      </c>
      <c r="K315" s="358" t="str">
        <f>IF(ISBLANK(INDEX('Policy Characteristics'!E:E,MATCH($C315,'Policy Characteristics'!$C:$C,0))),"",INDEX('Policy Characteristics'!E:E,MATCH($C315,'Policy Characteristics'!$C:$C,0)))</f>
        <v>elec reduce plant downtime</v>
      </c>
      <c r="L315" s="380">
        <f>IF(ISBLANK(INDEX('Policy Characteristics'!F:F,MATCH($C315,'Policy Characteristics'!$C:$C,0))),"",INDEX('Policy Characteristics'!F:F,MATCH($C315,'Policy Characteristics'!$C:$C,0)))</f>
        <v>0</v>
      </c>
      <c r="M315" s="380">
        <f>IF(ISBLANK(INDEX('Policy Characteristics'!G:G,MATCH($C315,'Policy Characteristics'!$C:$C,0))),"",INDEX('Policy Characteristics'!G:G,MATCH($C315,'Policy Characteristics'!$C:$C,0)))</f>
        <v>0.6</v>
      </c>
      <c r="N315" s="380">
        <f>IF(ISBLANK(INDEX('Policy Characteristics'!H:H,MATCH($C315,'Policy Characteristics'!$C:$C,0))),"",INDEX('Policy Characteristics'!H:H,MATCH($C315,'Policy Characteristics'!$C:$C,0)))</f>
        <v>0.01</v>
      </c>
      <c r="O315" s="358" t="str">
        <f>IF(ISBLANK(INDEX('Policy Characteristics'!I:I,MATCH($C315,'Policy Characteristics'!$C:$C,0))),"",INDEX('Policy Characteristics'!I:I,MATCH($C315,'Policy Characteristics'!$C:$C,0)))</f>
        <v>% reduction in downtime</v>
      </c>
      <c r="P315" s="358"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58" t="str">
        <f>IF(ISBLANK(INDEX('Policy Characteristics'!K:K,MATCH($C315,'Policy Characteristics'!$C:$C,0))),"",INDEX('Policy Characteristics'!K:K,MATCH($C315,'Policy Characteristics'!$C:$C,0)))</f>
        <v>electricity-sector-main.html#red-downtime</v>
      </c>
      <c r="R315" s="358" t="str">
        <f>IF(ISBLANK(INDEX('Policy Characteristics'!L:L,MATCH($C315,'Policy Characteristics'!$C:$C,0))),"",INDEX('Policy Characteristics'!L:L,MATCH($C315,'Policy Characteristics'!$C:$C,0)))</f>
        <v>reduce-downtime.html</v>
      </c>
    </row>
    <row r="316" spans="1:18" s="2" customFormat="1" x14ac:dyDescent="0.35">
      <c r="A316" s="358" t="str">
        <f>IF(ISBLANK(INDEX('Policy Characteristics'!A:A,MATCH($C316,'Policy Characteristics'!$C:$C,0))),"",INDEX('Policy Characteristics'!A:A,MATCH($C316,'Policy Characteristics'!$C:$C,0)))</f>
        <v>Electricity Supply</v>
      </c>
      <c r="B316" s="358" t="str">
        <f>IF(ISBLANK(INDEX('Policy Characteristics'!B:B,MATCH($C316,'Policy Characteristics'!$C:$C,0))),"",INDEX('Policy Characteristics'!B:B,MATCH($C316,'Policy Characteristics'!$C:$C,0)))</f>
        <v>Reduce Plant Downtime</v>
      </c>
      <c r="C316" s="364" t="str">
        <f t="shared" si="24"/>
        <v>Percentage Reduction in Plant Downtime</v>
      </c>
      <c r="D316" s="9" t="s">
        <v>2851</v>
      </c>
      <c r="E316" s="9" t="s">
        <v>273</v>
      </c>
      <c r="H316" s="56">
        <v>686</v>
      </c>
      <c r="I316" s="9" t="s">
        <v>46</v>
      </c>
      <c r="J316" s="360" t="str">
        <f>IF(ISBLANK(INDEX('Policy Characteristics'!D:D,MATCH($C316,'Policy Characteristics'!$C:$C,0))),"",INDEX('Policy Characteristics'!D:D,MATCH($C316,'Policy Characteristics'!$C:$C,0)))</f>
        <v>Reduce Plant Downtime</v>
      </c>
      <c r="K316" s="358" t="str">
        <f>IF(ISBLANK(INDEX('Policy Characteristics'!E:E,MATCH($C316,'Policy Characteristics'!$C:$C,0))),"",INDEX('Policy Characteristics'!E:E,MATCH($C316,'Policy Characteristics'!$C:$C,0)))</f>
        <v>elec reduce plant downtime</v>
      </c>
      <c r="L316" s="380">
        <f>IF(ISBLANK(INDEX('Policy Characteristics'!F:F,MATCH($C316,'Policy Characteristics'!$C:$C,0))),"",INDEX('Policy Characteristics'!F:F,MATCH($C316,'Policy Characteristics'!$C:$C,0)))</f>
        <v>0</v>
      </c>
      <c r="M316" s="380">
        <f>IF(ISBLANK(INDEX('Policy Characteristics'!G:G,MATCH($C316,'Policy Characteristics'!$C:$C,0))),"",INDEX('Policy Characteristics'!G:G,MATCH($C316,'Policy Characteristics'!$C:$C,0)))</f>
        <v>0.6</v>
      </c>
      <c r="N316" s="380">
        <f>IF(ISBLANK(INDEX('Policy Characteristics'!H:H,MATCH($C316,'Policy Characteristics'!$C:$C,0))),"",INDEX('Policy Characteristics'!H:H,MATCH($C316,'Policy Characteristics'!$C:$C,0)))</f>
        <v>0.01</v>
      </c>
      <c r="O316" s="358" t="str">
        <f>IF(ISBLANK(INDEX('Policy Characteristics'!I:I,MATCH($C316,'Policy Characteristics'!$C:$C,0))),"",INDEX('Policy Characteristics'!I:I,MATCH($C316,'Policy Characteristics'!$C:$C,0)))</f>
        <v>% reduction in downtime</v>
      </c>
      <c r="P316" s="358"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58" t="str">
        <f>IF(ISBLANK(INDEX('Policy Characteristics'!K:K,MATCH($C316,'Policy Characteristics'!$C:$C,0))),"",INDEX('Policy Characteristics'!K:K,MATCH($C316,'Policy Characteristics'!$C:$C,0)))</f>
        <v>electricity-sector-main.html#red-downtime</v>
      </c>
      <c r="R316" s="358" t="str">
        <f>IF(ISBLANK(INDEX('Policy Characteristics'!L:L,MATCH($C316,'Policy Characteristics'!$C:$C,0))),"",INDEX('Policy Characteristics'!L:L,MATCH($C316,'Policy Characteristics'!$C:$C,0)))</f>
        <v>reduce-downtime.html</v>
      </c>
    </row>
    <row r="317" spans="1:18" s="2" customFormat="1" x14ac:dyDescent="0.35">
      <c r="A317" s="358" t="str">
        <f>IF(ISBLANK(INDEX('Policy Characteristics'!A:A,MATCH($C317,'Policy Characteristics'!$C:$C,0))),"",INDEX('Policy Characteristics'!A:A,MATCH($C317,'Policy Characteristics'!$C:$C,0)))</f>
        <v>Electricity Supply</v>
      </c>
      <c r="B317" s="358" t="str">
        <f>IF(ISBLANK(INDEX('Policy Characteristics'!B:B,MATCH($C317,'Policy Characteristics'!$C:$C,0))),"",INDEX('Policy Characteristics'!B:B,MATCH($C317,'Policy Characteristics'!$C:$C,0)))</f>
        <v>Reduce Plant Downtime</v>
      </c>
      <c r="C317" s="364" t="str">
        <f t="shared" si="24"/>
        <v>Percentage Reduction in Plant Downtime</v>
      </c>
      <c r="D317" s="9" t="s">
        <v>2851</v>
      </c>
      <c r="E317" s="9" t="s">
        <v>274</v>
      </c>
      <c r="G317" s="9"/>
      <c r="H317" s="56">
        <v>687</v>
      </c>
      <c r="I317" s="9" t="s">
        <v>46</v>
      </c>
      <c r="J317" s="360" t="str">
        <f>IF(ISBLANK(INDEX('Policy Characteristics'!D:D,MATCH($C317,'Policy Characteristics'!$C:$C,0))),"",INDEX('Policy Characteristics'!D:D,MATCH($C317,'Policy Characteristics'!$C:$C,0)))</f>
        <v>Reduce Plant Downtime</v>
      </c>
      <c r="K317" s="358" t="str">
        <f>IF(ISBLANK(INDEX('Policy Characteristics'!E:E,MATCH($C317,'Policy Characteristics'!$C:$C,0))),"",INDEX('Policy Characteristics'!E:E,MATCH($C317,'Policy Characteristics'!$C:$C,0)))</f>
        <v>elec reduce plant downtime</v>
      </c>
      <c r="L317" s="380">
        <f>IF(ISBLANK(INDEX('Policy Characteristics'!F:F,MATCH($C317,'Policy Characteristics'!$C:$C,0))),"",INDEX('Policy Characteristics'!F:F,MATCH($C317,'Policy Characteristics'!$C:$C,0)))</f>
        <v>0</v>
      </c>
      <c r="M317" s="380">
        <f>IF(ISBLANK(INDEX('Policy Characteristics'!G:G,MATCH($C317,'Policy Characteristics'!$C:$C,0))),"",INDEX('Policy Characteristics'!G:G,MATCH($C317,'Policy Characteristics'!$C:$C,0)))</f>
        <v>0.6</v>
      </c>
      <c r="N317" s="380">
        <f>IF(ISBLANK(INDEX('Policy Characteristics'!H:H,MATCH($C317,'Policy Characteristics'!$C:$C,0))),"",INDEX('Policy Characteristics'!H:H,MATCH($C317,'Policy Characteristics'!$C:$C,0)))</f>
        <v>0.01</v>
      </c>
      <c r="O317" s="358" t="str">
        <f>IF(ISBLANK(INDEX('Policy Characteristics'!I:I,MATCH($C317,'Policy Characteristics'!$C:$C,0))),"",INDEX('Policy Characteristics'!I:I,MATCH($C317,'Policy Characteristics'!$C:$C,0)))</f>
        <v>% reduction in downtime</v>
      </c>
      <c r="P317" s="358"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58" t="str">
        <f>IF(ISBLANK(INDEX('Policy Characteristics'!K:K,MATCH($C317,'Policy Characteristics'!$C:$C,0))),"",INDEX('Policy Characteristics'!K:K,MATCH($C317,'Policy Characteristics'!$C:$C,0)))</f>
        <v>electricity-sector-main.html#red-downtime</v>
      </c>
      <c r="R317" s="358" t="str">
        <f>IF(ISBLANK(INDEX('Policy Characteristics'!L:L,MATCH($C317,'Policy Characteristics'!$C:$C,0))),"",INDEX('Policy Characteristics'!L:L,MATCH($C317,'Policy Characteristics'!$C:$C,0)))</f>
        <v>reduce-downtime.html</v>
      </c>
    </row>
    <row r="318" spans="1:18" s="2" customFormat="1" x14ac:dyDescent="0.35">
      <c r="A318" s="358" t="str">
        <f>IF(ISBLANK(INDEX('Policy Characteristics'!A:A,MATCH($C318,'Policy Characteristics'!$C:$C,0))),"",INDEX('Policy Characteristics'!A:A,MATCH($C318,'Policy Characteristics'!$C:$C,0)))</f>
        <v>Electricity Supply</v>
      </c>
      <c r="B318" s="358" t="str">
        <f>IF(ISBLANK(INDEX('Policy Characteristics'!B:B,MATCH($C318,'Policy Characteristics'!$C:$C,0))),"",INDEX('Policy Characteristics'!B:B,MATCH($C318,'Policy Characteristics'!$C:$C,0)))</f>
        <v>Reduce Plant Downtime</v>
      </c>
      <c r="C318" s="364" t="str">
        <f t="shared" si="24"/>
        <v>Percentage Reduction in Plant Downtime</v>
      </c>
      <c r="D318" s="9" t="s">
        <v>2852</v>
      </c>
      <c r="E318" s="9" t="s">
        <v>272</v>
      </c>
      <c r="G318" s="9"/>
      <c r="H318" s="56">
        <v>688</v>
      </c>
      <c r="I318" s="9" t="s">
        <v>46</v>
      </c>
      <c r="J318" s="360" t="str">
        <f>IF(ISBLANK(INDEX('Policy Characteristics'!D:D,MATCH($C318,'Policy Characteristics'!$C:$C,0))),"",INDEX('Policy Characteristics'!D:D,MATCH($C318,'Policy Characteristics'!$C:$C,0)))</f>
        <v>Reduce Plant Downtime</v>
      </c>
      <c r="K318" s="358" t="str">
        <f>IF(ISBLANK(INDEX('Policy Characteristics'!E:E,MATCH($C318,'Policy Characteristics'!$C:$C,0))),"",INDEX('Policy Characteristics'!E:E,MATCH($C318,'Policy Characteristics'!$C:$C,0)))</f>
        <v>elec reduce plant downtime</v>
      </c>
      <c r="L318" s="380">
        <f>IF(ISBLANK(INDEX('Policy Characteristics'!F:F,MATCH($C318,'Policy Characteristics'!$C:$C,0))),"",INDEX('Policy Characteristics'!F:F,MATCH($C318,'Policy Characteristics'!$C:$C,0)))</f>
        <v>0</v>
      </c>
      <c r="M318" s="380">
        <f>IF(ISBLANK(INDEX('Policy Characteristics'!G:G,MATCH($C318,'Policy Characteristics'!$C:$C,0))),"",INDEX('Policy Characteristics'!G:G,MATCH($C318,'Policy Characteristics'!$C:$C,0)))</f>
        <v>0.6</v>
      </c>
      <c r="N318" s="380">
        <f>IF(ISBLANK(INDEX('Policy Characteristics'!H:H,MATCH($C318,'Policy Characteristics'!$C:$C,0))),"",INDEX('Policy Characteristics'!H:H,MATCH($C318,'Policy Characteristics'!$C:$C,0)))</f>
        <v>0.01</v>
      </c>
      <c r="O318" s="358" t="str">
        <f>IF(ISBLANK(INDEX('Policy Characteristics'!I:I,MATCH($C318,'Policy Characteristics'!$C:$C,0))),"",INDEX('Policy Characteristics'!I:I,MATCH($C318,'Policy Characteristics'!$C:$C,0)))</f>
        <v>% reduction in downtime</v>
      </c>
      <c r="P318" s="358"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58" t="str">
        <f>IF(ISBLANK(INDEX('Policy Characteristics'!K:K,MATCH($C318,'Policy Characteristics'!$C:$C,0))),"",INDEX('Policy Characteristics'!K:K,MATCH($C318,'Policy Characteristics'!$C:$C,0)))</f>
        <v>electricity-sector-main.html#red-downtime</v>
      </c>
      <c r="R318" s="358" t="str">
        <f>IF(ISBLANK(INDEX('Policy Characteristics'!L:L,MATCH($C318,'Policy Characteristics'!$C:$C,0))),"",INDEX('Policy Characteristics'!L:L,MATCH($C318,'Policy Characteristics'!$C:$C,0)))</f>
        <v>reduce-downtime.html</v>
      </c>
    </row>
    <row r="319" spans="1:18" s="2" customFormat="1" x14ac:dyDescent="0.35">
      <c r="A319" s="358" t="str">
        <f>IF(ISBLANK(INDEX('Policy Characteristics'!A:A,MATCH($C319,'Policy Characteristics'!$C:$C,0))),"",INDEX('Policy Characteristics'!A:A,MATCH($C319,'Policy Characteristics'!$C:$C,0)))</f>
        <v>Electricity Supply</v>
      </c>
      <c r="B319" s="358" t="str">
        <f>IF(ISBLANK(INDEX('Policy Characteristics'!B:B,MATCH($C319,'Policy Characteristics'!$C:$C,0))),"",INDEX('Policy Characteristics'!B:B,MATCH($C319,'Policy Characteristics'!$C:$C,0)))</f>
        <v>Reduce Plant Downtime</v>
      </c>
      <c r="C319" s="364" t="str">
        <f t="shared" si="24"/>
        <v>Percentage Reduction in Plant Downtime</v>
      </c>
      <c r="D319" s="9" t="s">
        <v>2852</v>
      </c>
      <c r="E319" s="9" t="s">
        <v>273</v>
      </c>
      <c r="F319" s="9"/>
      <c r="G319" s="9"/>
      <c r="H319" s="56">
        <v>689</v>
      </c>
      <c r="I319" s="9" t="s">
        <v>46</v>
      </c>
      <c r="J319" s="360" t="str">
        <f>IF(ISBLANK(INDEX('Policy Characteristics'!D:D,MATCH($C319,'Policy Characteristics'!$C:$C,0))),"",INDEX('Policy Characteristics'!D:D,MATCH($C319,'Policy Characteristics'!$C:$C,0)))</f>
        <v>Reduce Plant Downtime</v>
      </c>
      <c r="K319" s="358" t="str">
        <f>IF(ISBLANK(INDEX('Policy Characteristics'!E:E,MATCH($C319,'Policy Characteristics'!$C:$C,0))),"",INDEX('Policy Characteristics'!E:E,MATCH($C319,'Policy Characteristics'!$C:$C,0)))</f>
        <v>elec reduce plant downtime</v>
      </c>
      <c r="L319" s="380">
        <f>IF(ISBLANK(INDEX('Policy Characteristics'!F:F,MATCH($C319,'Policy Characteristics'!$C:$C,0))),"",INDEX('Policy Characteristics'!F:F,MATCH($C319,'Policy Characteristics'!$C:$C,0)))</f>
        <v>0</v>
      </c>
      <c r="M319" s="380">
        <f>IF(ISBLANK(INDEX('Policy Characteristics'!G:G,MATCH($C319,'Policy Characteristics'!$C:$C,0))),"",INDEX('Policy Characteristics'!G:G,MATCH($C319,'Policy Characteristics'!$C:$C,0)))</f>
        <v>0.6</v>
      </c>
      <c r="N319" s="380">
        <f>IF(ISBLANK(INDEX('Policy Characteristics'!H:H,MATCH($C319,'Policy Characteristics'!$C:$C,0))),"",INDEX('Policy Characteristics'!H:H,MATCH($C319,'Policy Characteristics'!$C:$C,0)))</f>
        <v>0.01</v>
      </c>
      <c r="O319" s="358" t="str">
        <f>IF(ISBLANK(INDEX('Policy Characteristics'!I:I,MATCH($C319,'Policy Characteristics'!$C:$C,0))),"",INDEX('Policy Characteristics'!I:I,MATCH($C319,'Policy Characteristics'!$C:$C,0)))</f>
        <v>% reduction in downtime</v>
      </c>
      <c r="P319" s="358"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58" t="str">
        <f>IF(ISBLANK(INDEX('Policy Characteristics'!K:K,MATCH($C319,'Policy Characteristics'!$C:$C,0))),"",INDEX('Policy Characteristics'!K:K,MATCH($C319,'Policy Characteristics'!$C:$C,0)))</f>
        <v>electricity-sector-main.html#red-downtime</v>
      </c>
      <c r="R319" s="358" t="str">
        <f>IF(ISBLANK(INDEX('Policy Characteristics'!L:L,MATCH($C319,'Policy Characteristics'!$C:$C,0))),"",INDEX('Policy Characteristics'!L:L,MATCH($C319,'Policy Characteristics'!$C:$C,0)))</f>
        <v>reduce-downtime.html</v>
      </c>
    </row>
    <row r="320" spans="1:18" s="2" customFormat="1" x14ac:dyDescent="0.35">
      <c r="A320" s="358" t="str">
        <f>IF(ISBLANK(INDEX('Policy Characteristics'!A:A,MATCH($C320,'Policy Characteristics'!$C:$C,0))),"",INDEX('Policy Characteristics'!A:A,MATCH($C320,'Policy Characteristics'!$C:$C,0)))</f>
        <v>Electricity Supply</v>
      </c>
      <c r="B320" s="358" t="str">
        <f>IF(ISBLANK(INDEX('Policy Characteristics'!B:B,MATCH($C320,'Policy Characteristics'!$C:$C,0))),"",INDEX('Policy Characteristics'!B:B,MATCH($C320,'Policy Characteristics'!$C:$C,0)))</f>
        <v>Reduce Plant Downtime</v>
      </c>
      <c r="C320" s="364" t="str">
        <f t="shared" si="24"/>
        <v>Percentage Reduction in Plant Downtime</v>
      </c>
      <c r="D320" s="9" t="s">
        <v>2852</v>
      </c>
      <c r="E320" s="9" t="s">
        <v>274</v>
      </c>
      <c r="F320" s="9"/>
      <c r="G320" s="9"/>
      <c r="H320" s="56">
        <v>690</v>
      </c>
      <c r="I320" s="9" t="s">
        <v>46</v>
      </c>
      <c r="J320" s="360" t="str">
        <f>IF(ISBLANK(INDEX('Policy Characteristics'!D:D,MATCH($C320,'Policy Characteristics'!$C:$C,0))),"",INDEX('Policy Characteristics'!D:D,MATCH($C320,'Policy Characteristics'!$C:$C,0)))</f>
        <v>Reduce Plant Downtime</v>
      </c>
      <c r="K320" s="358" t="str">
        <f>IF(ISBLANK(INDEX('Policy Characteristics'!E:E,MATCH($C320,'Policy Characteristics'!$C:$C,0))),"",INDEX('Policy Characteristics'!E:E,MATCH($C320,'Policy Characteristics'!$C:$C,0)))</f>
        <v>elec reduce plant downtime</v>
      </c>
      <c r="L320" s="380">
        <f>IF(ISBLANK(INDEX('Policy Characteristics'!F:F,MATCH($C320,'Policy Characteristics'!$C:$C,0))),"",INDEX('Policy Characteristics'!F:F,MATCH($C320,'Policy Characteristics'!$C:$C,0)))</f>
        <v>0</v>
      </c>
      <c r="M320" s="380">
        <f>IF(ISBLANK(INDEX('Policy Characteristics'!G:G,MATCH($C320,'Policy Characteristics'!$C:$C,0))),"",INDEX('Policy Characteristics'!G:G,MATCH($C320,'Policy Characteristics'!$C:$C,0)))</f>
        <v>0.6</v>
      </c>
      <c r="N320" s="380">
        <f>IF(ISBLANK(INDEX('Policy Characteristics'!H:H,MATCH($C320,'Policy Characteristics'!$C:$C,0))),"",INDEX('Policy Characteristics'!H:H,MATCH($C320,'Policy Characteristics'!$C:$C,0)))</f>
        <v>0.01</v>
      </c>
      <c r="O320" s="358" t="str">
        <f>IF(ISBLANK(INDEX('Policy Characteristics'!I:I,MATCH($C320,'Policy Characteristics'!$C:$C,0))),"",INDEX('Policy Characteristics'!I:I,MATCH($C320,'Policy Characteristics'!$C:$C,0)))</f>
        <v>% reduction in downtime</v>
      </c>
      <c r="P320" s="358"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58" t="str">
        <f>IF(ISBLANK(INDEX('Policy Characteristics'!K:K,MATCH($C320,'Policy Characteristics'!$C:$C,0))),"",INDEX('Policy Characteristics'!K:K,MATCH($C320,'Policy Characteristics'!$C:$C,0)))</f>
        <v>electricity-sector-main.html#red-downtime</v>
      </c>
      <c r="R320" s="358" t="str">
        <f>IF(ISBLANK(INDEX('Policy Characteristics'!L:L,MATCH($C320,'Policy Characteristics'!$C:$C,0))),"",INDEX('Policy Characteristics'!L:L,MATCH($C320,'Policy Characteristics'!$C:$C,0)))</f>
        <v>reduce-downtime.html</v>
      </c>
    </row>
    <row r="321" spans="1:18" s="2" customFormat="1" x14ac:dyDescent="0.35">
      <c r="A321" s="358" t="str">
        <f>IF(ISBLANK(INDEX('Policy Characteristics'!A:A,MATCH($C321,'Policy Characteristics'!$C:$C,0))),"",INDEX('Policy Characteristics'!A:A,MATCH($C321,'Policy Characteristics'!$C:$C,0)))</f>
        <v>Electricity Supply</v>
      </c>
      <c r="B321" s="358" t="str">
        <f>IF(ISBLANK(INDEX('Policy Characteristics'!B:B,MATCH($C321,'Policy Characteristics'!$C:$C,0))),"",INDEX('Policy Characteristics'!B:B,MATCH($C321,'Policy Characteristics'!$C:$C,0)))</f>
        <v>Reduce Soft Costs</v>
      </c>
      <c r="C321" s="365" t="s">
        <v>2385</v>
      </c>
      <c r="D321" s="9" t="s">
        <v>478</v>
      </c>
      <c r="E321" s="9"/>
      <c r="F321" s="9" t="s">
        <v>481</v>
      </c>
      <c r="G321" s="9"/>
      <c r="H321" s="56">
        <v>194</v>
      </c>
      <c r="I321" s="9" t="s">
        <v>45</v>
      </c>
      <c r="J321" s="360" t="str">
        <f>IF(ISBLANK(INDEX('Policy Characteristics'!D:D,MATCH($C321,'Policy Characteristics'!$C:$C,0))),"",INDEX('Policy Characteristics'!D:D,MATCH($C321,'Policy Characteristics'!$C:$C,0)))</f>
        <v>Reduce Soft Costs</v>
      </c>
      <c r="K321" s="358" t="str">
        <f>IF(ISBLANK(INDEX('Policy Characteristics'!E:E,MATCH($C321,'Policy Characteristics'!$C:$C,0))),"",INDEX('Policy Characteristics'!E:E,MATCH($C321,'Policy Characteristics'!$C:$C,0)))</f>
        <v>elec reduce soft costs</v>
      </c>
      <c r="L321" s="380">
        <f>IF(ISBLANK(INDEX('Policy Characteristics'!F:F,MATCH($C321,'Policy Characteristics'!$C:$C,0))),"",INDEX('Policy Characteristics'!F:F,MATCH($C321,'Policy Characteristics'!$C:$C,0)))</f>
        <v>0</v>
      </c>
      <c r="M321" s="380">
        <f>IF(ISBLANK(INDEX('Policy Characteristics'!G:G,MATCH($C321,'Policy Characteristics'!$C:$C,0))),"",INDEX('Policy Characteristics'!G:G,MATCH($C321,'Policy Characteristics'!$C:$C,0)))</f>
        <v>0.9</v>
      </c>
      <c r="N321" s="380">
        <f>IF(ISBLANK(INDEX('Policy Characteristics'!H:H,MATCH($C321,'Policy Characteristics'!$C:$C,0))),"",INDEX('Policy Characteristics'!H:H,MATCH($C321,'Policy Characteristics'!$C:$C,0)))</f>
        <v>0.01</v>
      </c>
      <c r="O321" s="358" t="str">
        <f>IF(ISBLANK(INDEX('Policy Characteristics'!I:I,MATCH($C321,'Policy Characteristics'!$C:$C,0))),"",INDEX('Policy Characteristics'!I:I,MATCH($C321,'Policy Characteristics'!$C:$C,0)))</f>
        <v>% reduction in soft costs</v>
      </c>
      <c r="P321" s="358"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58" t="str">
        <f>IF(ISBLANK(INDEX('Policy Characteristics'!K:K,MATCH($C321,'Policy Characteristics'!$C:$C,0))),"",INDEX('Policy Characteristics'!K:K,MATCH($C321,'Policy Characteristics'!$C:$C,0)))</f>
        <v>endogenous-learning.html#red-soft-costs</v>
      </c>
      <c r="R321" s="358" t="str">
        <f>IF(ISBLANK(INDEX('Policy Characteristics'!L:L,MATCH($C321,'Policy Characteristics'!$C:$C,0))),"",INDEX('Policy Characteristics'!L:L,MATCH($C321,'Policy Characteristics'!$C:$C,0)))</f>
        <v>reduce-soft-costs.html</v>
      </c>
    </row>
    <row r="322" spans="1:18" s="2" customFormat="1" x14ac:dyDescent="0.35">
      <c r="A322" s="358" t="str">
        <f>IF(ISBLANK(INDEX('Policy Characteristics'!A:A,MATCH($C322,'Policy Characteristics'!$C:$C,0))),"",INDEX('Policy Characteristics'!A:A,MATCH($C322,'Policy Characteristics'!$C:$C,0)))</f>
        <v>Electricity Supply</v>
      </c>
      <c r="B322" s="358" t="str">
        <f>IF(ISBLANK(INDEX('Policy Characteristics'!B:B,MATCH($C322,'Policy Characteristics'!$C:$C,0))),"",INDEX('Policy Characteristics'!B:B,MATCH($C322,'Policy Characteristics'!$C:$C,0)))</f>
        <v>Reduce Soft Costs</v>
      </c>
      <c r="C322" s="364" t="str">
        <f t="shared" ref="C322:C323" si="25">C$321</f>
        <v>Percent Reduction in Soft Costs of Capacity Construction</v>
      </c>
      <c r="D322" s="9" t="s">
        <v>80</v>
      </c>
      <c r="E322" s="9"/>
      <c r="F322" s="9" t="s">
        <v>94</v>
      </c>
      <c r="G322" s="9"/>
      <c r="H322" s="56">
        <v>195</v>
      </c>
      <c r="I322" s="9" t="s">
        <v>45</v>
      </c>
      <c r="J322" s="360" t="str">
        <f>IF(ISBLANK(INDEX('Policy Characteristics'!D:D,MATCH($C322,'Policy Characteristics'!$C:$C,0))),"",INDEX('Policy Characteristics'!D:D,MATCH($C322,'Policy Characteristics'!$C:$C,0)))</f>
        <v>Reduce Soft Costs</v>
      </c>
      <c r="K322" s="358" t="str">
        <f>IF(ISBLANK(INDEX('Policy Characteristics'!E:E,MATCH($C322,'Policy Characteristics'!$C:$C,0))),"",INDEX('Policy Characteristics'!E:E,MATCH($C322,'Policy Characteristics'!$C:$C,0)))</f>
        <v>elec reduce soft costs</v>
      </c>
      <c r="L322" s="380">
        <f>IF(ISBLANK(INDEX('Policy Characteristics'!F:F,MATCH($C322,'Policy Characteristics'!$C:$C,0))),"",INDEX('Policy Characteristics'!F:F,MATCH($C322,'Policy Characteristics'!$C:$C,0)))</f>
        <v>0</v>
      </c>
      <c r="M322" s="380">
        <f>IF(ISBLANK(INDEX('Policy Characteristics'!G:G,MATCH($C322,'Policy Characteristics'!$C:$C,0))),"",INDEX('Policy Characteristics'!G:G,MATCH($C322,'Policy Characteristics'!$C:$C,0)))</f>
        <v>0.9</v>
      </c>
      <c r="N322" s="380">
        <f>IF(ISBLANK(INDEX('Policy Characteristics'!H:H,MATCH($C322,'Policy Characteristics'!$C:$C,0))),"",INDEX('Policy Characteristics'!H:H,MATCH($C322,'Policy Characteristics'!$C:$C,0)))</f>
        <v>0.01</v>
      </c>
      <c r="O322" s="358" t="str">
        <f>IF(ISBLANK(INDEX('Policy Characteristics'!I:I,MATCH($C322,'Policy Characteristics'!$C:$C,0))),"",INDEX('Policy Characteristics'!I:I,MATCH($C322,'Policy Characteristics'!$C:$C,0)))</f>
        <v>% reduction in soft costs</v>
      </c>
      <c r="P322" s="358"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58" t="str">
        <f>IF(ISBLANK(INDEX('Policy Characteristics'!K:K,MATCH($C322,'Policy Characteristics'!$C:$C,0))),"",INDEX('Policy Characteristics'!K:K,MATCH($C322,'Policy Characteristics'!$C:$C,0)))</f>
        <v>endogenous-learning.html#red-soft-costs</v>
      </c>
      <c r="R322" s="358" t="str">
        <f>IF(ISBLANK(INDEX('Policy Characteristics'!L:L,MATCH($C322,'Policy Characteristics'!$C:$C,0))),"",INDEX('Policy Characteristics'!L:L,MATCH($C322,'Policy Characteristics'!$C:$C,0)))</f>
        <v>reduce-soft-costs.html</v>
      </c>
    </row>
    <row r="323" spans="1:18" s="2" customFormat="1" x14ac:dyDescent="0.35">
      <c r="A323" s="358" t="str">
        <f>IF(ISBLANK(INDEX('Policy Characteristics'!A:A,MATCH($C323,'Policy Characteristics'!$C:$C,0))),"",INDEX('Policy Characteristics'!A:A,MATCH($C323,'Policy Characteristics'!$C:$C,0)))</f>
        <v>Electricity Supply</v>
      </c>
      <c r="B323" s="358" t="str">
        <f>IF(ISBLANK(INDEX('Policy Characteristics'!B:B,MATCH($C323,'Policy Characteristics'!$C:$C,0))),"",INDEX('Policy Characteristics'!B:B,MATCH($C323,'Policy Characteristics'!$C:$C,0)))</f>
        <v>Reduce Soft Costs</v>
      </c>
      <c r="C323" s="364" t="str">
        <f t="shared" si="25"/>
        <v>Percent Reduction in Soft Costs of Capacity Construction</v>
      </c>
      <c r="D323" s="9" t="s">
        <v>483</v>
      </c>
      <c r="E323" s="9"/>
      <c r="F323" s="9" t="s">
        <v>484</v>
      </c>
      <c r="G323" s="9"/>
      <c r="H323" s="56">
        <v>196</v>
      </c>
      <c r="I323" s="9" t="s">
        <v>45</v>
      </c>
      <c r="J323" s="360" t="str">
        <f>IF(ISBLANK(INDEX('Policy Characteristics'!D:D,MATCH($C323,'Policy Characteristics'!$C:$C,0))),"",INDEX('Policy Characteristics'!D:D,MATCH($C323,'Policy Characteristics'!$C:$C,0)))</f>
        <v>Reduce Soft Costs</v>
      </c>
      <c r="K323" s="358" t="str">
        <f>IF(ISBLANK(INDEX('Policy Characteristics'!E:E,MATCH($C323,'Policy Characteristics'!$C:$C,0))),"",INDEX('Policy Characteristics'!E:E,MATCH($C323,'Policy Characteristics'!$C:$C,0)))</f>
        <v>elec reduce soft costs</v>
      </c>
      <c r="L323" s="380">
        <f>IF(ISBLANK(INDEX('Policy Characteristics'!F:F,MATCH($C323,'Policy Characteristics'!$C:$C,0))),"",INDEX('Policy Characteristics'!F:F,MATCH($C323,'Policy Characteristics'!$C:$C,0)))</f>
        <v>0</v>
      </c>
      <c r="M323" s="380">
        <f>IF(ISBLANK(INDEX('Policy Characteristics'!G:G,MATCH($C323,'Policy Characteristics'!$C:$C,0))),"",INDEX('Policy Characteristics'!G:G,MATCH($C323,'Policy Characteristics'!$C:$C,0)))</f>
        <v>0.9</v>
      </c>
      <c r="N323" s="380">
        <f>IF(ISBLANK(INDEX('Policy Characteristics'!H:H,MATCH($C323,'Policy Characteristics'!$C:$C,0))),"",INDEX('Policy Characteristics'!H:H,MATCH($C323,'Policy Characteristics'!$C:$C,0)))</f>
        <v>0.01</v>
      </c>
      <c r="O323" s="358" t="str">
        <f>IF(ISBLANK(INDEX('Policy Characteristics'!I:I,MATCH($C323,'Policy Characteristics'!$C:$C,0))),"",INDEX('Policy Characteristics'!I:I,MATCH($C323,'Policy Characteristics'!$C:$C,0)))</f>
        <v>% reduction in soft costs</v>
      </c>
      <c r="P323" s="358"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58" t="str">
        <f>IF(ISBLANK(INDEX('Policy Characteristics'!K:K,MATCH($C323,'Policy Characteristics'!$C:$C,0))),"",INDEX('Policy Characteristics'!K:K,MATCH($C323,'Policy Characteristics'!$C:$C,0)))</f>
        <v>endogenous-learning.html#red-soft-costs</v>
      </c>
      <c r="R323" s="358" t="str">
        <f>IF(ISBLANK(INDEX('Policy Characteristics'!L:L,MATCH($C323,'Policy Characteristics'!$C:$C,0))),"",INDEX('Policy Characteristics'!L:L,MATCH($C323,'Policy Characteristics'!$C:$C,0)))</f>
        <v>reduce-soft-costs.html</v>
      </c>
    </row>
    <row r="324" spans="1:18" s="2" customFormat="1" x14ac:dyDescent="0.35">
      <c r="A324" s="358" t="str">
        <f>IF(ISBLANK(INDEX('Policy Characteristics'!A:A,MATCH($C324,'Policy Characteristics'!$C:$C,0))),"",INDEX('Policy Characteristics'!A:A,MATCH($C324,'Policy Characteristics'!$C:$C,0)))</f>
        <v>Electricity Supply</v>
      </c>
      <c r="B324" s="358" t="str">
        <f>IF(ISBLANK(INDEX('Policy Characteristics'!B:B,MATCH($C324,'Policy Characteristics'!$C:$C,0))),"",INDEX('Policy Characteristics'!B:B,MATCH($C324,'Policy Characteristics'!$C:$C,0)))</f>
        <v>Reduce Transmission &amp; Distribution Losses</v>
      </c>
      <c r="C324" s="361" t="s">
        <v>302</v>
      </c>
      <c r="D324" s="9"/>
      <c r="E324" s="9"/>
      <c r="F324" s="9"/>
      <c r="G324" s="9"/>
      <c r="H324" s="56">
        <v>145</v>
      </c>
      <c r="I324" s="9" t="s">
        <v>45</v>
      </c>
      <c r="J324" s="360" t="str">
        <f>IF(ISBLANK(INDEX('Policy Characteristics'!D:D,MATCH($C324,'Policy Characteristics'!$C:$C,0))),"",INDEX('Policy Characteristics'!D:D,MATCH($C324,'Policy Characteristics'!$C:$C,0)))</f>
        <v>Reduce T&amp;D Losses</v>
      </c>
      <c r="K324" s="358" t="str">
        <f>IF(ISBLANK(INDEX('Policy Characteristics'!E:E,MATCH($C324,'Policy Characteristics'!$C:$C,0))),"",INDEX('Policy Characteristics'!E:E,MATCH($C324,'Policy Characteristics'!$C:$C,0)))</f>
        <v>elec avoid TND loss</v>
      </c>
      <c r="L324" s="380">
        <f>IF(ISBLANK(INDEX('Policy Characteristics'!F:F,MATCH($C324,'Policy Characteristics'!$C:$C,0))),"",INDEX('Policy Characteristics'!F:F,MATCH($C324,'Policy Characteristics'!$C:$C,0)))</f>
        <v>0</v>
      </c>
      <c r="M324" s="380">
        <f>IF(ISBLANK(INDEX('Policy Characteristics'!G:G,MATCH($C324,'Policy Characteristics'!$C:$C,0))),"",INDEX('Policy Characteristics'!G:G,MATCH($C324,'Policy Characteristics'!$C:$C,0)))</f>
        <v>0.4</v>
      </c>
      <c r="N324" s="380">
        <f>IF(ISBLANK(INDEX('Policy Characteristics'!H:H,MATCH($C324,'Policy Characteristics'!$C:$C,0))),"",INDEX('Policy Characteristics'!H:H,MATCH($C324,'Policy Characteristics'!$C:$C,0)))</f>
        <v>0.01</v>
      </c>
      <c r="O324" s="358" t="str">
        <f>IF(ISBLANK(INDEX('Policy Characteristics'!I:I,MATCH($C324,'Policy Characteristics'!$C:$C,0))),"",INDEX('Policy Characteristics'!I:I,MATCH($C324,'Policy Characteristics'!$C:$C,0)))</f>
        <v>% of losses avoided</v>
      </c>
      <c r="P324" s="358"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324" s="358" t="str">
        <f>IF(ISBLANK(INDEX('Policy Characteristics'!K:K,MATCH($C324,'Policy Characteristics'!$C:$C,0))),"",INDEX('Policy Characteristics'!K:K,MATCH($C324,'Policy Characteristics'!$C:$C,0)))</f>
        <v>electricity-sector-main.html#red-tnd-losses</v>
      </c>
      <c r="R324" s="358" t="str">
        <f>IF(ISBLANK(INDEX('Policy Characteristics'!L:L,MATCH($C324,'Policy Characteristics'!$C:$C,0))),"",INDEX('Policy Characteristics'!L:L,MATCH($C324,'Policy Characteristics'!$C:$C,0)))</f>
        <v>reduce-tnd-losses.html</v>
      </c>
    </row>
    <row r="325" spans="1:18" s="2" customFormat="1" x14ac:dyDescent="0.35">
      <c r="A325" s="358" t="str">
        <f>IF(ISBLANK(INDEX('Policy Characteristics'!A:A,MATCH($C325,'Policy Characteristics'!$C:$C,0))),"",INDEX('Policy Characteristics'!A:A,MATCH($C325,'Policy Characteristics'!$C:$C,0)))</f>
        <v>Electricity Supply</v>
      </c>
      <c r="B325" s="358" t="str">
        <f>IF(ISBLANK(INDEX('Policy Characteristics'!B:B,MATCH($C325,'Policy Characteristics'!$C:$C,0))),"",INDEX('Policy Characteristics'!B:B,MATCH($C325,'Policy Characteristics'!$C:$C,0)))</f>
        <v>Subsidy for Capacity Construction</v>
      </c>
      <c r="C325" s="464" t="s">
        <v>2896</v>
      </c>
      <c r="D325" s="285" t="s">
        <v>477</v>
      </c>
      <c r="E325" s="285"/>
      <c r="F325" s="286" t="s">
        <v>476</v>
      </c>
      <c r="G325" s="286"/>
      <c r="H325" s="200">
        <v>691</v>
      </c>
      <c r="I325" s="286" t="s">
        <v>46</v>
      </c>
      <c r="J325" s="360" t="str">
        <f>IF(ISBLANK(INDEX('Policy Characteristics'!D:D,MATCH($C325,'Policy Characteristics'!$C:$C,0))),"",INDEX('Policy Characteristics'!D:D,MATCH($C325,'Policy Characteristics'!$C:$C,0)))</f>
        <v>Subsidy for Capacity Construction</v>
      </c>
      <c r="K325" s="358" t="str">
        <f>IF(ISBLANK(INDEX('Policy Characteristics'!E:E,MATCH($C325,'Policy Characteristics'!$C:$C,0))),"",INDEX('Policy Characteristics'!E:E,MATCH($C325,'Policy Characteristics'!$C:$C,0)))</f>
        <v>elec capacity construction subsidy</v>
      </c>
      <c r="L325" s="380">
        <f>IF(ISBLANK(INDEX('Policy Characteristics'!F:F,MATCH($C325,'Policy Characteristics'!$C:$C,0))),"",INDEX('Policy Characteristics'!F:F,MATCH($C325,'Policy Characteristics'!$C:$C,0)))</f>
        <v>0</v>
      </c>
      <c r="M325" s="380">
        <f>IF(ISBLANK(INDEX('Policy Characteristics'!G:G,MATCH($C325,'Policy Characteristics'!$C:$C,0))),"",INDEX('Policy Characteristics'!G:G,MATCH($C325,'Policy Characteristics'!$C:$C,0)))</f>
        <v>0.95</v>
      </c>
      <c r="N325" s="380">
        <f>IF(ISBLANK(INDEX('Policy Characteristics'!H:H,MATCH($C325,'Policy Characteristics'!$C:$C,0))),"",INDEX('Policy Characteristics'!H:H,MATCH($C325,'Policy Characteristics'!$C:$C,0)))</f>
        <v>0.01</v>
      </c>
      <c r="O325" s="358" t="str">
        <f>IF(ISBLANK(INDEX('Policy Characteristics'!I:I,MATCH($C325,'Policy Characteristics'!$C:$C,0))),"",INDEX('Policy Characteristics'!I:I,MATCH($C325,'Policy Characteristics'!$C:$C,0)))</f>
        <v>% of construction cost</v>
      </c>
      <c r="P325" s="358"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58" t="str">
        <f>IF(ISBLANK(INDEX('Policy Characteristics'!K:K,MATCH($C325,'Policy Characteristics'!$C:$C,0))),"",INDEX('Policy Characteristics'!K:K,MATCH($C325,'Policy Characteristics'!$C:$C,0)))</f>
        <v>electricity-sector-main.html#subsidies</v>
      </c>
      <c r="R325" s="358" t="str">
        <f>IF(ISBLANK(INDEX('Policy Characteristics'!L:L,MATCH($C325,'Policy Characteristics'!$C:$C,0))),"",INDEX('Policy Characteristics'!L:L,MATCH($C325,'Policy Characteristics'!$C:$C,0)))</f>
        <v/>
      </c>
    </row>
    <row r="326" spans="1:18" s="2" customFormat="1" x14ac:dyDescent="0.35">
      <c r="A326" s="358" t="str">
        <f>IF(ISBLANK(INDEX('Policy Characteristics'!A:A,MATCH($C326,'Policy Characteristics'!$C:$C,0))),"",INDEX('Policy Characteristics'!A:A,MATCH($C326,'Policy Characteristics'!$C:$C,0)))</f>
        <v>Electricity Supply</v>
      </c>
      <c r="B326" s="358" t="str">
        <f>IF(ISBLANK(INDEX('Policy Characteristics'!B:B,MATCH($C326,'Policy Characteristics'!$C:$C,0))),"",INDEX('Policy Characteristics'!B:B,MATCH($C326,'Policy Characteristics'!$C:$C,0)))</f>
        <v>Subsidy for Capacity Construction</v>
      </c>
      <c r="C326" s="465" t="str">
        <f t="shared" ref="C326:C340" si="26">C$325</f>
        <v>Perc Subsidy for Elec Capacity Construction</v>
      </c>
      <c r="D326" s="286" t="s">
        <v>331</v>
      </c>
      <c r="E326" s="466"/>
      <c r="F326" s="286" t="s">
        <v>332</v>
      </c>
      <c r="G326" s="286"/>
      <c r="H326" s="200">
        <v>692</v>
      </c>
      <c r="I326" s="286" t="s">
        <v>46</v>
      </c>
      <c r="J326" s="360" t="str">
        <f>IF(ISBLANK(INDEX('Policy Characteristics'!D:D,MATCH($C326,'Policy Characteristics'!$C:$C,0))),"",INDEX('Policy Characteristics'!D:D,MATCH($C326,'Policy Characteristics'!$C:$C,0)))</f>
        <v>Subsidy for Capacity Construction</v>
      </c>
      <c r="K326" s="358" t="str">
        <f>IF(ISBLANK(INDEX('Policy Characteristics'!E:E,MATCH($C326,'Policy Characteristics'!$C:$C,0))),"",INDEX('Policy Characteristics'!E:E,MATCH($C326,'Policy Characteristics'!$C:$C,0)))</f>
        <v>elec capacity construction subsidy</v>
      </c>
      <c r="L326" s="380">
        <f>IF(ISBLANK(INDEX('Policy Characteristics'!F:F,MATCH($C326,'Policy Characteristics'!$C:$C,0))),"",INDEX('Policy Characteristics'!F:F,MATCH($C326,'Policy Characteristics'!$C:$C,0)))</f>
        <v>0</v>
      </c>
      <c r="M326" s="380">
        <f>IF(ISBLANK(INDEX('Policy Characteristics'!G:G,MATCH($C326,'Policy Characteristics'!$C:$C,0))),"",INDEX('Policy Characteristics'!G:G,MATCH($C326,'Policy Characteristics'!$C:$C,0)))</f>
        <v>0.95</v>
      </c>
      <c r="N326" s="380">
        <f>IF(ISBLANK(INDEX('Policy Characteristics'!H:H,MATCH($C326,'Policy Characteristics'!$C:$C,0))),"",INDEX('Policy Characteristics'!H:H,MATCH($C326,'Policy Characteristics'!$C:$C,0)))</f>
        <v>0.01</v>
      </c>
      <c r="O326" s="358" t="str">
        <f>IF(ISBLANK(INDEX('Policy Characteristics'!I:I,MATCH($C326,'Policy Characteristics'!$C:$C,0))),"",INDEX('Policy Characteristics'!I:I,MATCH($C326,'Policy Characteristics'!$C:$C,0)))</f>
        <v>% of construction cost</v>
      </c>
      <c r="P326" s="358"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58" t="str">
        <f>IF(ISBLANK(INDEX('Policy Characteristics'!K:K,MATCH($C326,'Policy Characteristics'!$C:$C,0))),"",INDEX('Policy Characteristics'!K:K,MATCH($C326,'Policy Characteristics'!$C:$C,0)))</f>
        <v>electricity-sector-main.html#subsidies</v>
      </c>
      <c r="R326" s="358" t="str">
        <f>IF(ISBLANK(INDEX('Policy Characteristics'!L:L,MATCH($C326,'Policy Characteristics'!$C:$C,0))),"",INDEX('Policy Characteristics'!L:L,MATCH($C326,'Policy Characteristics'!$C:$C,0)))</f>
        <v/>
      </c>
    </row>
    <row r="327" spans="1:18" s="2" customFormat="1" x14ac:dyDescent="0.35">
      <c r="A327" s="358" t="str">
        <f>IF(ISBLANK(INDEX('Policy Characteristics'!A:A,MATCH($C327,'Policy Characteristics'!$C:$C,0))),"",INDEX('Policy Characteristics'!A:A,MATCH($C327,'Policy Characteristics'!$C:$C,0)))</f>
        <v>Electricity Supply</v>
      </c>
      <c r="B327" s="358" t="str">
        <f>IF(ISBLANK(INDEX('Policy Characteristics'!B:B,MATCH($C327,'Policy Characteristics'!$C:$C,0))),"",INDEX('Policy Characteristics'!B:B,MATCH($C327,'Policy Characteristics'!$C:$C,0)))</f>
        <v>Subsidy for Capacity Construction</v>
      </c>
      <c r="C327" s="465" t="str">
        <f t="shared" si="26"/>
        <v>Perc Subsidy for Elec Capacity Construction</v>
      </c>
      <c r="D327" s="286" t="s">
        <v>78</v>
      </c>
      <c r="E327" s="466"/>
      <c r="F327" s="286" t="s">
        <v>92</v>
      </c>
      <c r="G327" s="286"/>
      <c r="H327" s="200">
        <v>517</v>
      </c>
      <c r="I327" s="286" t="s">
        <v>45</v>
      </c>
      <c r="J327" s="360" t="str">
        <f>IF(ISBLANK(INDEX('Policy Characteristics'!D:D,MATCH($C327,'Policy Characteristics'!$C:$C,0))),"",INDEX('Policy Characteristics'!D:D,MATCH($C327,'Policy Characteristics'!$C:$C,0)))</f>
        <v>Subsidy for Capacity Construction</v>
      </c>
      <c r="K327" s="358" t="str">
        <f>IF(ISBLANK(INDEX('Policy Characteristics'!E:E,MATCH($C327,'Policy Characteristics'!$C:$C,0))),"",INDEX('Policy Characteristics'!E:E,MATCH($C327,'Policy Characteristics'!$C:$C,0)))</f>
        <v>elec capacity construction subsidy</v>
      </c>
      <c r="L327" s="380">
        <f>IF(ISBLANK(INDEX('Policy Characteristics'!F:F,MATCH($C327,'Policy Characteristics'!$C:$C,0))),"",INDEX('Policy Characteristics'!F:F,MATCH($C327,'Policy Characteristics'!$C:$C,0)))</f>
        <v>0</v>
      </c>
      <c r="M327" s="380">
        <f>IF(ISBLANK(INDEX('Policy Characteristics'!G:G,MATCH($C327,'Policy Characteristics'!$C:$C,0))),"",INDEX('Policy Characteristics'!G:G,MATCH($C327,'Policy Characteristics'!$C:$C,0)))</f>
        <v>0.95</v>
      </c>
      <c r="N327" s="380">
        <f>IF(ISBLANK(INDEX('Policy Characteristics'!H:H,MATCH($C327,'Policy Characteristics'!$C:$C,0))),"",INDEX('Policy Characteristics'!H:H,MATCH($C327,'Policy Characteristics'!$C:$C,0)))</f>
        <v>0.01</v>
      </c>
      <c r="O327" s="358" t="str">
        <f>IF(ISBLANK(INDEX('Policy Characteristics'!I:I,MATCH($C327,'Policy Characteristics'!$C:$C,0))),"",INDEX('Policy Characteristics'!I:I,MATCH($C327,'Policy Characteristics'!$C:$C,0)))</f>
        <v>% of construction cost</v>
      </c>
      <c r="P327" s="358"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58" t="str">
        <f>IF(ISBLANK(INDEX('Policy Characteristics'!K:K,MATCH($C327,'Policy Characteristics'!$C:$C,0))),"",INDEX('Policy Characteristics'!K:K,MATCH($C327,'Policy Characteristics'!$C:$C,0)))</f>
        <v>electricity-sector-main.html#subsidies</v>
      </c>
      <c r="R327" s="358" t="str">
        <f>IF(ISBLANK(INDEX('Policy Characteristics'!L:L,MATCH($C327,'Policy Characteristics'!$C:$C,0))),"",INDEX('Policy Characteristics'!L:L,MATCH($C327,'Policy Characteristics'!$C:$C,0)))</f>
        <v/>
      </c>
    </row>
    <row r="328" spans="1:18" s="2" customFormat="1" x14ac:dyDescent="0.35">
      <c r="A328" s="358" t="str">
        <f>IF(ISBLANK(INDEX('Policy Characteristics'!A:A,MATCH($C328,'Policy Characteristics'!$C:$C,0))),"",INDEX('Policy Characteristics'!A:A,MATCH($C328,'Policy Characteristics'!$C:$C,0)))</f>
        <v>Electricity Supply</v>
      </c>
      <c r="B328" s="358" t="str">
        <f>IF(ISBLANK(INDEX('Policy Characteristics'!B:B,MATCH($C328,'Policy Characteristics'!$C:$C,0))),"",INDEX('Policy Characteristics'!B:B,MATCH($C328,'Policy Characteristics'!$C:$C,0)))</f>
        <v>Subsidy for Capacity Construction</v>
      </c>
      <c r="C328" s="465" t="str">
        <f t="shared" si="26"/>
        <v>Perc Subsidy for Elec Capacity Construction</v>
      </c>
      <c r="D328" s="286" t="s">
        <v>79</v>
      </c>
      <c r="E328" s="466"/>
      <c r="F328" s="286" t="s">
        <v>93</v>
      </c>
      <c r="G328" s="286"/>
      <c r="H328" s="200">
        <v>693</v>
      </c>
      <c r="I328" s="286" t="s">
        <v>46</v>
      </c>
      <c r="J328" s="360" t="str">
        <f>IF(ISBLANK(INDEX('Policy Characteristics'!D:D,MATCH($C328,'Policy Characteristics'!$C:$C,0))),"",INDEX('Policy Characteristics'!D:D,MATCH($C328,'Policy Characteristics'!$C:$C,0)))</f>
        <v>Subsidy for Capacity Construction</v>
      </c>
      <c r="K328" s="358" t="str">
        <f>IF(ISBLANK(INDEX('Policy Characteristics'!E:E,MATCH($C328,'Policy Characteristics'!$C:$C,0))),"",INDEX('Policy Characteristics'!E:E,MATCH($C328,'Policy Characteristics'!$C:$C,0)))</f>
        <v>elec capacity construction subsidy</v>
      </c>
      <c r="L328" s="380">
        <f>IF(ISBLANK(INDEX('Policy Characteristics'!F:F,MATCH($C328,'Policy Characteristics'!$C:$C,0))),"",INDEX('Policy Characteristics'!F:F,MATCH($C328,'Policy Characteristics'!$C:$C,0)))</f>
        <v>0</v>
      </c>
      <c r="M328" s="380">
        <f>IF(ISBLANK(INDEX('Policy Characteristics'!G:G,MATCH($C328,'Policy Characteristics'!$C:$C,0))),"",INDEX('Policy Characteristics'!G:G,MATCH($C328,'Policy Characteristics'!$C:$C,0)))</f>
        <v>0.95</v>
      </c>
      <c r="N328" s="380">
        <f>IF(ISBLANK(INDEX('Policy Characteristics'!H:H,MATCH($C328,'Policy Characteristics'!$C:$C,0))),"",INDEX('Policy Characteristics'!H:H,MATCH($C328,'Policy Characteristics'!$C:$C,0)))</f>
        <v>0.01</v>
      </c>
      <c r="O328" s="358" t="str">
        <f>IF(ISBLANK(INDEX('Policy Characteristics'!I:I,MATCH($C328,'Policy Characteristics'!$C:$C,0))),"",INDEX('Policy Characteristics'!I:I,MATCH($C328,'Policy Characteristics'!$C:$C,0)))</f>
        <v>% of construction cost</v>
      </c>
      <c r="P328" s="358"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58" t="str">
        <f>IF(ISBLANK(INDEX('Policy Characteristics'!K:K,MATCH($C328,'Policy Characteristics'!$C:$C,0))),"",INDEX('Policy Characteristics'!K:K,MATCH($C328,'Policy Characteristics'!$C:$C,0)))</f>
        <v>electricity-sector-main.html#subsidies</v>
      </c>
      <c r="R328" s="358" t="str">
        <f>IF(ISBLANK(INDEX('Policy Characteristics'!L:L,MATCH($C328,'Policy Characteristics'!$C:$C,0))),"",INDEX('Policy Characteristics'!L:L,MATCH($C328,'Policy Characteristics'!$C:$C,0)))</f>
        <v/>
      </c>
    </row>
    <row r="329" spans="1:18" s="2" customFormat="1" x14ac:dyDescent="0.35">
      <c r="A329" s="358" t="str">
        <f>IF(ISBLANK(INDEX('Policy Characteristics'!A:A,MATCH($C329,'Policy Characteristics'!$C:$C,0))),"",INDEX('Policy Characteristics'!A:A,MATCH($C329,'Policy Characteristics'!$C:$C,0)))</f>
        <v>Electricity Supply</v>
      </c>
      <c r="B329" s="358" t="str">
        <f>IF(ISBLANK(INDEX('Policy Characteristics'!B:B,MATCH($C329,'Policy Characteristics'!$C:$C,0))),"",INDEX('Policy Characteristics'!B:B,MATCH($C329,'Policy Characteristics'!$C:$C,0)))</f>
        <v>Subsidy for Capacity Construction</v>
      </c>
      <c r="C329" s="465" t="str">
        <f t="shared" si="26"/>
        <v>Perc Subsidy for Elec Capacity Construction</v>
      </c>
      <c r="D329" s="286" t="s">
        <v>478</v>
      </c>
      <c r="E329" s="466"/>
      <c r="F329" s="286" t="s">
        <v>481</v>
      </c>
      <c r="G329" s="286"/>
      <c r="H329" s="200">
        <v>518</v>
      </c>
      <c r="I329" s="286" t="s">
        <v>45</v>
      </c>
      <c r="J329" s="360" t="str">
        <f>IF(ISBLANK(INDEX('Policy Characteristics'!D:D,MATCH($C329,'Policy Characteristics'!$C:$C,0))),"",INDEX('Policy Characteristics'!D:D,MATCH($C329,'Policy Characteristics'!$C:$C,0)))</f>
        <v>Subsidy for Capacity Construction</v>
      </c>
      <c r="K329" s="358" t="str">
        <f>IF(ISBLANK(INDEX('Policy Characteristics'!E:E,MATCH($C329,'Policy Characteristics'!$C:$C,0))),"",INDEX('Policy Characteristics'!E:E,MATCH($C329,'Policy Characteristics'!$C:$C,0)))</f>
        <v>elec capacity construction subsidy</v>
      </c>
      <c r="L329" s="380">
        <f>IF(ISBLANK(INDEX('Policy Characteristics'!F:F,MATCH($C329,'Policy Characteristics'!$C:$C,0))),"",INDEX('Policy Characteristics'!F:F,MATCH($C329,'Policy Characteristics'!$C:$C,0)))</f>
        <v>0</v>
      </c>
      <c r="M329" s="380">
        <f>IF(ISBLANK(INDEX('Policy Characteristics'!G:G,MATCH($C329,'Policy Characteristics'!$C:$C,0))),"",INDEX('Policy Characteristics'!G:G,MATCH($C329,'Policy Characteristics'!$C:$C,0)))</f>
        <v>0.95</v>
      </c>
      <c r="N329" s="380">
        <f>IF(ISBLANK(INDEX('Policy Characteristics'!H:H,MATCH($C329,'Policy Characteristics'!$C:$C,0))),"",INDEX('Policy Characteristics'!H:H,MATCH($C329,'Policy Characteristics'!$C:$C,0)))</f>
        <v>0.01</v>
      </c>
      <c r="O329" s="358" t="str">
        <f>IF(ISBLANK(INDEX('Policy Characteristics'!I:I,MATCH($C329,'Policy Characteristics'!$C:$C,0))),"",INDEX('Policy Characteristics'!I:I,MATCH($C329,'Policy Characteristics'!$C:$C,0)))</f>
        <v>% of construction cost</v>
      </c>
      <c r="P329" s="358"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58" t="str">
        <f>IF(ISBLANK(INDEX('Policy Characteristics'!K:K,MATCH($C329,'Policy Characteristics'!$C:$C,0))),"",INDEX('Policy Characteristics'!K:K,MATCH($C329,'Policy Characteristics'!$C:$C,0)))</f>
        <v>electricity-sector-main.html#subsidies</v>
      </c>
      <c r="R329" s="358" t="str">
        <f>IF(ISBLANK(INDEX('Policy Characteristics'!L:L,MATCH($C329,'Policy Characteristics'!$C:$C,0))),"",INDEX('Policy Characteristics'!L:L,MATCH($C329,'Policy Characteristics'!$C:$C,0)))</f>
        <v/>
      </c>
    </row>
    <row r="330" spans="1:18" s="2" customFormat="1" x14ac:dyDescent="0.35">
      <c r="A330" s="358" t="str">
        <f>IF(ISBLANK(INDEX('Policy Characteristics'!A:A,MATCH($C330,'Policy Characteristics'!$C:$C,0))),"",INDEX('Policy Characteristics'!A:A,MATCH($C330,'Policy Characteristics'!$C:$C,0)))</f>
        <v>Electricity Supply</v>
      </c>
      <c r="B330" s="358" t="str">
        <f>IF(ISBLANK(INDEX('Policy Characteristics'!B:B,MATCH($C330,'Policy Characteristics'!$C:$C,0))),"",INDEX('Policy Characteristics'!B:B,MATCH($C330,'Policy Characteristics'!$C:$C,0)))</f>
        <v>Subsidy for Capacity Construction</v>
      </c>
      <c r="C330" s="465" t="str">
        <f t="shared" si="26"/>
        <v>Perc Subsidy for Elec Capacity Construction</v>
      </c>
      <c r="D330" s="286" t="s">
        <v>80</v>
      </c>
      <c r="E330" s="466"/>
      <c r="F330" s="286" t="s">
        <v>94</v>
      </c>
      <c r="G330" s="286"/>
      <c r="H330" s="200">
        <v>519</v>
      </c>
      <c r="I330" s="286" t="s">
        <v>45</v>
      </c>
      <c r="J330" s="360" t="str">
        <f>IF(ISBLANK(INDEX('Policy Characteristics'!D:D,MATCH($C330,'Policy Characteristics'!$C:$C,0))),"",INDEX('Policy Characteristics'!D:D,MATCH($C330,'Policy Characteristics'!$C:$C,0)))</f>
        <v>Subsidy for Capacity Construction</v>
      </c>
      <c r="K330" s="358" t="str">
        <f>IF(ISBLANK(INDEX('Policy Characteristics'!E:E,MATCH($C330,'Policy Characteristics'!$C:$C,0))),"",INDEX('Policy Characteristics'!E:E,MATCH($C330,'Policy Characteristics'!$C:$C,0)))</f>
        <v>elec capacity construction subsidy</v>
      </c>
      <c r="L330" s="380">
        <f>IF(ISBLANK(INDEX('Policy Characteristics'!F:F,MATCH($C330,'Policy Characteristics'!$C:$C,0))),"",INDEX('Policy Characteristics'!F:F,MATCH($C330,'Policy Characteristics'!$C:$C,0)))</f>
        <v>0</v>
      </c>
      <c r="M330" s="380">
        <f>IF(ISBLANK(INDEX('Policy Characteristics'!G:G,MATCH($C330,'Policy Characteristics'!$C:$C,0))),"",INDEX('Policy Characteristics'!G:G,MATCH($C330,'Policy Characteristics'!$C:$C,0)))</f>
        <v>0.95</v>
      </c>
      <c r="N330" s="380">
        <f>IF(ISBLANK(INDEX('Policy Characteristics'!H:H,MATCH($C330,'Policy Characteristics'!$C:$C,0))),"",INDEX('Policy Characteristics'!H:H,MATCH($C330,'Policy Characteristics'!$C:$C,0)))</f>
        <v>0.01</v>
      </c>
      <c r="O330" s="358" t="str">
        <f>IF(ISBLANK(INDEX('Policy Characteristics'!I:I,MATCH($C330,'Policy Characteristics'!$C:$C,0))),"",INDEX('Policy Characteristics'!I:I,MATCH($C330,'Policy Characteristics'!$C:$C,0)))</f>
        <v>% of construction cost</v>
      </c>
      <c r="P330" s="358"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58" t="str">
        <f>IF(ISBLANK(INDEX('Policy Characteristics'!K:K,MATCH($C330,'Policy Characteristics'!$C:$C,0))),"",INDEX('Policy Characteristics'!K:K,MATCH($C330,'Policy Characteristics'!$C:$C,0)))</f>
        <v>electricity-sector-main.html#subsidies</v>
      </c>
      <c r="R330" s="358" t="str">
        <f>IF(ISBLANK(INDEX('Policy Characteristics'!L:L,MATCH($C330,'Policy Characteristics'!$C:$C,0))),"",INDEX('Policy Characteristics'!L:L,MATCH($C330,'Policy Characteristics'!$C:$C,0)))</f>
        <v/>
      </c>
    </row>
    <row r="331" spans="1:18" s="2" customFormat="1" x14ac:dyDescent="0.35">
      <c r="A331" s="358" t="str">
        <f>IF(ISBLANK(INDEX('Policy Characteristics'!A:A,MATCH($C331,'Policy Characteristics'!$C:$C,0))),"",INDEX('Policy Characteristics'!A:A,MATCH($C331,'Policy Characteristics'!$C:$C,0)))</f>
        <v>Electricity Supply</v>
      </c>
      <c r="B331" s="358" t="str">
        <f>IF(ISBLANK(INDEX('Policy Characteristics'!B:B,MATCH($C331,'Policy Characteristics'!$C:$C,0))),"",INDEX('Policy Characteristics'!B:B,MATCH($C331,'Policy Characteristics'!$C:$C,0)))</f>
        <v>Subsidy for Capacity Construction</v>
      </c>
      <c r="C331" s="465" t="str">
        <f t="shared" si="26"/>
        <v>Perc Subsidy for Elec Capacity Construction</v>
      </c>
      <c r="D331" s="286" t="s">
        <v>81</v>
      </c>
      <c r="E331" s="466"/>
      <c r="F331" s="286" t="s">
        <v>95</v>
      </c>
      <c r="G331" s="286"/>
      <c r="H331" s="200">
        <v>520</v>
      </c>
      <c r="I331" s="286" t="s">
        <v>45</v>
      </c>
      <c r="J331" s="360" t="str">
        <f>IF(ISBLANK(INDEX('Policy Characteristics'!D:D,MATCH($C331,'Policy Characteristics'!$C:$C,0))),"",INDEX('Policy Characteristics'!D:D,MATCH($C331,'Policy Characteristics'!$C:$C,0)))</f>
        <v>Subsidy for Capacity Construction</v>
      </c>
      <c r="K331" s="358" t="str">
        <f>IF(ISBLANK(INDEX('Policy Characteristics'!E:E,MATCH($C331,'Policy Characteristics'!$C:$C,0))),"",INDEX('Policy Characteristics'!E:E,MATCH($C331,'Policy Characteristics'!$C:$C,0)))</f>
        <v>elec capacity construction subsidy</v>
      </c>
      <c r="L331" s="380">
        <f>IF(ISBLANK(INDEX('Policy Characteristics'!F:F,MATCH($C331,'Policy Characteristics'!$C:$C,0))),"",INDEX('Policy Characteristics'!F:F,MATCH($C331,'Policy Characteristics'!$C:$C,0)))</f>
        <v>0</v>
      </c>
      <c r="M331" s="380">
        <f>IF(ISBLANK(INDEX('Policy Characteristics'!G:G,MATCH($C331,'Policy Characteristics'!$C:$C,0))),"",INDEX('Policy Characteristics'!G:G,MATCH($C331,'Policy Characteristics'!$C:$C,0)))</f>
        <v>0.95</v>
      </c>
      <c r="N331" s="380">
        <f>IF(ISBLANK(INDEX('Policy Characteristics'!H:H,MATCH($C331,'Policy Characteristics'!$C:$C,0))),"",INDEX('Policy Characteristics'!H:H,MATCH($C331,'Policy Characteristics'!$C:$C,0)))</f>
        <v>0.01</v>
      </c>
      <c r="O331" s="358" t="str">
        <f>IF(ISBLANK(INDEX('Policy Characteristics'!I:I,MATCH($C331,'Policy Characteristics'!$C:$C,0))),"",INDEX('Policy Characteristics'!I:I,MATCH($C331,'Policy Characteristics'!$C:$C,0)))</f>
        <v>% of construction cost</v>
      </c>
      <c r="P331" s="358"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58" t="str">
        <f>IF(ISBLANK(INDEX('Policy Characteristics'!K:K,MATCH($C331,'Policy Characteristics'!$C:$C,0))),"",INDEX('Policy Characteristics'!K:K,MATCH($C331,'Policy Characteristics'!$C:$C,0)))</f>
        <v>electricity-sector-main.html#subsidies</v>
      </c>
      <c r="R331" s="358" t="str">
        <f>IF(ISBLANK(INDEX('Policy Characteristics'!L:L,MATCH($C331,'Policy Characteristics'!$C:$C,0))),"",INDEX('Policy Characteristics'!L:L,MATCH($C331,'Policy Characteristics'!$C:$C,0)))</f>
        <v/>
      </c>
    </row>
    <row r="332" spans="1:18" s="2" customFormat="1" x14ac:dyDescent="0.35">
      <c r="A332" s="358" t="str">
        <f>IF(ISBLANK(INDEX('Policy Characteristics'!A:A,MATCH($C332,'Policy Characteristics'!$C:$C,0))),"",INDEX('Policy Characteristics'!A:A,MATCH($C332,'Policy Characteristics'!$C:$C,0)))</f>
        <v>Electricity Supply</v>
      </c>
      <c r="B332" s="358" t="str">
        <f>IF(ISBLANK(INDEX('Policy Characteristics'!B:B,MATCH($C332,'Policy Characteristics'!$C:$C,0))),"",INDEX('Policy Characteristics'!B:B,MATCH($C332,'Policy Characteristics'!$C:$C,0)))</f>
        <v>Subsidy for Capacity Construction</v>
      </c>
      <c r="C332" s="465" t="str">
        <f t="shared" si="26"/>
        <v>Perc Subsidy for Elec Capacity Construction</v>
      </c>
      <c r="D332" s="286" t="s">
        <v>82</v>
      </c>
      <c r="E332" s="466"/>
      <c r="F332" s="286" t="s">
        <v>96</v>
      </c>
      <c r="G332" s="286"/>
      <c r="H332" s="200">
        <v>521</v>
      </c>
      <c r="I332" s="286" t="s">
        <v>45</v>
      </c>
      <c r="J332" s="360" t="str">
        <f>IF(ISBLANK(INDEX('Policy Characteristics'!D:D,MATCH($C332,'Policy Characteristics'!$C:$C,0))),"",INDEX('Policy Characteristics'!D:D,MATCH($C332,'Policy Characteristics'!$C:$C,0)))</f>
        <v>Subsidy for Capacity Construction</v>
      </c>
      <c r="K332" s="358" t="str">
        <f>IF(ISBLANK(INDEX('Policy Characteristics'!E:E,MATCH($C332,'Policy Characteristics'!$C:$C,0))),"",INDEX('Policy Characteristics'!E:E,MATCH($C332,'Policy Characteristics'!$C:$C,0)))</f>
        <v>elec capacity construction subsidy</v>
      </c>
      <c r="L332" s="380">
        <f>IF(ISBLANK(INDEX('Policy Characteristics'!F:F,MATCH($C332,'Policy Characteristics'!$C:$C,0))),"",INDEX('Policy Characteristics'!F:F,MATCH($C332,'Policy Characteristics'!$C:$C,0)))</f>
        <v>0</v>
      </c>
      <c r="M332" s="380">
        <f>IF(ISBLANK(INDEX('Policy Characteristics'!G:G,MATCH($C332,'Policy Characteristics'!$C:$C,0))),"",INDEX('Policy Characteristics'!G:G,MATCH($C332,'Policy Characteristics'!$C:$C,0)))</f>
        <v>0.95</v>
      </c>
      <c r="N332" s="380">
        <f>IF(ISBLANK(INDEX('Policy Characteristics'!H:H,MATCH($C332,'Policy Characteristics'!$C:$C,0))),"",INDEX('Policy Characteristics'!H:H,MATCH($C332,'Policy Characteristics'!$C:$C,0)))</f>
        <v>0.01</v>
      </c>
      <c r="O332" s="358" t="str">
        <f>IF(ISBLANK(INDEX('Policy Characteristics'!I:I,MATCH($C332,'Policy Characteristics'!$C:$C,0))),"",INDEX('Policy Characteristics'!I:I,MATCH($C332,'Policy Characteristics'!$C:$C,0)))</f>
        <v>% of construction cost</v>
      </c>
      <c r="P332" s="358"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58" t="str">
        <f>IF(ISBLANK(INDEX('Policy Characteristics'!K:K,MATCH($C332,'Policy Characteristics'!$C:$C,0))),"",INDEX('Policy Characteristics'!K:K,MATCH($C332,'Policy Characteristics'!$C:$C,0)))</f>
        <v>electricity-sector-main.html#subsidies</v>
      </c>
      <c r="R332" s="358" t="str">
        <f>IF(ISBLANK(INDEX('Policy Characteristics'!L:L,MATCH($C332,'Policy Characteristics'!$C:$C,0))),"",INDEX('Policy Characteristics'!L:L,MATCH($C332,'Policy Characteristics'!$C:$C,0)))</f>
        <v/>
      </c>
    </row>
    <row r="333" spans="1:18" s="2" customFormat="1" x14ac:dyDescent="0.35">
      <c r="A333" s="358" t="str">
        <f>IF(ISBLANK(INDEX('Policy Characteristics'!A:A,MATCH($C333,'Policy Characteristics'!$C:$C,0))),"",INDEX('Policy Characteristics'!A:A,MATCH($C333,'Policy Characteristics'!$C:$C,0)))</f>
        <v>Electricity Supply</v>
      </c>
      <c r="B333" s="358" t="str">
        <f>IF(ISBLANK(INDEX('Policy Characteristics'!B:B,MATCH($C333,'Policy Characteristics'!$C:$C,0))),"",INDEX('Policy Characteristics'!B:B,MATCH($C333,'Policy Characteristics'!$C:$C,0)))</f>
        <v>Subsidy for Capacity Construction</v>
      </c>
      <c r="C333" s="465" t="str">
        <f t="shared" si="26"/>
        <v>Perc Subsidy for Elec Capacity Construction</v>
      </c>
      <c r="D333" s="286" t="s">
        <v>2491</v>
      </c>
      <c r="E333" s="466"/>
      <c r="F333" s="285" t="s">
        <v>466</v>
      </c>
      <c r="G333" s="286"/>
      <c r="H333" s="200">
        <v>1598</v>
      </c>
      <c r="I333" s="286" t="s">
        <v>45</v>
      </c>
      <c r="J333" s="360" t="str">
        <f>IF(ISBLANK(INDEX('Policy Characteristics'!D:D,MATCH($C333,'Policy Characteristics'!$C:$C,0))),"",INDEX('Policy Characteristics'!D:D,MATCH($C333,'Policy Characteristics'!$C:$C,0)))</f>
        <v>Subsidy for Capacity Construction</v>
      </c>
      <c r="K333" s="358" t="str">
        <f>IF(ISBLANK(INDEX('Policy Characteristics'!E:E,MATCH($C333,'Policy Characteristics'!$C:$C,0))),"",INDEX('Policy Characteristics'!E:E,MATCH($C333,'Policy Characteristics'!$C:$C,0)))</f>
        <v>elec capacity construction subsidy</v>
      </c>
      <c r="L333" s="380">
        <f>IF(ISBLANK(INDEX('Policy Characteristics'!F:F,MATCH($C333,'Policy Characteristics'!$C:$C,0))),"",INDEX('Policy Characteristics'!F:F,MATCH($C333,'Policy Characteristics'!$C:$C,0)))</f>
        <v>0</v>
      </c>
      <c r="M333" s="380">
        <f>IF(ISBLANK(INDEX('Policy Characteristics'!G:G,MATCH($C333,'Policy Characteristics'!$C:$C,0))),"",INDEX('Policy Characteristics'!G:G,MATCH($C333,'Policy Characteristics'!$C:$C,0)))</f>
        <v>0.95</v>
      </c>
      <c r="N333" s="380">
        <f>IF(ISBLANK(INDEX('Policy Characteristics'!H:H,MATCH($C333,'Policy Characteristics'!$C:$C,0))),"",INDEX('Policy Characteristics'!H:H,MATCH($C333,'Policy Characteristics'!$C:$C,0)))</f>
        <v>0.01</v>
      </c>
      <c r="O333" s="358" t="str">
        <f>IF(ISBLANK(INDEX('Policy Characteristics'!I:I,MATCH($C333,'Policy Characteristics'!$C:$C,0))),"",INDEX('Policy Characteristics'!I:I,MATCH($C333,'Policy Characteristics'!$C:$C,0)))</f>
        <v>% of construction cost</v>
      </c>
      <c r="P333" s="358"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58" t="str">
        <f>IF(ISBLANK(INDEX('Policy Characteristics'!K:K,MATCH($C333,'Policy Characteristics'!$C:$C,0))),"",INDEX('Policy Characteristics'!K:K,MATCH($C333,'Policy Characteristics'!$C:$C,0)))</f>
        <v>electricity-sector-main.html#subsidies</v>
      </c>
      <c r="R333" s="358" t="str">
        <f>IF(ISBLANK(INDEX('Policy Characteristics'!L:L,MATCH($C333,'Policy Characteristics'!$C:$C,0))),"",INDEX('Policy Characteristics'!L:L,MATCH($C333,'Policy Characteristics'!$C:$C,0)))</f>
        <v/>
      </c>
    </row>
    <row r="334" spans="1:18" s="2" customFormat="1" x14ac:dyDescent="0.35">
      <c r="A334" s="358" t="str">
        <f>IF(ISBLANK(INDEX('Policy Characteristics'!A:A,MATCH($C334,'Policy Characteristics'!$C:$C,0))),"",INDEX('Policy Characteristics'!A:A,MATCH($C334,'Policy Characteristics'!$C:$C,0)))</f>
        <v>Electricity Supply</v>
      </c>
      <c r="B334" s="358" t="str">
        <f>IF(ISBLANK(INDEX('Policy Characteristics'!B:B,MATCH($C334,'Policy Characteristics'!$C:$C,0))),"",INDEX('Policy Characteristics'!B:B,MATCH($C334,'Policy Characteristics'!$C:$C,0)))</f>
        <v>Subsidy for Capacity Construction</v>
      </c>
      <c r="C334" s="465" t="str">
        <f t="shared" si="26"/>
        <v>Perc Subsidy for Elec Capacity Construction</v>
      </c>
      <c r="D334" s="286" t="s">
        <v>333</v>
      </c>
      <c r="E334" s="466"/>
      <c r="F334" s="285" t="s">
        <v>335</v>
      </c>
      <c r="G334" s="286"/>
      <c r="H334" s="200">
        <v>1599</v>
      </c>
      <c r="I334" s="286" t="s">
        <v>46</v>
      </c>
      <c r="J334" s="360" t="str">
        <f>IF(ISBLANK(INDEX('Policy Characteristics'!D:D,MATCH($C334,'Policy Characteristics'!$C:$C,0))),"",INDEX('Policy Characteristics'!D:D,MATCH($C334,'Policy Characteristics'!$C:$C,0)))</f>
        <v>Subsidy for Capacity Construction</v>
      </c>
      <c r="K334" s="358" t="str">
        <f>IF(ISBLANK(INDEX('Policy Characteristics'!E:E,MATCH($C334,'Policy Characteristics'!$C:$C,0))),"",INDEX('Policy Characteristics'!E:E,MATCH($C334,'Policy Characteristics'!$C:$C,0)))</f>
        <v>elec capacity construction subsidy</v>
      </c>
      <c r="L334" s="380">
        <f>IF(ISBLANK(INDEX('Policy Characteristics'!F:F,MATCH($C334,'Policy Characteristics'!$C:$C,0))),"",INDEX('Policy Characteristics'!F:F,MATCH($C334,'Policy Characteristics'!$C:$C,0)))</f>
        <v>0</v>
      </c>
      <c r="M334" s="380">
        <f>IF(ISBLANK(INDEX('Policy Characteristics'!G:G,MATCH($C334,'Policy Characteristics'!$C:$C,0))),"",INDEX('Policy Characteristics'!G:G,MATCH($C334,'Policy Characteristics'!$C:$C,0)))</f>
        <v>0.95</v>
      </c>
      <c r="N334" s="380">
        <f>IF(ISBLANK(INDEX('Policy Characteristics'!H:H,MATCH($C334,'Policy Characteristics'!$C:$C,0))),"",INDEX('Policy Characteristics'!H:H,MATCH($C334,'Policy Characteristics'!$C:$C,0)))</f>
        <v>0.01</v>
      </c>
      <c r="O334" s="358" t="str">
        <f>IF(ISBLANK(INDEX('Policy Characteristics'!I:I,MATCH($C334,'Policy Characteristics'!$C:$C,0))),"",INDEX('Policy Characteristics'!I:I,MATCH($C334,'Policy Characteristics'!$C:$C,0)))</f>
        <v>% of construction cost</v>
      </c>
      <c r="P334" s="358"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58" t="str">
        <f>IF(ISBLANK(INDEX('Policy Characteristics'!K:K,MATCH($C334,'Policy Characteristics'!$C:$C,0))),"",INDEX('Policy Characteristics'!K:K,MATCH($C334,'Policy Characteristics'!$C:$C,0)))</f>
        <v>electricity-sector-main.html#subsidies</v>
      </c>
      <c r="R334" s="358" t="str">
        <f>IF(ISBLANK(INDEX('Policy Characteristics'!L:L,MATCH($C334,'Policy Characteristics'!$C:$C,0))),"",INDEX('Policy Characteristics'!L:L,MATCH($C334,'Policy Characteristics'!$C:$C,0)))</f>
        <v/>
      </c>
    </row>
    <row r="335" spans="1:18" s="2" customFormat="1" x14ac:dyDescent="0.35">
      <c r="A335" s="358" t="str">
        <f>IF(ISBLANK(INDEX('Policy Characteristics'!A:A,MATCH($C335,'Policy Characteristics'!$C:$C,0))),"",INDEX('Policy Characteristics'!A:A,MATCH($C335,'Policy Characteristics'!$C:$C,0)))</f>
        <v>Electricity Supply</v>
      </c>
      <c r="B335" s="358" t="str">
        <f>IF(ISBLANK(INDEX('Policy Characteristics'!B:B,MATCH($C335,'Policy Characteristics'!$C:$C,0))),"",INDEX('Policy Characteristics'!B:B,MATCH($C335,'Policy Characteristics'!$C:$C,0)))</f>
        <v>Subsidy for Capacity Construction</v>
      </c>
      <c r="C335" s="465" t="str">
        <f t="shared" si="26"/>
        <v>Perc Subsidy for Elec Capacity Construction</v>
      </c>
      <c r="D335" s="286" t="s">
        <v>334</v>
      </c>
      <c r="E335" s="466"/>
      <c r="F335" s="285" t="s">
        <v>336</v>
      </c>
      <c r="G335" s="286"/>
      <c r="H335" s="200">
        <v>1600</v>
      </c>
      <c r="I335" s="286" t="s">
        <v>46</v>
      </c>
      <c r="J335" s="360" t="str">
        <f>IF(ISBLANK(INDEX('Policy Characteristics'!D:D,MATCH($C335,'Policy Characteristics'!$C:$C,0))),"",INDEX('Policy Characteristics'!D:D,MATCH($C335,'Policy Characteristics'!$C:$C,0)))</f>
        <v>Subsidy for Capacity Construction</v>
      </c>
      <c r="K335" s="358" t="str">
        <f>IF(ISBLANK(INDEX('Policy Characteristics'!E:E,MATCH($C335,'Policy Characteristics'!$C:$C,0))),"",INDEX('Policy Characteristics'!E:E,MATCH($C335,'Policy Characteristics'!$C:$C,0)))</f>
        <v>elec capacity construction subsidy</v>
      </c>
      <c r="L335" s="380">
        <f>IF(ISBLANK(INDEX('Policy Characteristics'!F:F,MATCH($C335,'Policy Characteristics'!$C:$C,0))),"",INDEX('Policy Characteristics'!F:F,MATCH($C335,'Policy Characteristics'!$C:$C,0)))</f>
        <v>0</v>
      </c>
      <c r="M335" s="380">
        <f>IF(ISBLANK(INDEX('Policy Characteristics'!G:G,MATCH($C335,'Policy Characteristics'!$C:$C,0))),"",INDEX('Policy Characteristics'!G:G,MATCH($C335,'Policy Characteristics'!$C:$C,0)))</f>
        <v>0.95</v>
      </c>
      <c r="N335" s="380">
        <f>IF(ISBLANK(INDEX('Policy Characteristics'!H:H,MATCH($C335,'Policy Characteristics'!$C:$C,0))),"",INDEX('Policy Characteristics'!H:H,MATCH($C335,'Policy Characteristics'!$C:$C,0)))</f>
        <v>0.01</v>
      </c>
      <c r="O335" s="358" t="str">
        <f>IF(ISBLANK(INDEX('Policy Characteristics'!I:I,MATCH($C335,'Policy Characteristics'!$C:$C,0))),"",INDEX('Policy Characteristics'!I:I,MATCH($C335,'Policy Characteristics'!$C:$C,0)))</f>
        <v>% of construction cost</v>
      </c>
      <c r="P335" s="358"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58" t="str">
        <f>IF(ISBLANK(INDEX('Policy Characteristics'!K:K,MATCH($C335,'Policy Characteristics'!$C:$C,0))),"",INDEX('Policy Characteristics'!K:K,MATCH($C335,'Policy Characteristics'!$C:$C,0)))</f>
        <v>electricity-sector-main.html#subsidies</v>
      </c>
      <c r="R335" s="358" t="str">
        <f>IF(ISBLANK(INDEX('Policy Characteristics'!L:L,MATCH($C335,'Policy Characteristics'!$C:$C,0))),"",INDEX('Policy Characteristics'!L:L,MATCH($C335,'Policy Characteristics'!$C:$C,0)))</f>
        <v/>
      </c>
    </row>
    <row r="336" spans="1:18" s="2" customFormat="1" x14ac:dyDescent="0.35">
      <c r="A336" s="358" t="str">
        <f>IF(ISBLANK(INDEX('Policy Characteristics'!A:A,MATCH($C336,'Policy Characteristics'!$C:$C,0))),"",INDEX('Policy Characteristics'!A:A,MATCH($C336,'Policy Characteristics'!$C:$C,0)))</f>
        <v>Electricity Supply</v>
      </c>
      <c r="B336" s="358" t="str">
        <f>IF(ISBLANK(INDEX('Policy Characteristics'!B:B,MATCH($C336,'Policy Characteristics'!$C:$C,0))),"",INDEX('Policy Characteristics'!B:B,MATCH($C336,'Policy Characteristics'!$C:$C,0)))</f>
        <v>Subsidy for Capacity Construction</v>
      </c>
      <c r="C336" s="465" t="str">
        <f t="shared" si="26"/>
        <v>Perc Subsidy for Elec Capacity Construction</v>
      </c>
      <c r="D336" s="286" t="s">
        <v>474</v>
      </c>
      <c r="E336" s="466"/>
      <c r="F336" s="286" t="s">
        <v>473</v>
      </c>
      <c r="G336" s="286"/>
      <c r="H336" s="200">
        <v>694</v>
      </c>
      <c r="I336" s="286" t="s">
        <v>46</v>
      </c>
      <c r="J336" s="360" t="str">
        <f>IF(ISBLANK(INDEX('Policy Characteristics'!D:D,MATCH($C336,'Policy Characteristics'!$C:$C,0))),"",INDEX('Policy Characteristics'!D:D,MATCH($C336,'Policy Characteristics'!$C:$C,0)))</f>
        <v>Subsidy for Capacity Construction</v>
      </c>
      <c r="K336" s="358" t="str">
        <f>IF(ISBLANK(INDEX('Policy Characteristics'!E:E,MATCH($C336,'Policy Characteristics'!$C:$C,0))),"",INDEX('Policy Characteristics'!E:E,MATCH($C336,'Policy Characteristics'!$C:$C,0)))</f>
        <v>elec capacity construction subsidy</v>
      </c>
      <c r="L336" s="380">
        <f>IF(ISBLANK(INDEX('Policy Characteristics'!F:F,MATCH($C336,'Policy Characteristics'!$C:$C,0))),"",INDEX('Policy Characteristics'!F:F,MATCH($C336,'Policy Characteristics'!$C:$C,0)))</f>
        <v>0</v>
      </c>
      <c r="M336" s="380">
        <f>IF(ISBLANK(INDEX('Policy Characteristics'!G:G,MATCH($C336,'Policy Characteristics'!$C:$C,0))),"",INDEX('Policy Characteristics'!G:G,MATCH($C336,'Policy Characteristics'!$C:$C,0)))</f>
        <v>0.95</v>
      </c>
      <c r="N336" s="380">
        <f>IF(ISBLANK(INDEX('Policy Characteristics'!H:H,MATCH($C336,'Policy Characteristics'!$C:$C,0))),"",INDEX('Policy Characteristics'!H:H,MATCH($C336,'Policy Characteristics'!$C:$C,0)))</f>
        <v>0.01</v>
      </c>
      <c r="O336" s="358" t="str">
        <f>IF(ISBLANK(INDEX('Policy Characteristics'!I:I,MATCH($C336,'Policy Characteristics'!$C:$C,0))),"",INDEX('Policy Characteristics'!I:I,MATCH($C336,'Policy Characteristics'!$C:$C,0)))</f>
        <v>% of construction cost</v>
      </c>
      <c r="P336" s="358"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58" t="str">
        <f>IF(ISBLANK(INDEX('Policy Characteristics'!K:K,MATCH($C336,'Policy Characteristics'!$C:$C,0))),"",INDEX('Policy Characteristics'!K:K,MATCH($C336,'Policy Characteristics'!$C:$C,0)))</f>
        <v>electricity-sector-main.html#subsidies</v>
      </c>
      <c r="R336" s="358" t="str">
        <f>IF(ISBLANK(INDEX('Policy Characteristics'!L:L,MATCH($C336,'Policy Characteristics'!$C:$C,0))),"",INDEX('Policy Characteristics'!L:L,MATCH($C336,'Policy Characteristics'!$C:$C,0)))</f>
        <v/>
      </c>
    </row>
    <row r="337" spans="1:18" s="2" customFormat="1" x14ac:dyDescent="0.35">
      <c r="A337" s="358" t="str">
        <f>IF(ISBLANK(INDEX('Policy Characteristics'!A:A,MATCH($C337,'Policy Characteristics'!$C:$C,0))),"",INDEX('Policy Characteristics'!A:A,MATCH($C337,'Policy Characteristics'!$C:$C,0)))</f>
        <v>Electricity Supply</v>
      </c>
      <c r="B337" s="358" t="str">
        <f>IF(ISBLANK(INDEX('Policy Characteristics'!B:B,MATCH($C337,'Policy Characteristics'!$C:$C,0))),"",INDEX('Policy Characteristics'!B:B,MATCH($C337,'Policy Characteristics'!$C:$C,0)))</f>
        <v>Subsidy for Capacity Construction</v>
      </c>
      <c r="C337" s="465" t="str">
        <f t="shared" si="26"/>
        <v>Perc Subsidy for Elec Capacity Construction</v>
      </c>
      <c r="D337" s="286" t="s">
        <v>483</v>
      </c>
      <c r="E337" s="466"/>
      <c r="F337" s="286" t="s">
        <v>484</v>
      </c>
      <c r="G337" s="286"/>
      <c r="H337" s="200">
        <v>522</v>
      </c>
      <c r="I337" s="286" t="s">
        <v>45</v>
      </c>
      <c r="J337" s="360" t="str">
        <f>IF(ISBLANK(INDEX('Policy Characteristics'!D:D,MATCH($C337,'Policy Characteristics'!$C:$C,0))),"",INDEX('Policy Characteristics'!D:D,MATCH($C337,'Policy Characteristics'!$C:$C,0)))</f>
        <v>Subsidy for Capacity Construction</v>
      </c>
      <c r="K337" s="358" t="str">
        <f>IF(ISBLANK(INDEX('Policy Characteristics'!E:E,MATCH($C337,'Policy Characteristics'!$C:$C,0))),"",INDEX('Policy Characteristics'!E:E,MATCH($C337,'Policy Characteristics'!$C:$C,0)))</f>
        <v>elec capacity construction subsidy</v>
      </c>
      <c r="L337" s="380">
        <f>IF(ISBLANK(INDEX('Policy Characteristics'!F:F,MATCH($C337,'Policy Characteristics'!$C:$C,0))),"",INDEX('Policy Characteristics'!F:F,MATCH($C337,'Policy Characteristics'!$C:$C,0)))</f>
        <v>0</v>
      </c>
      <c r="M337" s="380">
        <f>IF(ISBLANK(INDEX('Policy Characteristics'!G:G,MATCH($C337,'Policy Characteristics'!$C:$C,0))),"",INDEX('Policy Characteristics'!G:G,MATCH($C337,'Policy Characteristics'!$C:$C,0)))</f>
        <v>0.95</v>
      </c>
      <c r="N337" s="380">
        <f>IF(ISBLANK(INDEX('Policy Characteristics'!H:H,MATCH($C337,'Policy Characteristics'!$C:$C,0))),"",INDEX('Policy Characteristics'!H:H,MATCH($C337,'Policy Characteristics'!$C:$C,0)))</f>
        <v>0.01</v>
      </c>
      <c r="O337" s="358" t="str">
        <f>IF(ISBLANK(INDEX('Policy Characteristics'!I:I,MATCH($C337,'Policy Characteristics'!$C:$C,0))),"",INDEX('Policy Characteristics'!I:I,MATCH($C337,'Policy Characteristics'!$C:$C,0)))</f>
        <v>% of construction cost</v>
      </c>
      <c r="P337" s="358"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58" t="str">
        <f>IF(ISBLANK(INDEX('Policy Characteristics'!K:K,MATCH($C337,'Policy Characteristics'!$C:$C,0))),"",INDEX('Policy Characteristics'!K:K,MATCH($C337,'Policy Characteristics'!$C:$C,0)))</f>
        <v>electricity-sector-main.html#subsidies</v>
      </c>
      <c r="R337" s="358" t="str">
        <f>IF(ISBLANK(INDEX('Policy Characteristics'!L:L,MATCH($C337,'Policy Characteristics'!$C:$C,0))),"",INDEX('Policy Characteristics'!L:L,MATCH($C337,'Policy Characteristics'!$C:$C,0)))</f>
        <v/>
      </c>
    </row>
    <row r="338" spans="1:18" s="2" customFormat="1" x14ac:dyDescent="0.35">
      <c r="A338" s="358" t="str">
        <f>IF(ISBLANK(INDEX('Policy Characteristics'!A:A,MATCH($C338,'Policy Characteristics'!$C:$C,0))),"",INDEX('Policy Characteristics'!A:A,MATCH($C338,'Policy Characteristics'!$C:$C,0)))</f>
        <v>Electricity Supply</v>
      </c>
      <c r="B338" s="358" t="str">
        <f>IF(ISBLANK(INDEX('Policy Characteristics'!B:B,MATCH($C338,'Policy Characteristics'!$C:$C,0))),"",INDEX('Policy Characteristics'!B:B,MATCH($C338,'Policy Characteristics'!$C:$C,0)))</f>
        <v>Subsidy for Capacity Construction</v>
      </c>
      <c r="C338" s="465" t="str">
        <f t="shared" si="26"/>
        <v>Perc Subsidy for Elec Capacity Construction</v>
      </c>
      <c r="D338" s="286" t="s">
        <v>2850</v>
      </c>
      <c r="E338" s="285"/>
      <c r="F338" s="286" t="s">
        <v>2543</v>
      </c>
      <c r="G338" s="286"/>
      <c r="H338" s="200">
        <v>695</v>
      </c>
      <c r="I338" s="286" t="s">
        <v>46</v>
      </c>
      <c r="J338" s="360" t="str">
        <f>IF(ISBLANK(INDEX('Policy Characteristics'!D:D,MATCH($C338,'Policy Characteristics'!$C:$C,0))),"",INDEX('Policy Characteristics'!D:D,MATCH($C338,'Policy Characteristics'!$C:$C,0)))</f>
        <v>Subsidy for Capacity Construction</v>
      </c>
      <c r="K338" s="358" t="str">
        <f>IF(ISBLANK(INDEX('Policy Characteristics'!E:E,MATCH($C338,'Policy Characteristics'!$C:$C,0))),"",INDEX('Policy Characteristics'!E:E,MATCH($C338,'Policy Characteristics'!$C:$C,0)))</f>
        <v>elec capacity construction subsidy</v>
      </c>
      <c r="L338" s="380">
        <f>IF(ISBLANK(INDEX('Policy Characteristics'!F:F,MATCH($C338,'Policy Characteristics'!$C:$C,0))),"",INDEX('Policy Characteristics'!F:F,MATCH($C338,'Policy Characteristics'!$C:$C,0)))</f>
        <v>0</v>
      </c>
      <c r="M338" s="380">
        <f>IF(ISBLANK(INDEX('Policy Characteristics'!G:G,MATCH($C338,'Policy Characteristics'!$C:$C,0))),"",INDEX('Policy Characteristics'!G:G,MATCH($C338,'Policy Characteristics'!$C:$C,0)))</f>
        <v>0.95</v>
      </c>
      <c r="N338" s="380">
        <f>IF(ISBLANK(INDEX('Policy Characteristics'!H:H,MATCH($C338,'Policy Characteristics'!$C:$C,0))),"",INDEX('Policy Characteristics'!H:H,MATCH($C338,'Policy Characteristics'!$C:$C,0)))</f>
        <v>0.01</v>
      </c>
      <c r="O338" s="358" t="str">
        <f>IF(ISBLANK(INDEX('Policy Characteristics'!I:I,MATCH($C338,'Policy Characteristics'!$C:$C,0))),"",INDEX('Policy Characteristics'!I:I,MATCH($C338,'Policy Characteristics'!$C:$C,0)))</f>
        <v>% of construction cost</v>
      </c>
      <c r="P338" s="358"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358" t="str">
        <f>IF(ISBLANK(INDEX('Policy Characteristics'!K:K,MATCH($C338,'Policy Characteristics'!$C:$C,0))),"",INDEX('Policy Characteristics'!K:K,MATCH($C338,'Policy Characteristics'!$C:$C,0)))</f>
        <v>electricity-sector-main.html#subsidies</v>
      </c>
      <c r="R338" s="358" t="str">
        <f>IF(ISBLANK(INDEX('Policy Characteristics'!L:L,MATCH($C338,'Policy Characteristics'!$C:$C,0))),"",INDEX('Policy Characteristics'!L:L,MATCH($C338,'Policy Characteristics'!$C:$C,0)))</f>
        <v/>
      </c>
    </row>
    <row r="339" spans="1:18" s="2" customFormat="1" x14ac:dyDescent="0.35">
      <c r="A339" s="358" t="str">
        <f>IF(ISBLANK(INDEX('Policy Characteristics'!A:A,MATCH($C339,'Policy Characteristics'!$C:$C,0))),"",INDEX('Policy Characteristics'!A:A,MATCH($C339,'Policy Characteristics'!$C:$C,0)))</f>
        <v>Electricity Supply</v>
      </c>
      <c r="B339" s="358" t="str">
        <f>IF(ISBLANK(INDEX('Policy Characteristics'!B:B,MATCH($C339,'Policy Characteristics'!$C:$C,0))),"",INDEX('Policy Characteristics'!B:B,MATCH($C339,'Policy Characteristics'!$C:$C,0)))</f>
        <v>Subsidy for Capacity Construction</v>
      </c>
      <c r="C339" s="465" t="str">
        <f t="shared" si="26"/>
        <v>Perc Subsidy for Elec Capacity Construction</v>
      </c>
      <c r="D339" s="286" t="s">
        <v>2851</v>
      </c>
      <c r="E339" s="285"/>
      <c r="F339" s="286" t="s">
        <v>2678</v>
      </c>
      <c r="G339" s="286"/>
      <c r="H339" s="200">
        <v>696</v>
      </c>
      <c r="I339" s="286" t="s">
        <v>46</v>
      </c>
      <c r="J339" s="360" t="str">
        <f>IF(ISBLANK(INDEX('Policy Characteristics'!D:D,MATCH($C339,'Policy Characteristics'!$C:$C,0))),"",INDEX('Policy Characteristics'!D:D,MATCH($C339,'Policy Characteristics'!$C:$C,0)))</f>
        <v>Subsidy for Capacity Construction</v>
      </c>
      <c r="K339" s="358" t="str">
        <f>IF(ISBLANK(INDEX('Policy Characteristics'!E:E,MATCH($C339,'Policy Characteristics'!$C:$C,0))),"",INDEX('Policy Characteristics'!E:E,MATCH($C339,'Policy Characteristics'!$C:$C,0)))</f>
        <v>elec capacity construction subsidy</v>
      </c>
      <c r="L339" s="380">
        <f>IF(ISBLANK(INDEX('Policy Characteristics'!F:F,MATCH($C339,'Policy Characteristics'!$C:$C,0))),"",INDEX('Policy Characteristics'!F:F,MATCH($C339,'Policy Characteristics'!$C:$C,0)))</f>
        <v>0</v>
      </c>
      <c r="M339" s="380">
        <f>IF(ISBLANK(INDEX('Policy Characteristics'!G:G,MATCH($C339,'Policy Characteristics'!$C:$C,0))),"",INDEX('Policy Characteristics'!G:G,MATCH($C339,'Policy Characteristics'!$C:$C,0)))</f>
        <v>0.95</v>
      </c>
      <c r="N339" s="380">
        <f>IF(ISBLANK(INDEX('Policy Characteristics'!H:H,MATCH($C339,'Policy Characteristics'!$C:$C,0))),"",INDEX('Policy Characteristics'!H:H,MATCH($C339,'Policy Characteristics'!$C:$C,0)))</f>
        <v>0.01</v>
      </c>
      <c r="O339" s="358" t="str">
        <f>IF(ISBLANK(INDEX('Policy Characteristics'!I:I,MATCH($C339,'Policy Characteristics'!$C:$C,0))),"",INDEX('Policy Characteristics'!I:I,MATCH($C339,'Policy Characteristics'!$C:$C,0)))</f>
        <v>% of construction cost</v>
      </c>
      <c r="P339" s="358"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358" t="str">
        <f>IF(ISBLANK(INDEX('Policy Characteristics'!K:K,MATCH($C339,'Policy Characteristics'!$C:$C,0))),"",INDEX('Policy Characteristics'!K:K,MATCH($C339,'Policy Characteristics'!$C:$C,0)))</f>
        <v>electricity-sector-main.html#subsidies</v>
      </c>
      <c r="R339" s="358" t="str">
        <f>IF(ISBLANK(INDEX('Policy Characteristics'!L:L,MATCH($C339,'Policy Characteristics'!$C:$C,0))),"",INDEX('Policy Characteristics'!L:L,MATCH($C339,'Policy Characteristics'!$C:$C,0)))</f>
        <v/>
      </c>
    </row>
    <row r="340" spans="1:18" s="2" customFormat="1" x14ac:dyDescent="0.35">
      <c r="A340" s="358" t="str">
        <f>IF(ISBLANK(INDEX('Policy Characteristics'!A:A,MATCH($C340,'Policy Characteristics'!$C:$C,0))),"",INDEX('Policy Characteristics'!A:A,MATCH($C340,'Policy Characteristics'!$C:$C,0)))</f>
        <v>Electricity Supply</v>
      </c>
      <c r="B340" s="358" t="str">
        <f>IF(ISBLANK(INDEX('Policy Characteristics'!B:B,MATCH($C340,'Policy Characteristics'!$C:$C,0))),"",INDEX('Policy Characteristics'!B:B,MATCH($C340,'Policy Characteristics'!$C:$C,0)))</f>
        <v>Subsidy for Capacity Construction</v>
      </c>
      <c r="C340" s="465" t="str">
        <f t="shared" si="26"/>
        <v>Perc Subsidy for Elec Capacity Construction</v>
      </c>
      <c r="D340" s="286" t="s">
        <v>2852</v>
      </c>
      <c r="E340" s="285"/>
      <c r="F340" s="286" t="s">
        <v>2545</v>
      </c>
      <c r="G340" s="286"/>
      <c r="H340" s="200">
        <v>697</v>
      </c>
      <c r="I340" s="286" t="s">
        <v>46</v>
      </c>
      <c r="J340" s="360" t="str">
        <f>IF(ISBLANK(INDEX('Policy Characteristics'!D:D,MATCH($C340,'Policy Characteristics'!$C:$C,0))),"",INDEX('Policy Characteristics'!D:D,MATCH($C340,'Policy Characteristics'!$C:$C,0)))</f>
        <v>Subsidy for Capacity Construction</v>
      </c>
      <c r="K340" s="358" t="str">
        <f>IF(ISBLANK(INDEX('Policy Characteristics'!E:E,MATCH($C340,'Policy Characteristics'!$C:$C,0))),"",INDEX('Policy Characteristics'!E:E,MATCH($C340,'Policy Characteristics'!$C:$C,0)))</f>
        <v>elec capacity construction subsidy</v>
      </c>
      <c r="L340" s="380">
        <f>IF(ISBLANK(INDEX('Policy Characteristics'!F:F,MATCH($C340,'Policy Characteristics'!$C:$C,0))),"",INDEX('Policy Characteristics'!F:F,MATCH($C340,'Policy Characteristics'!$C:$C,0)))</f>
        <v>0</v>
      </c>
      <c r="M340" s="380">
        <f>IF(ISBLANK(INDEX('Policy Characteristics'!G:G,MATCH($C340,'Policy Characteristics'!$C:$C,0))),"",INDEX('Policy Characteristics'!G:G,MATCH($C340,'Policy Characteristics'!$C:$C,0)))</f>
        <v>0.95</v>
      </c>
      <c r="N340" s="380">
        <f>IF(ISBLANK(INDEX('Policy Characteristics'!H:H,MATCH($C340,'Policy Characteristics'!$C:$C,0))),"",INDEX('Policy Characteristics'!H:H,MATCH($C340,'Policy Characteristics'!$C:$C,0)))</f>
        <v>0.01</v>
      </c>
      <c r="O340" s="358" t="str">
        <f>IF(ISBLANK(INDEX('Policy Characteristics'!I:I,MATCH($C340,'Policy Characteristics'!$C:$C,0))),"",INDEX('Policy Characteristics'!I:I,MATCH($C340,'Policy Characteristics'!$C:$C,0)))</f>
        <v>% of construction cost</v>
      </c>
      <c r="P340" s="358"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358" t="str">
        <f>IF(ISBLANK(INDEX('Policy Characteristics'!K:K,MATCH($C340,'Policy Characteristics'!$C:$C,0))),"",INDEX('Policy Characteristics'!K:K,MATCH($C340,'Policy Characteristics'!$C:$C,0)))</f>
        <v>electricity-sector-main.html#subsidies</v>
      </c>
      <c r="R340" s="358" t="str">
        <f>IF(ISBLANK(INDEX('Policy Characteristics'!L:L,MATCH($C340,'Policy Characteristics'!$C:$C,0))),"",INDEX('Policy Characteristics'!L:L,MATCH($C340,'Policy Characteristics'!$C:$C,0)))</f>
        <v/>
      </c>
    </row>
    <row r="341" spans="1:18" s="2" customFormat="1" x14ac:dyDescent="0.35">
      <c r="A341" s="358" t="str">
        <f>IF(ISBLANK(INDEX('Policy Characteristics'!A:A,MATCH($C341,'Policy Characteristics'!$C:$C,0))),"",INDEX('Policy Characteristics'!A:A,MATCH($C341,'Policy Characteristics'!$C:$C,0)))</f>
        <v>Electricity Supply</v>
      </c>
      <c r="B341" s="358" t="str">
        <f>IF(ISBLANK(INDEX('Policy Characteristics'!B:B,MATCH($C341,'Policy Characteristics'!$C:$C,0))),"",INDEX('Policy Characteristics'!B:B,MATCH($C341,'Policy Characteristics'!$C:$C,0)))</f>
        <v>Subsidy for Electricity Production</v>
      </c>
      <c r="C341" s="462" t="s">
        <v>136</v>
      </c>
      <c r="D341" s="285" t="s">
        <v>477</v>
      </c>
      <c r="E341" s="285" t="s">
        <v>272</v>
      </c>
      <c r="F341" s="286" t="s">
        <v>476</v>
      </c>
      <c r="G341" s="467" t="s">
        <v>326</v>
      </c>
      <c r="H341" s="200">
        <v>698</v>
      </c>
      <c r="I341" s="286" t="s">
        <v>46</v>
      </c>
      <c r="J341" s="360" t="str">
        <f>IF(ISBLANK(INDEX('Policy Characteristics'!D:D,MATCH($C341,'Policy Characteristics'!$C:$C,0))),"",INDEX('Policy Characteristics'!D:D,MATCH($C341,'Policy Characteristics'!$C:$C,0)))</f>
        <v>Subsidy for Electricity Production</v>
      </c>
      <c r="K341" s="358" t="str">
        <f>IF(ISBLANK(INDEX('Policy Characteristics'!E:E,MATCH($C341,'Policy Characteristics'!$C:$C,0))),"",INDEX('Policy Characteristics'!E:E,MATCH($C341,'Policy Characteristics'!$C:$C,0)))</f>
        <v>elec generation subsidy</v>
      </c>
      <c r="L341" s="380">
        <f>IF(ISBLANK(INDEX('Policy Characteristics'!F:F,MATCH($C341,'Policy Characteristics'!$C:$C,0))),"",INDEX('Policy Characteristics'!F:F,MATCH($C341,'Policy Characteristics'!$C:$C,0)))</f>
        <v>0</v>
      </c>
      <c r="M341" s="380">
        <f>IF(ISBLANK(INDEX('Policy Characteristics'!G:G,MATCH($C341,'Policy Characteristics'!$C:$C,0))),"",INDEX('Policy Characteristics'!G:G,MATCH($C341,'Policy Characteristics'!$C:$C,0)))</f>
        <v>60</v>
      </c>
      <c r="N341" s="380">
        <f>IF(ISBLANK(INDEX('Policy Characteristics'!H:H,MATCH($C341,'Policy Characteristics'!$C:$C,0))),"",INDEX('Policy Characteristics'!H:H,MATCH($C341,'Policy Characteristics'!$C:$C,0)))</f>
        <v>1</v>
      </c>
      <c r="O341" s="358" t="str">
        <f>IF(ISBLANK(INDEX('Policy Characteristics'!I:I,MATCH($C341,'Policy Characteristics'!$C:$C,0))),"",INDEX('Policy Characteristics'!I:I,MATCH($C341,'Policy Characteristics'!$C:$C,0)))</f>
        <v>$/MWh</v>
      </c>
      <c r="P341" s="358"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58" t="str">
        <f>IF(ISBLANK(INDEX('Policy Characteristics'!K:K,MATCH($C341,'Policy Characteristics'!$C:$C,0))),"",INDEX('Policy Characteristics'!K:K,MATCH($C341,'Policy Characteristics'!$C:$C,0)))</f>
        <v>electricity-sector-main.html#subsidies</v>
      </c>
      <c r="R341" s="358" t="str">
        <f>IF(ISBLANK(INDEX('Policy Characteristics'!L:L,MATCH($C341,'Policy Characteristics'!$C:$C,0))),"",INDEX('Policy Characteristics'!L:L,MATCH($C341,'Policy Characteristics'!$C:$C,0)))</f>
        <v>subsidy-for-electricity-production.html</v>
      </c>
    </row>
    <row r="342" spans="1:18" s="2" customFormat="1" x14ac:dyDescent="0.35">
      <c r="A342" s="358" t="str">
        <f>IF(ISBLANK(INDEX('Policy Characteristics'!A:A,MATCH($C342,'Policy Characteristics'!$C:$C,0))),"",INDEX('Policy Characteristics'!A:A,MATCH($C342,'Policy Characteristics'!$C:$C,0)))</f>
        <v>Electricity Supply</v>
      </c>
      <c r="B342" s="358" t="str">
        <f>IF(ISBLANK(INDEX('Policy Characteristics'!B:B,MATCH($C342,'Policy Characteristics'!$C:$C,0))),"",INDEX('Policy Characteristics'!B:B,MATCH($C342,'Policy Characteristics'!$C:$C,0)))</f>
        <v>Subsidy for Electricity Production</v>
      </c>
      <c r="C342" s="463" t="str">
        <f t="shared" ref="C342:C388" si="27">C$341</f>
        <v>Subsidy for Elec Production by Fuel</v>
      </c>
      <c r="D342" s="285" t="s">
        <v>477</v>
      </c>
      <c r="E342" s="285" t="s">
        <v>273</v>
      </c>
      <c r="F342" s="286" t="s">
        <v>476</v>
      </c>
      <c r="G342" s="467"/>
      <c r="H342" s="297">
        <v>1563</v>
      </c>
      <c r="I342" s="286" t="s">
        <v>46</v>
      </c>
      <c r="J342" s="360" t="str">
        <f>IF(ISBLANK(INDEX('Policy Characteristics'!D:D,MATCH($C342,'Policy Characteristics'!$C:$C,0))),"",INDEX('Policy Characteristics'!D:D,MATCH($C342,'Policy Characteristics'!$C:$C,0)))</f>
        <v>Subsidy for Electricity Production</v>
      </c>
      <c r="K342" s="358" t="str">
        <f>IF(ISBLANK(INDEX('Policy Characteristics'!E:E,MATCH($C342,'Policy Characteristics'!$C:$C,0))),"",INDEX('Policy Characteristics'!E:E,MATCH($C342,'Policy Characteristics'!$C:$C,0)))</f>
        <v>elec generation subsidy</v>
      </c>
      <c r="L342" s="380">
        <f>IF(ISBLANK(INDEX('Policy Characteristics'!F:F,MATCH($C342,'Policy Characteristics'!$C:$C,0))),"",INDEX('Policy Characteristics'!F:F,MATCH($C342,'Policy Characteristics'!$C:$C,0)))</f>
        <v>0</v>
      </c>
      <c r="M342" s="380">
        <f>IF(ISBLANK(INDEX('Policy Characteristics'!G:G,MATCH($C342,'Policy Characteristics'!$C:$C,0))),"",INDEX('Policy Characteristics'!G:G,MATCH($C342,'Policy Characteristics'!$C:$C,0)))</f>
        <v>60</v>
      </c>
      <c r="N342" s="380">
        <f>IF(ISBLANK(INDEX('Policy Characteristics'!H:H,MATCH($C342,'Policy Characteristics'!$C:$C,0))),"",INDEX('Policy Characteristics'!H:H,MATCH($C342,'Policy Characteristics'!$C:$C,0)))</f>
        <v>1</v>
      </c>
      <c r="O342" s="358" t="str">
        <f>IF(ISBLANK(INDEX('Policy Characteristics'!I:I,MATCH($C342,'Policy Characteristics'!$C:$C,0))),"",INDEX('Policy Characteristics'!I:I,MATCH($C342,'Policy Characteristics'!$C:$C,0)))</f>
        <v>$/MWh</v>
      </c>
      <c r="P342" s="358"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58" t="str">
        <f>IF(ISBLANK(INDEX('Policy Characteristics'!K:K,MATCH($C342,'Policy Characteristics'!$C:$C,0))),"",INDEX('Policy Characteristics'!K:K,MATCH($C342,'Policy Characteristics'!$C:$C,0)))</f>
        <v>electricity-sector-main.html#subsidies</v>
      </c>
      <c r="R342" s="358" t="str">
        <f>IF(ISBLANK(INDEX('Policy Characteristics'!L:L,MATCH($C342,'Policy Characteristics'!$C:$C,0))),"",INDEX('Policy Characteristics'!L:L,MATCH($C342,'Policy Characteristics'!$C:$C,0)))</f>
        <v>subsidy-for-electricity-production.html</v>
      </c>
    </row>
    <row r="343" spans="1:18" s="2" customFormat="1" x14ac:dyDescent="0.35">
      <c r="A343" s="358" t="str">
        <f>IF(ISBLANK(INDEX('Policy Characteristics'!A:A,MATCH($C343,'Policy Characteristics'!$C:$C,0))),"",INDEX('Policy Characteristics'!A:A,MATCH($C343,'Policy Characteristics'!$C:$C,0)))</f>
        <v>Electricity Supply</v>
      </c>
      <c r="B343" s="358" t="str">
        <f>IF(ISBLANK(INDEX('Policy Characteristics'!B:B,MATCH($C343,'Policy Characteristics'!$C:$C,0))),"",INDEX('Policy Characteristics'!B:B,MATCH($C343,'Policy Characteristics'!$C:$C,0)))</f>
        <v>Subsidy for Electricity Production</v>
      </c>
      <c r="C343" s="463" t="str">
        <f t="shared" si="27"/>
        <v>Subsidy for Elec Production by Fuel</v>
      </c>
      <c r="D343" s="285" t="s">
        <v>477</v>
      </c>
      <c r="E343" s="285" t="s">
        <v>274</v>
      </c>
      <c r="F343" s="286" t="s">
        <v>476</v>
      </c>
      <c r="G343" s="467" t="s">
        <v>337</v>
      </c>
      <c r="H343" s="297">
        <v>1564</v>
      </c>
      <c r="I343" s="286" t="s">
        <v>46</v>
      </c>
      <c r="J343" s="360" t="str">
        <f>IF(ISBLANK(INDEX('Policy Characteristics'!D:D,MATCH($C343,'Policy Characteristics'!$C:$C,0))),"",INDEX('Policy Characteristics'!D:D,MATCH($C343,'Policy Characteristics'!$C:$C,0)))</f>
        <v>Subsidy for Electricity Production</v>
      </c>
      <c r="K343" s="358" t="str">
        <f>IF(ISBLANK(INDEX('Policy Characteristics'!E:E,MATCH($C343,'Policy Characteristics'!$C:$C,0))),"",INDEX('Policy Characteristics'!E:E,MATCH($C343,'Policy Characteristics'!$C:$C,0)))</f>
        <v>elec generation subsidy</v>
      </c>
      <c r="L343" s="380">
        <f>IF(ISBLANK(INDEX('Policy Characteristics'!F:F,MATCH($C343,'Policy Characteristics'!$C:$C,0))),"",INDEX('Policy Characteristics'!F:F,MATCH($C343,'Policy Characteristics'!$C:$C,0)))</f>
        <v>0</v>
      </c>
      <c r="M343" s="380">
        <f>IF(ISBLANK(INDEX('Policy Characteristics'!G:G,MATCH($C343,'Policy Characteristics'!$C:$C,0))),"",INDEX('Policy Characteristics'!G:G,MATCH($C343,'Policy Characteristics'!$C:$C,0)))</f>
        <v>60</v>
      </c>
      <c r="N343" s="380">
        <f>IF(ISBLANK(INDEX('Policy Characteristics'!H:H,MATCH($C343,'Policy Characteristics'!$C:$C,0))),"",INDEX('Policy Characteristics'!H:H,MATCH($C343,'Policy Characteristics'!$C:$C,0)))</f>
        <v>1</v>
      </c>
      <c r="O343" s="358" t="str">
        <f>IF(ISBLANK(INDEX('Policy Characteristics'!I:I,MATCH($C343,'Policy Characteristics'!$C:$C,0))),"",INDEX('Policy Characteristics'!I:I,MATCH($C343,'Policy Characteristics'!$C:$C,0)))</f>
        <v>$/MWh</v>
      </c>
      <c r="P343" s="358"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58" t="str">
        <f>IF(ISBLANK(INDEX('Policy Characteristics'!K:K,MATCH($C343,'Policy Characteristics'!$C:$C,0))),"",INDEX('Policy Characteristics'!K:K,MATCH($C343,'Policy Characteristics'!$C:$C,0)))</f>
        <v>electricity-sector-main.html#subsidies</v>
      </c>
      <c r="R343" s="358" t="str">
        <f>IF(ISBLANK(INDEX('Policy Characteristics'!L:L,MATCH($C343,'Policy Characteristics'!$C:$C,0))),"",INDEX('Policy Characteristics'!L:L,MATCH($C343,'Policy Characteristics'!$C:$C,0)))</f>
        <v>subsidy-for-electricity-production.html</v>
      </c>
    </row>
    <row r="344" spans="1:18" s="2" customFormat="1" x14ac:dyDescent="0.35">
      <c r="A344" s="358" t="str">
        <f>IF(ISBLANK(INDEX('Policy Characteristics'!A:A,MATCH($C344,'Policy Characteristics'!$C:$C,0))),"",INDEX('Policy Characteristics'!A:A,MATCH($C344,'Policy Characteristics'!$C:$C,0)))</f>
        <v>Electricity Supply</v>
      </c>
      <c r="B344" s="358" t="str">
        <f>IF(ISBLANK(INDEX('Policy Characteristics'!B:B,MATCH($C344,'Policy Characteristics'!$C:$C,0))),"",INDEX('Policy Characteristics'!B:B,MATCH($C344,'Policy Characteristics'!$C:$C,0)))</f>
        <v>Subsidy for Electricity Production</v>
      </c>
      <c r="C344" s="463" t="str">
        <f t="shared" si="27"/>
        <v>Subsidy for Elec Production by Fuel</v>
      </c>
      <c r="D344" s="286" t="s">
        <v>331</v>
      </c>
      <c r="E344" s="285" t="s">
        <v>272</v>
      </c>
      <c r="F344" s="286" t="s">
        <v>332</v>
      </c>
      <c r="G344" s="467" t="s">
        <v>326</v>
      </c>
      <c r="H344" s="297">
        <v>699</v>
      </c>
      <c r="I344" s="286" t="s">
        <v>46</v>
      </c>
      <c r="J344" s="360" t="str">
        <f>IF(ISBLANK(INDEX('Policy Characteristics'!D:D,MATCH($C344,'Policy Characteristics'!$C:$C,0))),"",INDEX('Policy Characteristics'!D:D,MATCH($C344,'Policy Characteristics'!$C:$C,0)))</f>
        <v>Subsidy for Electricity Production</v>
      </c>
      <c r="K344" s="358" t="str">
        <f>IF(ISBLANK(INDEX('Policy Characteristics'!E:E,MATCH($C344,'Policy Characteristics'!$C:$C,0))),"",INDEX('Policy Characteristics'!E:E,MATCH($C344,'Policy Characteristics'!$C:$C,0)))</f>
        <v>elec generation subsidy</v>
      </c>
      <c r="L344" s="380">
        <f>IF(ISBLANK(INDEX('Policy Characteristics'!F:F,MATCH($C344,'Policy Characteristics'!$C:$C,0))),"",INDEX('Policy Characteristics'!F:F,MATCH($C344,'Policy Characteristics'!$C:$C,0)))</f>
        <v>0</v>
      </c>
      <c r="M344" s="380">
        <f>IF(ISBLANK(INDEX('Policy Characteristics'!G:G,MATCH($C344,'Policy Characteristics'!$C:$C,0))),"",INDEX('Policy Characteristics'!G:G,MATCH($C344,'Policy Characteristics'!$C:$C,0)))</f>
        <v>60</v>
      </c>
      <c r="N344" s="380">
        <f>IF(ISBLANK(INDEX('Policy Characteristics'!H:H,MATCH($C344,'Policy Characteristics'!$C:$C,0))),"",INDEX('Policy Characteristics'!H:H,MATCH($C344,'Policy Characteristics'!$C:$C,0)))</f>
        <v>1</v>
      </c>
      <c r="O344" s="358" t="str">
        <f>IF(ISBLANK(INDEX('Policy Characteristics'!I:I,MATCH($C344,'Policy Characteristics'!$C:$C,0))),"",INDEX('Policy Characteristics'!I:I,MATCH($C344,'Policy Characteristics'!$C:$C,0)))</f>
        <v>$/MWh</v>
      </c>
      <c r="P344" s="358"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58" t="str">
        <f>IF(ISBLANK(INDEX('Policy Characteristics'!K:K,MATCH($C344,'Policy Characteristics'!$C:$C,0))),"",INDEX('Policy Characteristics'!K:K,MATCH($C344,'Policy Characteristics'!$C:$C,0)))</f>
        <v>electricity-sector-main.html#subsidies</v>
      </c>
      <c r="R344" s="358" t="str">
        <f>IF(ISBLANK(INDEX('Policy Characteristics'!L:L,MATCH($C344,'Policy Characteristics'!$C:$C,0))),"",INDEX('Policy Characteristics'!L:L,MATCH($C344,'Policy Characteristics'!$C:$C,0)))</f>
        <v>subsidy-for-electricity-production.html</v>
      </c>
    </row>
    <row r="345" spans="1:18" s="2" customFormat="1" x14ac:dyDescent="0.35">
      <c r="A345" s="358" t="str">
        <f>IF(ISBLANK(INDEX('Policy Characteristics'!A:A,MATCH($C345,'Policy Characteristics'!$C:$C,0))),"",INDEX('Policy Characteristics'!A:A,MATCH($C345,'Policy Characteristics'!$C:$C,0)))</f>
        <v>Electricity Supply</v>
      </c>
      <c r="B345" s="358" t="str">
        <f>IF(ISBLANK(INDEX('Policy Characteristics'!B:B,MATCH($C345,'Policy Characteristics'!$C:$C,0))),"",INDEX('Policy Characteristics'!B:B,MATCH($C345,'Policy Characteristics'!$C:$C,0)))</f>
        <v>Subsidy for Electricity Production</v>
      </c>
      <c r="C345" s="463" t="str">
        <f t="shared" si="27"/>
        <v>Subsidy for Elec Production by Fuel</v>
      </c>
      <c r="D345" s="286" t="s">
        <v>331</v>
      </c>
      <c r="E345" s="285" t="s">
        <v>273</v>
      </c>
      <c r="F345" s="286" t="s">
        <v>332</v>
      </c>
      <c r="G345" s="467"/>
      <c r="H345" s="297">
        <v>1565</v>
      </c>
      <c r="I345" s="286" t="s">
        <v>46</v>
      </c>
      <c r="J345" s="360" t="str">
        <f>IF(ISBLANK(INDEX('Policy Characteristics'!D:D,MATCH($C345,'Policy Characteristics'!$C:$C,0))),"",INDEX('Policy Characteristics'!D:D,MATCH($C345,'Policy Characteristics'!$C:$C,0)))</f>
        <v>Subsidy for Electricity Production</v>
      </c>
      <c r="K345" s="358" t="str">
        <f>IF(ISBLANK(INDEX('Policy Characteristics'!E:E,MATCH($C345,'Policy Characteristics'!$C:$C,0))),"",INDEX('Policy Characteristics'!E:E,MATCH($C345,'Policy Characteristics'!$C:$C,0)))</f>
        <v>elec generation subsidy</v>
      </c>
      <c r="L345" s="380">
        <f>IF(ISBLANK(INDEX('Policy Characteristics'!F:F,MATCH($C345,'Policy Characteristics'!$C:$C,0))),"",INDEX('Policy Characteristics'!F:F,MATCH($C345,'Policy Characteristics'!$C:$C,0)))</f>
        <v>0</v>
      </c>
      <c r="M345" s="380">
        <f>IF(ISBLANK(INDEX('Policy Characteristics'!G:G,MATCH($C345,'Policy Characteristics'!$C:$C,0))),"",INDEX('Policy Characteristics'!G:G,MATCH($C345,'Policy Characteristics'!$C:$C,0)))</f>
        <v>60</v>
      </c>
      <c r="N345" s="380">
        <f>IF(ISBLANK(INDEX('Policy Characteristics'!H:H,MATCH($C345,'Policy Characteristics'!$C:$C,0))),"",INDEX('Policy Characteristics'!H:H,MATCH($C345,'Policy Characteristics'!$C:$C,0)))</f>
        <v>1</v>
      </c>
      <c r="O345" s="358" t="str">
        <f>IF(ISBLANK(INDEX('Policy Characteristics'!I:I,MATCH($C345,'Policy Characteristics'!$C:$C,0))),"",INDEX('Policy Characteristics'!I:I,MATCH($C345,'Policy Characteristics'!$C:$C,0)))</f>
        <v>$/MWh</v>
      </c>
      <c r="P345" s="358"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58" t="str">
        <f>IF(ISBLANK(INDEX('Policy Characteristics'!K:K,MATCH($C345,'Policy Characteristics'!$C:$C,0))),"",INDEX('Policy Characteristics'!K:K,MATCH($C345,'Policy Characteristics'!$C:$C,0)))</f>
        <v>electricity-sector-main.html#subsidies</v>
      </c>
      <c r="R345" s="358" t="str">
        <f>IF(ISBLANK(INDEX('Policy Characteristics'!L:L,MATCH($C345,'Policy Characteristics'!$C:$C,0))),"",INDEX('Policy Characteristics'!L:L,MATCH($C345,'Policy Characteristics'!$C:$C,0)))</f>
        <v>subsidy-for-electricity-production.html</v>
      </c>
    </row>
    <row r="346" spans="1:18" s="2" customFormat="1" x14ac:dyDescent="0.35">
      <c r="A346" s="358" t="str">
        <f>IF(ISBLANK(INDEX('Policy Characteristics'!A:A,MATCH($C346,'Policy Characteristics'!$C:$C,0))),"",INDEX('Policy Characteristics'!A:A,MATCH($C346,'Policy Characteristics'!$C:$C,0)))</f>
        <v>Electricity Supply</v>
      </c>
      <c r="B346" s="358" t="str">
        <f>IF(ISBLANK(INDEX('Policy Characteristics'!B:B,MATCH($C346,'Policy Characteristics'!$C:$C,0))),"",INDEX('Policy Characteristics'!B:B,MATCH($C346,'Policy Characteristics'!$C:$C,0)))</f>
        <v>Subsidy for Electricity Production</v>
      </c>
      <c r="C346" s="463" t="str">
        <f t="shared" si="27"/>
        <v>Subsidy for Elec Production by Fuel</v>
      </c>
      <c r="D346" s="286" t="s">
        <v>331</v>
      </c>
      <c r="E346" s="285" t="s">
        <v>274</v>
      </c>
      <c r="F346" s="286" t="s">
        <v>332</v>
      </c>
      <c r="G346" s="467" t="s">
        <v>337</v>
      </c>
      <c r="H346" s="297">
        <v>1566</v>
      </c>
      <c r="I346" s="286" t="s">
        <v>46</v>
      </c>
      <c r="J346" s="360" t="str">
        <f>IF(ISBLANK(INDEX('Policy Characteristics'!D:D,MATCH($C346,'Policy Characteristics'!$C:$C,0))),"",INDEX('Policy Characteristics'!D:D,MATCH($C346,'Policy Characteristics'!$C:$C,0)))</f>
        <v>Subsidy for Electricity Production</v>
      </c>
      <c r="K346" s="358" t="str">
        <f>IF(ISBLANK(INDEX('Policy Characteristics'!E:E,MATCH($C346,'Policy Characteristics'!$C:$C,0))),"",INDEX('Policy Characteristics'!E:E,MATCH($C346,'Policy Characteristics'!$C:$C,0)))</f>
        <v>elec generation subsidy</v>
      </c>
      <c r="L346" s="380">
        <f>IF(ISBLANK(INDEX('Policy Characteristics'!F:F,MATCH($C346,'Policy Characteristics'!$C:$C,0))),"",INDEX('Policy Characteristics'!F:F,MATCH($C346,'Policy Characteristics'!$C:$C,0)))</f>
        <v>0</v>
      </c>
      <c r="M346" s="380">
        <f>IF(ISBLANK(INDEX('Policy Characteristics'!G:G,MATCH($C346,'Policy Characteristics'!$C:$C,0))),"",INDEX('Policy Characteristics'!G:G,MATCH($C346,'Policy Characteristics'!$C:$C,0)))</f>
        <v>60</v>
      </c>
      <c r="N346" s="380">
        <f>IF(ISBLANK(INDEX('Policy Characteristics'!H:H,MATCH($C346,'Policy Characteristics'!$C:$C,0))),"",INDEX('Policy Characteristics'!H:H,MATCH($C346,'Policy Characteristics'!$C:$C,0)))</f>
        <v>1</v>
      </c>
      <c r="O346" s="358" t="str">
        <f>IF(ISBLANK(INDEX('Policy Characteristics'!I:I,MATCH($C346,'Policy Characteristics'!$C:$C,0))),"",INDEX('Policy Characteristics'!I:I,MATCH($C346,'Policy Characteristics'!$C:$C,0)))</f>
        <v>$/MWh</v>
      </c>
      <c r="P346" s="358"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58" t="str">
        <f>IF(ISBLANK(INDEX('Policy Characteristics'!K:K,MATCH($C346,'Policy Characteristics'!$C:$C,0))),"",INDEX('Policy Characteristics'!K:K,MATCH($C346,'Policy Characteristics'!$C:$C,0)))</f>
        <v>electricity-sector-main.html#subsidies</v>
      </c>
      <c r="R346" s="358" t="str">
        <f>IF(ISBLANK(INDEX('Policy Characteristics'!L:L,MATCH($C346,'Policy Characteristics'!$C:$C,0))),"",INDEX('Policy Characteristics'!L:L,MATCH($C346,'Policy Characteristics'!$C:$C,0)))</f>
        <v>subsidy-for-electricity-production.html</v>
      </c>
    </row>
    <row r="347" spans="1:18" s="2" customFormat="1" x14ac:dyDescent="0.35">
      <c r="A347" s="358" t="str">
        <f>IF(ISBLANK(INDEX('Policy Characteristics'!A:A,MATCH($C347,'Policy Characteristics'!$C:$C,0))),"",INDEX('Policy Characteristics'!A:A,MATCH($C347,'Policy Characteristics'!$C:$C,0)))</f>
        <v>Electricity Supply</v>
      </c>
      <c r="B347" s="358" t="str">
        <f>IF(ISBLANK(INDEX('Policy Characteristics'!B:B,MATCH($C347,'Policy Characteristics'!$C:$C,0))),"",INDEX('Policy Characteristics'!B:B,MATCH($C347,'Policy Characteristics'!$C:$C,0)))</f>
        <v>Subsidy for Electricity Production</v>
      </c>
      <c r="C347" s="463" t="str">
        <f t="shared" si="27"/>
        <v>Subsidy for Elec Production by Fuel</v>
      </c>
      <c r="D347" s="286" t="s">
        <v>78</v>
      </c>
      <c r="E347" s="285" t="s">
        <v>272</v>
      </c>
      <c r="F347" s="286" t="s">
        <v>92</v>
      </c>
      <c r="G347" s="467" t="s">
        <v>326</v>
      </c>
      <c r="H347" s="297">
        <v>37</v>
      </c>
      <c r="I347" s="285" t="s">
        <v>45</v>
      </c>
      <c r="J347" s="360" t="str">
        <f>IF(ISBLANK(INDEX('Policy Characteristics'!D:D,MATCH($C347,'Policy Characteristics'!$C:$C,0))),"",INDEX('Policy Characteristics'!D:D,MATCH($C347,'Policy Characteristics'!$C:$C,0)))</f>
        <v>Subsidy for Electricity Production</v>
      </c>
      <c r="K347" s="358" t="str">
        <f>IF(ISBLANK(INDEX('Policy Characteristics'!E:E,MATCH($C347,'Policy Characteristics'!$C:$C,0))),"",INDEX('Policy Characteristics'!E:E,MATCH($C347,'Policy Characteristics'!$C:$C,0)))</f>
        <v>elec generation subsidy</v>
      </c>
      <c r="L347" s="380">
        <f>IF(ISBLANK(INDEX('Policy Characteristics'!F:F,MATCH($C347,'Policy Characteristics'!$C:$C,0))),"",INDEX('Policy Characteristics'!F:F,MATCH($C347,'Policy Characteristics'!$C:$C,0)))</f>
        <v>0</v>
      </c>
      <c r="M347" s="380">
        <f>IF(ISBLANK(INDEX('Policy Characteristics'!G:G,MATCH($C347,'Policy Characteristics'!$C:$C,0))),"",INDEX('Policy Characteristics'!G:G,MATCH($C347,'Policy Characteristics'!$C:$C,0)))</f>
        <v>60</v>
      </c>
      <c r="N347" s="380">
        <f>IF(ISBLANK(INDEX('Policy Characteristics'!H:H,MATCH($C347,'Policy Characteristics'!$C:$C,0))),"",INDEX('Policy Characteristics'!H:H,MATCH($C347,'Policy Characteristics'!$C:$C,0)))</f>
        <v>1</v>
      </c>
      <c r="O347" s="358" t="str">
        <f>IF(ISBLANK(INDEX('Policy Characteristics'!I:I,MATCH($C347,'Policy Characteristics'!$C:$C,0))),"",INDEX('Policy Characteristics'!I:I,MATCH($C347,'Policy Characteristics'!$C:$C,0)))</f>
        <v>$/MWh</v>
      </c>
      <c r="P347" s="358"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58" t="str">
        <f>IF(ISBLANK(INDEX('Policy Characteristics'!K:K,MATCH($C347,'Policy Characteristics'!$C:$C,0))),"",INDEX('Policy Characteristics'!K:K,MATCH($C347,'Policy Characteristics'!$C:$C,0)))</f>
        <v>electricity-sector-main.html#subsidies</v>
      </c>
      <c r="R347" s="358" t="str">
        <f>IF(ISBLANK(INDEX('Policy Characteristics'!L:L,MATCH($C347,'Policy Characteristics'!$C:$C,0))),"",INDEX('Policy Characteristics'!L:L,MATCH($C347,'Policy Characteristics'!$C:$C,0)))</f>
        <v>subsidy-for-electricity-production.html</v>
      </c>
    </row>
    <row r="348" spans="1:18" s="2" customFormat="1" x14ac:dyDescent="0.35">
      <c r="A348" s="358" t="str">
        <f>IF(ISBLANK(INDEX('Policy Characteristics'!A:A,MATCH($C348,'Policy Characteristics'!$C:$C,0))),"",INDEX('Policy Characteristics'!A:A,MATCH($C348,'Policy Characteristics'!$C:$C,0)))</f>
        <v>Electricity Supply</v>
      </c>
      <c r="B348" s="358" t="str">
        <f>IF(ISBLANK(INDEX('Policy Characteristics'!B:B,MATCH($C348,'Policy Characteristics'!$C:$C,0))),"",INDEX('Policy Characteristics'!B:B,MATCH($C348,'Policy Characteristics'!$C:$C,0)))</f>
        <v>Subsidy for Electricity Production</v>
      </c>
      <c r="C348" s="463" t="str">
        <f t="shared" si="27"/>
        <v>Subsidy for Elec Production by Fuel</v>
      </c>
      <c r="D348" s="286" t="s">
        <v>78</v>
      </c>
      <c r="E348" s="285" t="s">
        <v>273</v>
      </c>
      <c r="F348" s="286" t="s">
        <v>92</v>
      </c>
      <c r="G348" s="467"/>
      <c r="H348" s="297">
        <v>1567</v>
      </c>
      <c r="I348" s="286" t="s">
        <v>46</v>
      </c>
      <c r="J348" s="360" t="str">
        <f>IF(ISBLANK(INDEX('Policy Characteristics'!D:D,MATCH($C348,'Policy Characteristics'!$C:$C,0))),"",INDEX('Policy Characteristics'!D:D,MATCH($C348,'Policy Characteristics'!$C:$C,0)))</f>
        <v>Subsidy for Electricity Production</v>
      </c>
      <c r="K348" s="358" t="str">
        <f>IF(ISBLANK(INDEX('Policy Characteristics'!E:E,MATCH($C348,'Policy Characteristics'!$C:$C,0))),"",INDEX('Policy Characteristics'!E:E,MATCH($C348,'Policy Characteristics'!$C:$C,0)))</f>
        <v>elec generation subsidy</v>
      </c>
      <c r="L348" s="380">
        <f>IF(ISBLANK(INDEX('Policy Characteristics'!F:F,MATCH($C348,'Policy Characteristics'!$C:$C,0))),"",INDEX('Policy Characteristics'!F:F,MATCH($C348,'Policy Characteristics'!$C:$C,0)))</f>
        <v>0</v>
      </c>
      <c r="M348" s="380">
        <f>IF(ISBLANK(INDEX('Policy Characteristics'!G:G,MATCH($C348,'Policy Characteristics'!$C:$C,0))),"",INDEX('Policy Characteristics'!G:G,MATCH($C348,'Policy Characteristics'!$C:$C,0)))</f>
        <v>60</v>
      </c>
      <c r="N348" s="380">
        <f>IF(ISBLANK(INDEX('Policy Characteristics'!H:H,MATCH($C348,'Policy Characteristics'!$C:$C,0))),"",INDEX('Policy Characteristics'!H:H,MATCH($C348,'Policy Characteristics'!$C:$C,0)))</f>
        <v>1</v>
      </c>
      <c r="O348" s="358" t="str">
        <f>IF(ISBLANK(INDEX('Policy Characteristics'!I:I,MATCH($C348,'Policy Characteristics'!$C:$C,0))),"",INDEX('Policy Characteristics'!I:I,MATCH($C348,'Policy Characteristics'!$C:$C,0)))</f>
        <v>$/MWh</v>
      </c>
      <c r="P348" s="358"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58" t="str">
        <f>IF(ISBLANK(INDEX('Policy Characteristics'!K:K,MATCH($C348,'Policy Characteristics'!$C:$C,0))),"",INDEX('Policy Characteristics'!K:K,MATCH($C348,'Policy Characteristics'!$C:$C,0)))</f>
        <v>electricity-sector-main.html#subsidies</v>
      </c>
      <c r="R348" s="358" t="str">
        <f>IF(ISBLANK(INDEX('Policy Characteristics'!L:L,MATCH($C348,'Policy Characteristics'!$C:$C,0))),"",INDEX('Policy Characteristics'!L:L,MATCH($C348,'Policy Characteristics'!$C:$C,0)))</f>
        <v>subsidy-for-electricity-production.html</v>
      </c>
    </row>
    <row r="349" spans="1:18" s="2" customFormat="1" x14ac:dyDescent="0.35">
      <c r="A349" s="358" t="str">
        <f>IF(ISBLANK(INDEX('Policy Characteristics'!A:A,MATCH($C349,'Policy Characteristics'!$C:$C,0))),"",INDEX('Policy Characteristics'!A:A,MATCH($C349,'Policy Characteristics'!$C:$C,0)))</f>
        <v>Electricity Supply</v>
      </c>
      <c r="B349" s="358" t="str">
        <f>IF(ISBLANK(INDEX('Policy Characteristics'!B:B,MATCH($C349,'Policy Characteristics'!$C:$C,0))),"",INDEX('Policy Characteristics'!B:B,MATCH($C349,'Policy Characteristics'!$C:$C,0)))</f>
        <v>Subsidy for Electricity Production</v>
      </c>
      <c r="C349" s="463" t="str">
        <f t="shared" si="27"/>
        <v>Subsidy for Elec Production by Fuel</v>
      </c>
      <c r="D349" s="286" t="s">
        <v>78</v>
      </c>
      <c r="E349" s="285" t="s">
        <v>274</v>
      </c>
      <c r="F349" s="286" t="s">
        <v>92</v>
      </c>
      <c r="G349" s="467" t="s">
        <v>337</v>
      </c>
      <c r="H349" s="297">
        <v>1568</v>
      </c>
      <c r="I349" s="285" t="s">
        <v>45</v>
      </c>
      <c r="J349" s="360" t="str">
        <f>IF(ISBLANK(INDEX('Policy Characteristics'!D:D,MATCH($C349,'Policy Characteristics'!$C:$C,0))),"",INDEX('Policy Characteristics'!D:D,MATCH($C349,'Policy Characteristics'!$C:$C,0)))</f>
        <v>Subsidy for Electricity Production</v>
      </c>
      <c r="K349" s="358" t="str">
        <f>IF(ISBLANK(INDEX('Policy Characteristics'!E:E,MATCH($C349,'Policy Characteristics'!$C:$C,0))),"",INDEX('Policy Characteristics'!E:E,MATCH($C349,'Policy Characteristics'!$C:$C,0)))</f>
        <v>elec generation subsidy</v>
      </c>
      <c r="L349" s="380">
        <f>IF(ISBLANK(INDEX('Policy Characteristics'!F:F,MATCH($C349,'Policy Characteristics'!$C:$C,0))),"",INDEX('Policy Characteristics'!F:F,MATCH($C349,'Policy Characteristics'!$C:$C,0)))</f>
        <v>0</v>
      </c>
      <c r="M349" s="380">
        <f>IF(ISBLANK(INDEX('Policy Characteristics'!G:G,MATCH($C349,'Policy Characteristics'!$C:$C,0))),"",INDEX('Policy Characteristics'!G:G,MATCH($C349,'Policy Characteristics'!$C:$C,0)))</f>
        <v>60</v>
      </c>
      <c r="N349" s="380">
        <f>IF(ISBLANK(INDEX('Policy Characteristics'!H:H,MATCH($C349,'Policy Characteristics'!$C:$C,0))),"",INDEX('Policy Characteristics'!H:H,MATCH($C349,'Policy Characteristics'!$C:$C,0)))</f>
        <v>1</v>
      </c>
      <c r="O349" s="358" t="str">
        <f>IF(ISBLANK(INDEX('Policy Characteristics'!I:I,MATCH($C349,'Policy Characteristics'!$C:$C,0))),"",INDEX('Policy Characteristics'!I:I,MATCH($C349,'Policy Characteristics'!$C:$C,0)))</f>
        <v>$/MWh</v>
      </c>
      <c r="P349" s="358"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58" t="str">
        <f>IF(ISBLANK(INDEX('Policy Characteristics'!K:K,MATCH($C349,'Policy Characteristics'!$C:$C,0))),"",INDEX('Policy Characteristics'!K:K,MATCH($C349,'Policy Characteristics'!$C:$C,0)))</f>
        <v>electricity-sector-main.html#subsidies</v>
      </c>
      <c r="R349" s="358" t="str">
        <f>IF(ISBLANK(INDEX('Policy Characteristics'!L:L,MATCH($C349,'Policy Characteristics'!$C:$C,0))),"",INDEX('Policy Characteristics'!L:L,MATCH($C349,'Policy Characteristics'!$C:$C,0)))</f>
        <v>subsidy-for-electricity-production.html</v>
      </c>
    </row>
    <row r="350" spans="1:18" s="2" customFormat="1" x14ac:dyDescent="0.35">
      <c r="A350" s="358" t="str">
        <f>IF(ISBLANK(INDEX('Policy Characteristics'!A:A,MATCH($C350,'Policy Characteristics'!$C:$C,0))),"",INDEX('Policy Characteristics'!A:A,MATCH($C350,'Policy Characteristics'!$C:$C,0)))</f>
        <v>Electricity Supply</v>
      </c>
      <c r="B350" s="358" t="str">
        <f>IF(ISBLANK(INDEX('Policy Characteristics'!B:B,MATCH($C350,'Policy Characteristics'!$C:$C,0))),"",INDEX('Policy Characteristics'!B:B,MATCH($C350,'Policy Characteristics'!$C:$C,0)))</f>
        <v>Subsidy for Electricity Production</v>
      </c>
      <c r="C350" s="463" t="str">
        <f t="shared" si="27"/>
        <v>Subsidy for Elec Production by Fuel</v>
      </c>
      <c r="D350" s="286" t="s">
        <v>79</v>
      </c>
      <c r="E350" s="285" t="s">
        <v>272</v>
      </c>
      <c r="F350" s="286" t="s">
        <v>93</v>
      </c>
      <c r="G350" s="467" t="s">
        <v>326</v>
      </c>
      <c r="H350" s="297">
        <v>700</v>
      </c>
      <c r="I350" s="285" t="s">
        <v>45</v>
      </c>
      <c r="J350" s="360" t="str">
        <f>IF(ISBLANK(INDEX('Policy Characteristics'!D:D,MATCH($C350,'Policy Characteristics'!$C:$C,0))),"",INDEX('Policy Characteristics'!D:D,MATCH($C350,'Policy Characteristics'!$C:$C,0)))</f>
        <v>Subsidy for Electricity Production</v>
      </c>
      <c r="K350" s="358" t="str">
        <f>IF(ISBLANK(INDEX('Policy Characteristics'!E:E,MATCH($C350,'Policy Characteristics'!$C:$C,0))),"",INDEX('Policy Characteristics'!E:E,MATCH($C350,'Policy Characteristics'!$C:$C,0)))</f>
        <v>elec generation subsidy</v>
      </c>
      <c r="L350" s="380">
        <f>IF(ISBLANK(INDEX('Policy Characteristics'!F:F,MATCH($C350,'Policy Characteristics'!$C:$C,0))),"",INDEX('Policy Characteristics'!F:F,MATCH($C350,'Policy Characteristics'!$C:$C,0)))</f>
        <v>0</v>
      </c>
      <c r="M350" s="380">
        <f>IF(ISBLANK(INDEX('Policy Characteristics'!G:G,MATCH($C350,'Policy Characteristics'!$C:$C,0))),"",INDEX('Policy Characteristics'!G:G,MATCH($C350,'Policy Characteristics'!$C:$C,0)))</f>
        <v>60</v>
      </c>
      <c r="N350" s="380">
        <f>IF(ISBLANK(INDEX('Policy Characteristics'!H:H,MATCH($C350,'Policy Characteristics'!$C:$C,0))),"",INDEX('Policy Characteristics'!H:H,MATCH($C350,'Policy Characteristics'!$C:$C,0)))</f>
        <v>1</v>
      </c>
      <c r="O350" s="358" t="str">
        <f>IF(ISBLANK(INDEX('Policy Characteristics'!I:I,MATCH($C350,'Policy Characteristics'!$C:$C,0))),"",INDEX('Policy Characteristics'!I:I,MATCH($C350,'Policy Characteristics'!$C:$C,0)))</f>
        <v>$/MWh</v>
      </c>
      <c r="P350" s="358"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58" t="str">
        <f>IF(ISBLANK(INDEX('Policy Characteristics'!K:K,MATCH($C350,'Policy Characteristics'!$C:$C,0))),"",INDEX('Policy Characteristics'!K:K,MATCH($C350,'Policy Characteristics'!$C:$C,0)))</f>
        <v>electricity-sector-main.html#subsidies</v>
      </c>
      <c r="R350" s="358" t="str">
        <f>IF(ISBLANK(INDEX('Policy Characteristics'!L:L,MATCH($C350,'Policy Characteristics'!$C:$C,0))),"",INDEX('Policy Characteristics'!L:L,MATCH($C350,'Policy Characteristics'!$C:$C,0)))</f>
        <v>subsidy-for-electricity-production.html</v>
      </c>
    </row>
    <row r="351" spans="1:18" s="2" customFormat="1" x14ac:dyDescent="0.35">
      <c r="A351" s="358" t="str">
        <f>IF(ISBLANK(INDEX('Policy Characteristics'!A:A,MATCH($C351,'Policy Characteristics'!$C:$C,0))),"",INDEX('Policy Characteristics'!A:A,MATCH($C351,'Policy Characteristics'!$C:$C,0)))</f>
        <v>Electricity Supply</v>
      </c>
      <c r="B351" s="358" t="str">
        <f>IF(ISBLANK(INDEX('Policy Characteristics'!B:B,MATCH($C351,'Policy Characteristics'!$C:$C,0))),"",INDEX('Policy Characteristics'!B:B,MATCH($C351,'Policy Characteristics'!$C:$C,0)))</f>
        <v>Subsidy for Electricity Production</v>
      </c>
      <c r="C351" s="463" t="str">
        <f t="shared" si="27"/>
        <v>Subsidy for Elec Production by Fuel</v>
      </c>
      <c r="D351" s="286" t="s">
        <v>79</v>
      </c>
      <c r="E351" s="285" t="s">
        <v>273</v>
      </c>
      <c r="F351" s="286" t="s">
        <v>93</v>
      </c>
      <c r="G351" s="467"/>
      <c r="H351" s="297">
        <v>1569</v>
      </c>
      <c r="I351" s="286" t="s">
        <v>46</v>
      </c>
      <c r="J351" s="360" t="str">
        <f>IF(ISBLANK(INDEX('Policy Characteristics'!D:D,MATCH($C351,'Policy Characteristics'!$C:$C,0))),"",INDEX('Policy Characteristics'!D:D,MATCH($C351,'Policy Characteristics'!$C:$C,0)))</f>
        <v>Subsidy for Electricity Production</v>
      </c>
      <c r="K351" s="358" t="str">
        <f>IF(ISBLANK(INDEX('Policy Characteristics'!E:E,MATCH($C351,'Policy Characteristics'!$C:$C,0))),"",INDEX('Policy Characteristics'!E:E,MATCH($C351,'Policy Characteristics'!$C:$C,0)))</f>
        <v>elec generation subsidy</v>
      </c>
      <c r="L351" s="380">
        <f>IF(ISBLANK(INDEX('Policy Characteristics'!F:F,MATCH($C351,'Policy Characteristics'!$C:$C,0))),"",INDEX('Policy Characteristics'!F:F,MATCH($C351,'Policy Characteristics'!$C:$C,0)))</f>
        <v>0</v>
      </c>
      <c r="M351" s="380">
        <f>IF(ISBLANK(INDEX('Policy Characteristics'!G:G,MATCH($C351,'Policy Characteristics'!$C:$C,0))),"",INDEX('Policy Characteristics'!G:G,MATCH($C351,'Policy Characteristics'!$C:$C,0)))</f>
        <v>60</v>
      </c>
      <c r="N351" s="380">
        <f>IF(ISBLANK(INDEX('Policy Characteristics'!H:H,MATCH($C351,'Policy Characteristics'!$C:$C,0))),"",INDEX('Policy Characteristics'!H:H,MATCH($C351,'Policy Characteristics'!$C:$C,0)))</f>
        <v>1</v>
      </c>
      <c r="O351" s="358" t="str">
        <f>IF(ISBLANK(INDEX('Policy Characteristics'!I:I,MATCH($C351,'Policy Characteristics'!$C:$C,0))),"",INDEX('Policy Characteristics'!I:I,MATCH($C351,'Policy Characteristics'!$C:$C,0)))</f>
        <v>$/MWh</v>
      </c>
      <c r="P351" s="358"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358" t="str">
        <f>IF(ISBLANK(INDEX('Policy Characteristics'!K:K,MATCH($C351,'Policy Characteristics'!$C:$C,0))),"",INDEX('Policy Characteristics'!K:K,MATCH($C351,'Policy Characteristics'!$C:$C,0)))</f>
        <v>electricity-sector-main.html#subsidies</v>
      </c>
      <c r="R351" s="358" t="str">
        <f>IF(ISBLANK(INDEX('Policy Characteristics'!L:L,MATCH($C351,'Policy Characteristics'!$C:$C,0))),"",INDEX('Policy Characteristics'!L:L,MATCH($C351,'Policy Characteristics'!$C:$C,0)))</f>
        <v>subsidy-for-electricity-production.html</v>
      </c>
    </row>
    <row r="352" spans="1:18" s="2" customFormat="1" x14ac:dyDescent="0.35">
      <c r="A352" s="358" t="str">
        <f>IF(ISBLANK(INDEX('Policy Characteristics'!A:A,MATCH($C352,'Policy Characteristics'!$C:$C,0))),"",INDEX('Policy Characteristics'!A:A,MATCH($C352,'Policy Characteristics'!$C:$C,0)))</f>
        <v>Electricity Supply</v>
      </c>
      <c r="B352" s="358" t="str">
        <f>IF(ISBLANK(INDEX('Policy Characteristics'!B:B,MATCH($C352,'Policy Characteristics'!$C:$C,0))),"",INDEX('Policy Characteristics'!B:B,MATCH($C352,'Policy Characteristics'!$C:$C,0)))</f>
        <v>Subsidy for Electricity Production</v>
      </c>
      <c r="C352" s="463" t="str">
        <f t="shared" si="27"/>
        <v>Subsidy for Elec Production by Fuel</v>
      </c>
      <c r="D352" s="286" t="s">
        <v>79</v>
      </c>
      <c r="E352" s="285" t="s">
        <v>274</v>
      </c>
      <c r="F352" s="286" t="s">
        <v>93</v>
      </c>
      <c r="G352" s="467" t="s">
        <v>337</v>
      </c>
      <c r="H352" s="297">
        <v>1570</v>
      </c>
      <c r="I352" s="285" t="s">
        <v>45</v>
      </c>
      <c r="J352" s="360" t="str">
        <f>IF(ISBLANK(INDEX('Policy Characteristics'!D:D,MATCH($C352,'Policy Characteristics'!$C:$C,0))),"",INDEX('Policy Characteristics'!D:D,MATCH($C352,'Policy Characteristics'!$C:$C,0)))</f>
        <v>Subsidy for Electricity Production</v>
      </c>
      <c r="K352" s="358" t="str">
        <f>IF(ISBLANK(INDEX('Policy Characteristics'!E:E,MATCH($C352,'Policy Characteristics'!$C:$C,0))),"",INDEX('Policy Characteristics'!E:E,MATCH($C352,'Policy Characteristics'!$C:$C,0)))</f>
        <v>elec generation subsidy</v>
      </c>
      <c r="L352" s="380">
        <f>IF(ISBLANK(INDEX('Policy Characteristics'!F:F,MATCH($C352,'Policy Characteristics'!$C:$C,0))),"",INDEX('Policy Characteristics'!F:F,MATCH($C352,'Policy Characteristics'!$C:$C,0)))</f>
        <v>0</v>
      </c>
      <c r="M352" s="380">
        <f>IF(ISBLANK(INDEX('Policy Characteristics'!G:G,MATCH($C352,'Policy Characteristics'!$C:$C,0))),"",INDEX('Policy Characteristics'!G:G,MATCH($C352,'Policy Characteristics'!$C:$C,0)))</f>
        <v>60</v>
      </c>
      <c r="N352" s="380">
        <f>IF(ISBLANK(INDEX('Policy Characteristics'!H:H,MATCH($C352,'Policy Characteristics'!$C:$C,0))),"",INDEX('Policy Characteristics'!H:H,MATCH($C352,'Policy Characteristics'!$C:$C,0)))</f>
        <v>1</v>
      </c>
      <c r="O352" s="358" t="str">
        <f>IF(ISBLANK(INDEX('Policy Characteristics'!I:I,MATCH($C352,'Policy Characteristics'!$C:$C,0))),"",INDEX('Policy Characteristics'!I:I,MATCH($C352,'Policy Characteristics'!$C:$C,0)))</f>
        <v>$/MWh</v>
      </c>
      <c r="P352" s="358"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358" t="str">
        <f>IF(ISBLANK(INDEX('Policy Characteristics'!K:K,MATCH($C352,'Policy Characteristics'!$C:$C,0))),"",INDEX('Policy Characteristics'!K:K,MATCH($C352,'Policy Characteristics'!$C:$C,0)))</f>
        <v>electricity-sector-main.html#subsidies</v>
      </c>
      <c r="R352" s="358" t="str">
        <f>IF(ISBLANK(INDEX('Policy Characteristics'!L:L,MATCH($C352,'Policy Characteristics'!$C:$C,0))),"",INDEX('Policy Characteristics'!L:L,MATCH($C352,'Policy Characteristics'!$C:$C,0)))</f>
        <v>subsidy-for-electricity-production.html</v>
      </c>
    </row>
    <row r="353" spans="1:18" s="2" customFormat="1" x14ac:dyDescent="0.35">
      <c r="A353" s="358" t="str">
        <f>IF(ISBLANK(INDEX('Policy Characteristics'!A:A,MATCH($C353,'Policy Characteristics'!$C:$C,0))),"",INDEX('Policy Characteristics'!A:A,MATCH($C353,'Policy Characteristics'!$C:$C,0)))</f>
        <v>Electricity Supply</v>
      </c>
      <c r="B353" s="358" t="str">
        <f>IF(ISBLANK(INDEX('Policy Characteristics'!B:B,MATCH($C353,'Policy Characteristics'!$C:$C,0))),"",INDEX('Policy Characteristics'!B:B,MATCH($C353,'Policy Characteristics'!$C:$C,0)))</f>
        <v>Subsidy for Electricity Production</v>
      </c>
      <c r="C353" s="463" t="str">
        <f t="shared" si="27"/>
        <v>Subsidy for Elec Production by Fuel</v>
      </c>
      <c r="D353" s="286" t="s">
        <v>478</v>
      </c>
      <c r="E353" s="285" t="s">
        <v>272</v>
      </c>
      <c r="F353" s="286" t="s">
        <v>481</v>
      </c>
      <c r="G353" s="467" t="s">
        <v>326</v>
      </c>
      <c r="H353" s="297">
        <v>39</v>
      </c>
      <c r="I353" s="285" t="s">
        <v>45</v>
      </c>
      <c r="J353" s="360" t="str">
        <f>IF(ISBLANK(INDEX('Policy Characteristics'!D:D,MATCH($C353,'Policy Characteristics'!$C:$C,0))),"",INDEX('Policy Characteristics'!D:D,MATCH($C353,'Policy Characteristics'!$C:$C,0)))</f>
        <v>Subsidy for Electricity Production</v>
      </c>
      <c r="K353" s="358" t="str">
        <f>IF(ISBLANK(INDEX('Policy Characteristics'!E:E,MATCH($C353,'Policy Characteristics'!$C:$C,0))),"",INDEX('Policy Characteristics'!E:E,MATCH($C353,'Policy Characteristics'!$C:$C,0)))</f>
        <v>elec generation subsidy</v>
      </c>
      <c r="L353" s="380">
        <f>IF(ISBLANK(INDEX('Policy Characteristics'!F:F,MATCH($C353,'Policy Characteristics'!$C:$C,0))),"",INDEX('Policy Characteristics'!F:F,MATCH($C353,'Policy Characteristics'!$C:$C,0)))</f>
        <v>0</v>
      </c>
      <c r="M353" s="380">
        <f>IF(ISBLANK(INDEX('Policy Characteristics'!G:G,MATCH($C353,'Policy Characteristics'!$C:$C,0))),"",INDEX('Policy Characteristics'!G:G,MATCH($C353,'Policy Characteristics'!$C:$C,0)))</f>
        <v>60</v>
      </c>
      <c r="N353" s="380">
        <f>IF(ISBLANK(INDEX('Policy Characteristics'!H:H,MATCH($C353,'Policy Characteristics'!$C:$C,0))),"",INDEX('Policy Characteristics'!H:H,MATCH($C353,'Policy Characteristics'!$C:$C,0)))</f>
        <v>1</v>
      </c>
      <c r="O353" s="358" t="str">
        <f>IF(ISBLANK(INDEX('Policy Characteristics'!I:I,MATCH($C353,'Policy Characteristics'!$C:$C,0))),"",INDEX('Policy Characteristics'!I:I,MATCH($C353,'Policy Characteristics'!$C:$C,0)))</f>
        <v>$/MWh</v>
      </c>
      <c r="P353" s="358"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358" t="str">
        <f>IF(ISBLANK(INDEX('Policy Characteristics'!K:K,MATCH($C353,'Policy Characteristics'!$C:$C,0))),"",INDEX('Policy Characteristics'!K:K,MATCH($C353,'Policy Characteristics'!$C:$C,0)))</f>
        <v>electricity-sector-main.html#subsidies</v>
      </c>
      <c r="R353" s="358" t="str">
        <f>IF(ISBLANK(INDEX('Policy Characteristics'!L:L,MATCH($C353,'Policy Characteristics'!$C:$C,0))),"",INDEX('Policy Characteristics'!L:L,MATCH($C353,'Policy Characteristics'!$C:$C,0)))</f>
        <v>subsidy-for-electricity-production.html</v>
      </c>
    </row>
    <row r="354" spans="1:18" s="2" customFormat="1" x14ac:dyDescent="0.35">
      <c r="A354" s="358" t="str">
        <f>IF(ISBLANK(INDEX('Policy Characteristics'!A:A,MATCH($C354,'Policy Characteristics'!$C:$C,0))),"",INDEX('Policy Characteristics'!A:A,MATCH($C354,'Policy Characteristics'!$C:$C,0)))</f>
        <v>Electricity Supply</v>
      </c>
      <c r="B354" s="358" t="str">
        <f>IF(ISBLANK(INDEX('Policy Characteristics'!B:B,MATCH($C354,'Policy Characteristics'!$C:$C,0))),"",INDEX('Policy Characteristics'!B:B,MATCH($C354,'Policy Characteristics'!$C:$C,0)))</f>
        <v>Subsidy for Electricity Production</v>
      </c>
      <c r="C354" s="463" t="str">
        <f t="shared" si="27"/>
        <v>Subsidy for Elec Production by Fuel</v>
      </c>
      <c r="D354" s="286" t="s">
        <v>478</v>
      </c>
      <c r="E354" s="285" t="s">
        <v>273</v>
      </c>
      <c r="F354" s="286" t="s">
        <v>481</v>
      </c>
      <c r="G354" s="467"/>
      <c r="H354" s="297">
        <v>1571</v>
      </c>
      <c r="I354" s="286" t="s">
        <v>46</v>
      </c>
      <c r="J354" s="360" t="str">
        <f>IF(ISBLANK(INDEX('Policy Characteristics'!D:D,MATCH($C354,'Policy Characteristics'!$C:$C,0))),"",INDEX('Policy Characteristics'!D:D,MATCH($C354,'Policy Characteristics'!$C:$C,0)))</f>
        <v>Subsidy for Electricity Production</v>
      </c>
      <c r="K354" s="358" t="str">
        <f>IF(ISBLANK(INDEX('Policy Characteristics'!E:E,MATCH($C354,'Policy Characteristics'!$C:$C,0))),"",INDEX('Policy Characteristics'!E:E,MATCH($C354,'Policy Characteristics'!$C:$C,0)))</f>
        <v>elec generation subsidy</v>
      </c>
      <c r="L354" s="380">
        <f>IF(ISBLANK(INDEX('Policy Characteristics'!F:F,MATCH($C354,'Policy Characteristics'!$C:$C,0))),"",INDEX('Policy Characteristics'!F:F,MATCH($C354,'Policy Characteristics'!$C:$C,0)))</f>
        <v>0</v>
      </c>
      <c r="M354" s="380">
        <f>IF(ISBLANK(INDEX('Policy Characteristics'!G:G,MATCH($C354,'Policy Characteristics'!$C:$C,0))),"",INDEX('Policy Characteristics'!G:G,MATCH($C354,'Policy Characteristics'!$C:$C,0)))</f>
        <v>60</v>
      </c>
      <c r="N354" s="380">
        <f>IF(ISBLANK(INDEX('Policy Characteristics'!H:H,MATCH($C354,'Policy Characteristics'!$C:$C,0))),"",INDEX('Policy Characteristics'!H:H,MATCH($C354,'Policy Characteristics'!$C:$C,0)))</f>
        <v>1</v>
      </c>
      <c r="O354" s="358" t="str">
        <f>IF(ISBLANK(INDEX('Policy Characteristics'!I:I,MATCH($C354,'Policy Characteristics'!$C:$C,0))),"",INDEX('Policy Characteristics'!I:I,MATCH($C354,'Policy Characteristics'!$C:$C,0)))</f>
        <v>$/MWh</v>
      </c>
      <c r="P354" s="358"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358" t="str">
        <f>IF(ISBLANK(INDEX('Policy Characteristics'!K:K,MATCH($C354,'Policy Characteristics'!$C:$C,0))),"",INDEX('Policy Characteristics'!K:K,MATCH($C354,'Policy Characteristics'!$C:$C,0)))</f>
        <v>electricity-sector-main.html#subsidies</v>
      </c>
      <c r="R354" s="358" t="str">
        <f>IF(ISBLANK(INDEX('Policy Characteristics'!L:L,MATCH($C354,'Policy Characteristics'!$C:$C,0))),"",INDEX('Policy Characteristics'!L:L,MATCH($C354,'Policy Characteristics'!$C:$C,0)))</f>
        <v>subsidy-for-electricity-production.html</v>
      </c>
    </row>
    <row r="355" spans="1:18" s="2" customFormat="1" x14ac:dyDescent="0.35">
      <c r="A355" s="358" t="str">
        <f>IF(ISBLANK(INDEX('Policy Characteristics'!A:A,MATCH($C355,'Policy Characteristics'!$C:$C,0))),"",INDEX('Policy Characteristics'!A:A,MATCH($C355,'Policy Characteristics'!$C:$C,0)))</f>
        <v>Electricity Supply</v>
      </c>
      <c r="B355" s="358" t="str">
        <f>IF(ISBLANK(INDEX('Policy Characteristics'!B:B,MATCH($C355,'Policy Characteristics'!$C:$C,0))),"",INDEX('Policy Characteristics'!B:B,MATCH($C355,'Policy Characteristics'!$C:$C,0)))</f>
        <v>Subsidy for Electricity Production</v>
      </c>
      <c r="C355" s="463" t="str">
        <f t="shared" si="27"/>
        <v>Subsidy for Elec Production by Fuel</v>
      </c>
      <c r="D355" s="286" t="s">
        <v>478</v>
      </c>
      <c r="E355" s="285" t="s">
        <v>274</v>
      </c>
      <c r="F355" s="286" t="s">
        <v>481</v>
      </c>
      <c r="G355" s="467" t="s">
        <v>337</v>
      </c>
      <c r="H355" s="297">
        <v>1572</v>
      </c>
      <c r="I355" s="285" t="s">
        <v>45</v>
      </c>
      <c r="J355" s="360" t="str">
        <f>IF(ISBLANK(INDEX('Policy Characteristics'!D:D,MATCH($C355,'Policy Characteristics'!$C:$C,0))),"",INDEX('Policy Characteristics'!D:D,MATCH($C355,'Policy Characteristics'!$C:$C,0)))</f>
        <v>Subsidy for Electricity Production</v>
      </c>
      <c r="K355" s="358" t="str">
        <f>IF(ISBLANK(INDEX('Policy Characteristics'!E:E,MATCH($C355,'Policy Characteristics'!$C:$C,0))),"",INDEX('Policy Characteristics'!E:E,MATCH($C355,'Policy Characteristics'!$C:$C,0)))</f>
        <v>elec generation subsidy</v>
      </c>
      <c r="L355" s="380">
        <f>IF(ISBLANK(INDEX('Policy Characteristics'!F:F,MATCH($C355,'Policy Characteristics'!$C:$C,0))),"",INDEX('Policy Characteristics'!F:F,MATCH($C355,'Policy Characteristics'!$C:$C,0)))</f>
        <v>0</v>
      </c>
      <c r="M355" s="380">
        <f>IF(ISBLANK(INDEX('Policy Characteristics'!G:G,MATCH($C355,'Policy Characteristics'!$C:$C,0))),"",INDEX('Policy Characteristics'!G:G,MATCH($C355,'Policy Characteristics'!$C:$C,0)))</f>
        <v>60</v>
      </c>
      <c r="N355" s="380">
        <f>IF(ISBLANK(INDEX('Policy Characteristics'!H:H,MATCH($C355,'Policy Characteristics'!$C:$C,0))),"",INDEX('Policy Characteristics'!H:H,MATCH($C355,'Policy Characteristics'!$C:$C,0)))</f>
        <v>1</v>
      </c>
      <c r="O355" s="358" t="str">
        <f>IF(ISBLANK(INDEX('Policy Characteristics'!I:I,MATCH($C355,'Policy Characteristics'!$C:$C,0))),"",INDEX('Policy Characteristics'!I:I,MATCH($C355,'Policy Characteristics'!$C:$C,0)))</f>
        <v>$/MWh</v>
      </c>
      <c r="P355" s="358"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358" t="str">
        <f>IF(ISBLANK(INDEX('Policy Characteristics'!K:K,MATCH($C355,'Policy Characteristics'!$C:$C,0))),"",INDEX('Policy Characteristics'!K:K,MATCH($C355,'Policy Characteristics'!$C:$C,0)))</f>
        <v>electricity-sector-main.html#subsidies</v>
      </c>
      <c r="R355" s="358" t="str">
        <f>IF(ISBLANK(INDEX('Policy Characteristics'!L:L,MATCH($C355,'Policy Characteristics'!$C:$C,0))),"",INDEX('Policy Characteristics'!L:L,MATCH($C355,'Policy Characteristics'!$C:$C,0)))</f>
        <v>subsidy-for-electricity-production.html</v>
      </c>
    </row>
    <row r="356" spans="1:18" s="2" customFormat="1" x14ac:dyDescent="0.35">
      <c r="A356" s="358" t="str">
        <f>IF(ISBLANK(INDEX('Policy Characteristics'!A:A,MATCH($C356,'Policy Characteristics'!$C:$C,0))),"",INDEX('Policy Characteristics'!A:A,MATCH($C356,'Policy Characteristics'!$C:$C,0)))</f>
        <v>Electricity Supply</v>
      </c>
      <c r="B356" s="358" t="str">
        <f>IF(ISBLANK(INDEX('Policy Characteristics'!B:B,MATCH($C356,'Policy Characteristics'!$C:$C,0))),"",INDEX('Policy Characteristics'!B:B,MATCH($C356,'Policy Characteristics'!$C:$C,0)))</f>
        <v>Subsidy for Electricity Production</v>
      </c>
      <c r="C356" s="463" t="str">
        <f t="shared" si="27"/>
        <v>Subsidy for Elec Production by Fuel</v>
      </c>
      <c r="D356" s="286" t="s">
        <v>80</v>
      </c>
      <c r="E356" s="285" t="s">
        <v>272</v>
      </c>
      <c r="F356" s="285" t="s">
        <v>94</v>
      </c>
      <c r="G356" s="467" t="s">
        <v>326</v>
      </c>
      <c r="H356" s="297">
        <v>40</v>
      </c>
      <c r="I356" s="285" t="s">
        <v>45</v>
      </c>
      <c r="J356" s="360" t="str">
        <f>IF(ISBLANK(INDEX('Policy Characteristics'!D:D,MATCH($C356,'Policy Characteristics'!$C:$C,0))),"",INDEX('Policy Characteristics'!D:D,MATCH($C356,'Policy Characteristics'!$C:$C,0)))</f>
        <v>Subsidy for Electricity Production</v>
      </c>
      <c r="K356" s="358" t="str">
        <f>IF(ISBLANK(INDEX('Policy Characteristics'!E:E,MATCH($C356,'Policy Characteristics'!$C:$C,0))),"",INDEX('Policy Characteristics'!E:E,MATCH($C356,'Policy Characteristics'!$C:$C,0)))</f>
        <v>elec generation subsidy</v>
      </c>
      <c r="L356" s="380">
        <f>IF(ISBLANK(INDEX('Policy Characteristics'!F:F,MATCH($C356,'Policy Characteristics'!$C:$C,0))),"",INDEX('Policy Characteristics'!F:F,MATCH($C356,'Policy Characteristics'!$C:$C,0)))</f>
        <v>0</v>
      </c>
      <c r="M356" s="380">
        <f>IF(ISBLANK(INDEX('Policy Characteristics'!G:G,MATCH($C356,'Policy Characteristics'!$C:$C,0))),"",INDEX('Policy Characteristics'!G:G,MATCH($C356,'Policy Characteristics'!$C:$C,0)))</f>
        <v>60</v>
      </c>
      <c r="N356" s="380">
        <f>IF(ISBLANK(INDEX('Policy Characteristics'!H:H,MATCH($C356,'Policy Characteristics'!$C:$C,0))),"",INDEX('Policy Characteristics'!H:H,MATCH($C356,'Policy Characteristics'!$C:$C,0)))</f>
        <v>1</v>
      </c>
      <c r="O356" s="358" t="str">
        <f>IF(ISBLANK(INDEX('Policy Characteristics'!I:I,MATCH($C356,'Policy Characteristics'!$C:$C,0))),"",INDEX('Policy Characteristics'!I:I,MATCH($C356,'Policy Characteristics'!$C:$C,0)))</f>
        <v>$/MWh</v>
      </c>
      <c r="P356" s="358"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358" t="str">
        <f>IF(ISBLANK(INDEX('Policy Characteristics'!K:K,MATCH($C356,'Policy Characteristics'!$C:$C,0))),"",INDEX('Policy Characteristics'!K:K,MATCH($C356,'Policy Characteristics'!$C:$C,0)))</f>
        <v>electricity-sector-main.html#subsidies</v>
      </c>
      <c r="R356" s="358" t="str">
        <f>IF(ISBLANK(INDEX('Policy Characteristics'!L:L,MATCH($C356,'Policy Characteristics'!$C:$C,0))),"",INDEX('Policy Characteristics'!L:L,MATCH($C356,'Policy Characteristics'!$C:$C,0)))</f>
        <v>subsidy-for-electricity-production.html</v>
      </c>
    </row>
    <row r="357" spans="1:18" s="2" customFormat="1" x14ac:dyDescent="0.35">
      <c r="A357" s="358" t="str">
        <f>IF(ISBLANK(INDEX('Policy Characteristics'!A:A,MATCH($C357,'Policy Characteristics'!$C:$C,0))),"",INDEX('Policy Characteristics'!A:A,MATCH($C357,'Policy Characteristics'!$C:$C,0)))</f>
        <v>Electricity Supply</v>
      </c>
      <c r="B357" s="358" t="str">
        <f>IF(ISBLANK(INDEX('Policy Characteristics'!B:B,MATCH($C357,'Policy Characteristics'!$C:$C,0))),"",INDEX('Policy Characteristics'!B:B,MATCH($C357,'Policy Characteristics'!$C:$C,0)))</f>
        <v>Subsidy for Electricity Production</v>
      </c>
      <c r="C357" s="463" t="str">
        <f t="shared" si="27"/>
        <v>Subsidy for Elec Production by Fuel</v>
      </c>
      <c r="D357" s="286" t="s">
        <v>80</v>
      </c>
      <c r="E357" s="285" t="s">
        <v>273</v>
      </c>
      <c r="F357" s="285" t="s">
        <v>94</v>
      </c>
      <c r="G357" s="467"/>
      <c r="H357" s="297">
        <v>1573</v>
      </c>
      <c r="I357" s="286" t="s">
        <v>46</v>
      </c>
      <c r="J357" s="360" t="str">
        <f>IF(ISBLANK(INDEX('Policy Characteristics'!D:D,MATCH($C357,'Policy Characteristics'!$C:$C,0))),"",INDEX('Policy Characteristics'!D:D,MATCH($C357,'Policy Characteristics'!$C:$C,0)))</f>
        <v>Subsidy for Electricity Production</v>
      </c>
      <c r="K357" s="358" t="str">
        <f>IF(ISBLANK(INDEX('Policy Characteristics'!E:E,MATCH($C357,'Policy Characteristics'!$C:$C,0))),"",INDEX('Policy Characteristics'!E:E,MATCH($C357,'Policy Characteristics'!$C:$C,0)))</f>
        <v>elec generation subsidy</v>
      </c>
      <c r="L357" s="380">
        <f>IF(ISBLANK(INDEX('Policy Characteristics'!F:F,MATCH($C357,'Policy Characteristics'!$C:$C,0))),"",INDEX('Policy Characteristics'!F:F,MATCH($C357,'Policy Characteristics'!$C:$C,0)))</f>
        <v>0</v>
      </c>
      <c r="M357" s="380">
        <f>IF(ISBLANK(INDEX('Policy Characteristics'!G:G,MATCH($C357,'Policy Characteristics'!$C:$C,0))),"",INDEX('Policy Characteristics'!G:G,MATCH($C357,'Policy Characteristics'!$C:$C,0)))</f>
        <v>60</v>
      </c>
      <c r="N357" s="380">
        <f>IF(ISBLANK(INDEX('Policy Characteristics'!H:H,MATCH($C357,'Policy Characteristics'!$C:$C,0))),"",INDEX('Policy Characteristics'!H:H,MATCH($C357,'Policy Characteristics'!$C:$C,0)))</f>
        <v>1</v>
      </c>
      <c r="O357" s="358" t="str">
        <f>IF(ISBLANK(INDEX('Policy Characteristics'!I:I,MATCH($C357,'Policy Characteristics'!$C:$C,0))),"",INDEX('Policy Characteristics'!I:I,MATCH($C357,'Policy Characteristics'!$C:$C,0)))</f>
        <v>$/MWh</v>
      </c>
      <c r="P357" s="358"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358" t="str">
        <f>IF(ISBLANK(INDEX('Policy Characteristics'!K:K,MATCH($C357,'Policy Characteristics'!$C:$C,0))),"",INDEX('Policy Characteristics'!K:K,MATCH($C357,'Policy Characteristics'!$C:$C,0)))</f>
        <v>electricity-sector-main.html#subsidies</v>
      </c>
      <c r="R357" s="358" t="str">
        <f>IF(ISBLANK(INDEX('Policy Characteristics'!L:L,MATCH($C357,'Policy Characteristics'!$C:$C,0))),"",INDEX('Policy Characteristics'!L:L,MATCH($C357,'Policy Characteristics'!$C:$C,0)))</f>
        <v>subsidy-for-electricity-production.html</v>
      </c>
    </row>
    <row r="358" spans="1:18" s="2" customFormat="1" x14ac:dyDescent="0.35">
      <c r="A358" s="358" t="str">
        <f>IF(ISBLANK(INDEX('Policy Characteristics'!A:A,MATCH($C358,'Policy Characteristics'!$C:$C,0))),"",INDEX('Policy Characteristics'!A:A,MATCH($C358,'Policy Characteristics'!$C:$C,0)))</f>
        <v>Electricity Supply</v>
      </c>
      <c r="B358" s="358" t="str">
        <f>IF(ISBLANK(INDEX('Policy Characteristics'!B:B,MATCH($C358,'Policy Characteristics'!$C:$C,0))),"",INDEX('Policy Characteristics'!B:B,MATCH($C358,'Policy Characteristics'!$C:$C,0)))</f>
        <v>Subsidy for Electricity Production</v>
      </c>
      <c r="C358" s="463" t="str">
        <f t="shared" si="27"/>
        <v>Subsidy for Elec Production by Fuel</v>
      </c>
      <c r="D358" s="286" t="s">
        <v>80</v>
      </c>
      <c r="E358" s="285" t="s">
        <v>274</v>
      </c>
      <c r="F358" s="285" t="s">
        <v>94</v>
      </c>
      <c r="G358" s="467" t="s">
        <v>337</v>
      </c>
      <c r="H358" s="297">
        <v>1574</v>
      </c>
      <c r="I358" s="285" t="s">
        <v>45</v>
      </c>
      <c r="J358" s="360" t="str">
        <f>IF(ISBLANK(INDEX('Policy Characteristics'!D:D,MATCH($C358,'Policy Characteristics'!$C:$C,0))),"",INDEX('Policy Characteristics'!D:D,MATCH($C358,'Policy Characteristics'!$C:$C,0)))</f>
        <v>Subsidy for Electricity Production</v>
      </c>
      <c r="K358" s="358" t="str">
        <f>IF(ISBLANK(INDEX('Policy Characteristics'!E:E,MATCH($C358,'Policy Characteristics'!$C:$C,0))),"",INDEX('Policy Characteristics'!E:E,MATCH($C358,'Policy Characteristics'!$C:$C,0)))</f>
        <v>elec generation subsidy</v>
      </c>
      <c r="L358" s="380">
        <f>IF(ISBLANK(INDEX('Policy Characteristics'!F:F,MATCH($C358,'Policy Characteristics'!$C:$C,0))),"",INDEX('Policy Characteristics'!F:F,MATCH($C358,'Policy Characteristics'!$C:$C,0)))</f>
        <v>0</v>
      </c>
      <c r="M358" s="380">
        <f>IF(ISBLANK(INDEX('Policy Characteristics'!G:G,MATCH($C358,'Policy Characteristics'!$C:$C,0))),"",INDEX('Policy Characteristics'!G:G,MATCH($C358,'Policy Characteristics'!$C:$C,0)))</f>
        <v>60</v>
      </c>
      <c r="N358" s="380">
        <f>IF(ISBLANK(INDEX('Policy Characteristics'!H:H,MATCH($C358,'Policy Characteristics'!$C:$C,0))),"",INDEX('Policy Characteristics'!H:H,MATCH($C358,'Policy Characteristics'!$C:$C,0)))</f>
        <v>1</v>
      </c>
      <c r="O358" s="358" t="str">
        <f>IF(ISBLANK(INDEX('Policy Characteristics'!I:I,MATCH($C358,'Policy Characteristics'!$C:$C,0))),"",INDEX('Policy Characteristics'!I:I,MATCH($C358,'Policy Characteristics'!$C:$C,0)))</f>
        <v>$/MWh</v>
      </c>
      <c r="P358" s="358"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358" t="str">
        <f>IF(ISBLANK(INDEX('Policy Characteristics'!K:K,MATCH($C358,'Policy Characteristics'!$C:$C,0))),"",INDEX('Policy Characteristics'!K:K,MATCH($C358,'Policy Characteristics'!$C:$C,0)))</f>
        <v>electricity-sector-main.html#subsidies</v>
      </c>
      <c r="R358" s="358" t="str">
        <f>IF(ISBLANK(INDEX('Policy Characteristics'!L:L,MATCH($C358,'Policy Characteristics'!$C:$C,0))),"",INDEX('Policy Characteristics'!L:L,MATCH($C358,'Policy Characteristics'!$C:$C,0)))</f>
        <v>subsidy-for-electricity-production.html</v>
      </c>
    </row>
    <row r="359" spans="1:18" s="2" customFormat="1" x14ac:dyDescent="0.35">
      <c r="A359" s="358" t="str">
        <f>IF(ISBLANK(INDEX('Policy Characteristics'!A:A,MATCH($C359,'Policy Characteristics'!$C:$C,0))),"",INDEX('Policy Characteristics'!A:A,MATCH($C359,'Policy Characteristics'!$C:$C,0)))</f>
        <v>Electricity Supply</v>
      </c>
      <c r="B359" s="358" t="str">
        <f>IF(ISBLANK(INDEX('Policy Characteristics'!B:B,MATCH($C359,'Policy Characteristics'!$C:$C,0))),"",INDEX('Policy Characteristics'!B:B,MATCH($C359,'Policy Characteristics'!$C:$C,0)))</f>
        <v>Subsidy for Electricity Production</v>
      </c>
      <c r="C359" s="463" t="str">
        <f t="shared" si="27"/>
        <v>Subsidy for Elec Production by Fuel</v>
      </c>
      <c r="D359" s="286" t="s">
        <v>81</v>
      </c>
      <c r="E359" s="285" t="s">
        <v>272</v>
      </c>
      <c r="F359" s="285" t="s">
        <v>95</v>
      </c>
      <c r="G359" s="467" t="s">
        <v>326</v>
      </c>
      <c r="H359" s="297">
        <v>41</v>
      </c>
      <c r="I359" s="285" t="s">
        <v>45</v>
      </c>
      <c r="J359" s="360" t="str">
        <f>IF(ISBLANK(INDEX('Policy Characteristics'!D:D,MATCH($C359,'Policy Characteristics'!$C:$C,0))),"",INDEX('Policy Characteristics'!D:D,MATCH($C359,'Policy Characteristics'!$C:$C,0)))</f>
        <v>Subsidy for Electricity Production</v>
      </c>
      <c r="K359" s="358" t="str">
        <f>IF(ISBLANK(INDEX('Policy Characteristics'!E:E,MATCH($C359,'Policy Characteristics'!$C:$C,0))),"",INDEX('Policy Characteristics'!E:E,MATCH($C359,'Policy Characteristics'!$C:$C,0)))</f>
        <v>elec generation subsidy</v>
      </c>
      <c r="L359" s="380">
        <f>IF(ISBLANK(INDEX('Policy Characteristics'!F:F,MATCH($C359,'Policy Characteristics'!$C:$C,0))),"",INDEX('Policy Characteristics'!F:F,MATCH($C359,'Policy Characteristics'!$C:$C,0)))</f>
        <v>0</v>
      </c>
      <c r="M359" s="380">
        <f>IF(ISBLANK(INDEX('Policy Characteristics'!G:G,MATCH($C359,'Policy Characteristics'!$C:$C,0))),"",INDEX('Policy Characteristics'!G:G,MATCH($C359,'Policy Characteristics'!$C:$C,0)))</f>
        <v>60</v>
      </c>
      <c r="N359" s="380">
        <f>IF(ISBLANK(INDEX('Policy Characteristics'!H:H,MATCH($C359,'Policy Characteristics'!$C:$C,0))),"",INDEX('Policy Characteristics'!H:H,MATCH($C359,'Policy Characteristics'!$C:$C,0)))</f>
        <v>1</v>
      </c>
      <c r="O359" s="358" t="str">
        <f>IF(ISBLANK(INDEX('Policy Characteristics'!I:I,MATCH($C359,'Policy Characteristics'!$C:$C,0))),"",INDEX('Policy Characteristics'!I:I,MATCH($C359,'Policy Characteristics'!$C:$C,0)))</f>
        <v>$/MWh</v>
      </c>
      <c r="P359" s="358"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358" t="str">
        <f>IF(ISBLANK(INDEX('Policy Characteristics'!K:K,MATCH($C359,'Policy Characteristics'!$C:$C,0))),"",INDEX('Policy Characteristics'!K:K,MATCH($C359,'Policy Characteristics'!$C:$C,0)))</f>
        <v>electricity-sector-main.html#subsidies</v>
      </c>
      <c r="R359" s="358" t="str">
        <f>IF(ISBLANK(INDEX('Policy Characteristics'!L:L,MATCH($C359,'Policy Characteristics'!$C:$C,0))),"",INDEX('Policy Characteristics'!L:L,MATCH($C359,'Policy Characteristics'!$C:$C,0)))</f>
        <v>subsidy-for-electricity-production.html</v>
      </c>
    </row>
    <row r="360" spans="1:18" s="2" customFormat="1" x14ac:dyDescent="0.35">
      <c r="A360" s="358" t="str">
        <f>IF(ISBLANK(INDEX('Policy Characteristics'!A:A,MATCH($C360,'Policy Characteristics'!$C:$C,0))),"",INDEX('Policy Characteristics'!A:A,MATCH($C360,'Policy Characteristics'!$C:$C,0)))</f>
        <v>Electricity Supply</v>
      </c>
      <c r="B360" s="358" t="str">
        <f>IF(ISBLANK(INDEX('Policy Characteristics'!B:B,MATCH($C360,'Policy Characteristics'!$C:$C,0))),"",INDEX('Policy Characteristics'!B:B,MATCH($C360,'Policy Characteristics'!$C:$C,0)))</f>
        <v>Subsidy for Electricity Production</v>
      </c>
      <c r="C360" s="463" t="str">
        <f t="shared" si="27"/>
        <v>Subsidy for Elec Production by Fuel</v>
      </c>
      <c r="D360" s="286" t="s">
        <v>81</v>
      </c>
      <c r="E360" s="285" t="s">
        <v>273</v>
      </c>
      <c r="F360" s="285" t="s">
        <v>95</v>
      </c>
      <c r="G360" s="467"/>
      <c r="H360" s="297">
        <v>1575</v>
      </c>
      <c r="I360" s="286" t="s">
        <v>46</v>
      </c>
      <c r="J360" s="360" t="str">
        <f>IF(ISBLANK(INDEX('Policy Characteristics'!D:D,MATCH($C360,'Policy Characteristics'!$C:$C,0))),"",INDEX('Policy Characteristics'!D:D,MATCH($C360,'Policy Characteristics'!$C:$C,0)))</f>
        <v>Subsidy for Electricity Production</v>
      </c>
      <c r="K360" s="358" t="str">
        <f>IF(ISBLANK(INDEX('Policy Characteristics'!E:E,MATCH($C360,'Policy Characteristics'!$C:$C,0))),"",INDEX('Policy Characteristics'!E:E,MATCH($C360,'Policy Characteristics'!$C:$C,0)))</f>
        <v>elec generation subsidy</v>
      </c>
      <c r="L360" s="380">
        <f>IF(ISBLANK(INDEX('Policy Characteristics'!F:F,MATCH($C360,'Policy Characteristics'!$C:$C,0))),"",INDEX('Policy Characteristics'!F:F,MATCH($C360,'Policy Characteristics'!$C:$C,0)))</f>
        <v>0</v>
      </c>
      <c r="M360" s="380">
        <f>IF(ISBLANK(INDEX('Policy Characteristics'!G:G,MATCH($C360,'Policy Characteristics'!$C:$C,0))),"",INDEX('Policy Characteristics'!G:G,MATCH($C360,'Policy Characteristics'!$C:$C,0)))</f>
        <v>60</v>
      </c>
      <c r="N360" s="380">
        <f>IF(ISBLANK(INDEX('Policy Characteristics'!H:H,MATCH($C360,'Policy Characteristics'!$C:$C,0))),"",INDEX('Policy Characteristics'!H:H,MATCH($C360,'Policy Characteristics'!$C:$C,0)))</f>
        <v>1</v>
      </c>
      <c r="O360" s="358" t="str">
        <f>IF(ISBLANK(INDEX('Policy Characteristics'!I:I,MATCH($C360,'Policy Characteristics'!$C:$C,0))),"",INDEX('Policy Characteristics'!I:I,MATCH($C360,'Policy Characteristics'!$C:$C,0)))</f>
        <v>$/MWh</v>
      </c>
      <c r="P360" s="358"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358" t="str">
        <f>IF(ISBLANK(INDEX('Policy Characteristics'!K:K,MATCH($C360,'Policy Characteristics'!$C:$C,0))),"",INDEX('Policy Characteristics'!K:K,MATCH($C360,'Policy Characteristics'!$C:$C,0)))</f>
        <v>electricity-sector-main.html#subsidies</v>
      </c>
      <c r="R360" s="358" t="str">
        <f>IF(ISBLANK(INDEX('Policy Characteristics'!L:L,MATCH($C360,'Policy Characteristics'!$C:$C,0))),"",INDEX('Policy Characteristics'!L:L,MATCH($C360,'Policy Characteristics'!$C:$C,0)))</f>
        <v>subsidy-for-electricity-production.html</v>
      </c>
    </row>
    <row r="361" spans="1:18" s="2" customFormat="1" x14ac:dyDescent="0.35">
      <c r="A361" s="358" t="str">
        <f>IF(ISBLANK(INDEX('Policy Characteristics'!A:A,MATCH($C361,'Policy Characteristics'!$C:$C,0))),"",INDEX('Policy Characteristics'!A:A,MATCH($C361,'Policy Characteristics'!$C:$C,0)))</f>
        <v>Electricity Supply</v>
      </c>
      <c r="B361" s="358" t="str">
        <f>IF(ISBLANK(INDEX('Policy Characteristics'!B:B,MATCH($C361,'Policy Characteristics'!$C:$C,0))),"",INDEX('Policy Characteristics'!B:B,MATCH($C361,'Policy Characteristics'!$C:$C,0)))</f>
        <v>Subsidy for Electricity Production</v>
      </c>
      <c r="C361" s="463" t="str">
        <f t="shared" si="27"/>
        <v>Subsidy for Elec Production by Fuel</v>
      </c>
      <c r="D361" s="286" t="s">
        <v>81</v>
      </c>
      <c r="E361" s="285" t="s">
        <v>274</v>
      </c>
      <c r="F361" s="285" t="s">
        <v>95</v>
      </c>
      <c r="G361" s="467" t="s">
        <v>337</v>
      </c>
      <c r="H361" s="297">
        <v>1576</v>
      </c>
      <c r="I361" s="285" t="s">
        <v>45</v>
      </c>
      <c r="J361" s="360" t="str">
        <f>IF(ISBLANK(INDEX('Policy Characteristics'!D:D,MATCH($C361,'Policy Characteristics'!$C:$C,0))),"",INDEX('Policy Characteristics'!D:D,MATCH($C361,'Policy Characteristics'!$C:$C,0)))</f>
        <v>Subsidy for Electricity Production</v>
      </c>
      <c r="K361" s="358" t="str">
        <f>IF(ISBLANK(INDEX('Policy Characteristics'!E:E,MATCH($C361,'Policy Characteristics'!$C:$C,0))),"",INDEX('Policy Characteristics'!E:E,MATCH($C361,'Policy Characteristics'!$C:$C,0)))</f>
        <v>elec generation subsidy</v>
      </c>
      <c r="L361" s="380">
        <f>IF(ISBLANK(INDEX('Policy Characteristics'!F:F,MATCH($C361,'Policy Characteristics'!$C:$C,0))),"",INDEX('Policy Characteristics'!F:F,MATCH($C361,'Policy Characteristics'!$C:$C,0)))</f>
        <v>0</v>
      </c>
      <c r="M361" s="380">
        <f>IF(ISBLANK(INDEX('Policy Characteristics'!G:G,MATCH($C361,'Policy Characteristics'!$C:$C,0))),"",INDEX('Policy Characteristics'!G:G,MATCH($C361,'Policy Characteristics'!$C:$C,0)))</f>
        <v>60</v>
      </c>
      <c r="N361" s="380">
        <f>IF(ISBLANK(INDEX('Policy Characteristics'!H:H,MATCH($C361,'Policy Characteristics'!$C:$C,0))),"",INDEX('Policy Characteristics'!H:H,MATCH($C361,'Policy Characteristics'!$C:$C,0)))</f>
        <v>1</v>
      </c>
      <c r="O361" s="358" t="str">
        <f>IF(ISBLANK(INDEX('Policy Characteristics'!I:I,MATCH($C361,'Policy Characteristics'!$C:$C,0))),"",INDEX('Policy Characteristics'!I:I,MATCH($C361,'Policy Characteristics'!$C:$C,0)))</f>
        <v>$/MWh</v>
      </c>
      <c r="P361" s="358"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358" t="str">
        <f>IF(ISBLANK(INDEX('Policy Characteristics'!K:K,MATCH($C361,'Policy Characteristics'!$C:$C,0))),"",INDEX('Policy Characteristics'!K:K,MATCH($C361,'Policy Characteristics'!$C:$C,0)))</f>
        <v>electricity-sector-main.html#subsidies</v>
      </c>
      <c r="R361" s="358" t="str">
        <f>IF(ISBLANK(INDEX('Policy Characteristics'!L:L,MATCH($C361,'Policy Characteristics'!$C:$C,0))),"",INDEX('Policy Characteristics'!L:L,MATCH($C361,'Policy Characteristics'!$C:$C,0)))</f>
        <v>subsidy-for-electricity-production.html</v>
      </c>
    </row>
    <row r="362" spans="1:18" s="2" customFormat="1" x14ac:dyDescent="0.35">
      <c r="A362" s="358" t="str">
        <f>IF(ISBLANK(INDEX('Policy Characteristics'!A:A,MATCH($C362,'Policy Characteristics'!$C:$C,0))),"",INDEX('Policy Characteristics'!A:A,MATCH($C362,'Policy Characteristics'!$C:$C,0)))</f>
        <v>Electricity Supply</v>
      </c>
      <c r="B362" s="358" t="str">
        <f>IF(ISBLANK(INDEX('Policy Characteristics'!B:B,MATCH($C362,'Policy Characteristics'!$C:$C,0))),"",INDEX('Policy Characteristics'!B:B,MATCH($C362,'Policy Characteristics'!$C:$C,0)))</f>
        <v>Subsidy for Electricity Production</v>
      </c>
      <c r="C362" s="463" t="str">
        <f t="shared" si="27"/>
        <v>Subsidy for Elec Production by Fuel</v>
      </c>
      <c r="D362" s="286" t="s">
        <v>82</v>
      </c>
      <c r="E362" s="285" t="s">
        <v>272</v>
      </c>
      <c r="F362" s="285" t="s">
        <v>96</v>
      </c>
      <c r="G362" s="467" t="s">
        <v>326</v>
      </c>
      <c r="H362" s="297">
        <v>42</v>
      </c>
      <c r="I362" s="285" t="s">
        <v>45</v>
      </c>
      <c r="J362" s="360" t="str">
        <f>IF(ISBLANK(INDEX('Policy Characteristics'!D:D,MATCH($C362,'Policy Characteristics'!$C:$C,0))),"",INDEX('Policy Characteristics'!D:D,MATCH($C362,'Policy Characteristics'!$C:$C,0)))</f>
        <v>Subsidy for Electricity Production</v>
      </c>
      <c r="K362" s="358" t="str">
        <f>IF(ISBLANK(INDEX('Policy Characteristics'!E:E,MATCH($C362,'Policy Characteristics'!$C:$C,0))),"",INDEX('Policy Characteristics'!E:E,MATCH($C362,'Policy Characteristics'!$C:$C,0)))</f>
        <v>elec generation subsidy</v>
      </c>
      <c r="L362" s="380">
        <f>IF(ISBLANK(INDEX('Policy Characteristics'!F:F,MATCH($C362,'Policy Characteristics'!$C:$C,0))),"",INDEX('Policy Characteristics'!F:F,MATCH($C362,'Policy Characteristics'!$C:$C,0)))</f>
        <v>0</v>
      </c>
      <c r="M362" s="380">
        <f>IF(ISBLANK(INDEX('Policy Characteristics'!G:G,MATCH($C362,'Policy Characteristics'!$C:$C,0))),"",INDEX('Policy Characteristics'!G:G,MATCH($C362,'Policy Characteristics'!$C:$C,0)))</f>
        <v>60</v>
      </c>
      <c r="N362" s="380">
        <f>IF(ISBLANK(INDEX('Policy Characteristics'!H:H,MATCH($C362,'Policy Characteristics'!$C:$C,0))),"",INDEX('Policy Characteristics'!H:H,MATCH($C362,'Policy Characteristics'!$C:$C,0)))</f>
        <v>1</v>
      </c>
      <c r="O362" s="358" t="str">
        <f>IF(ISBLANK(INDEX('Policy Characteristics'!I:I,MATCH($C362,'Policy Characteristics'!$C:$C,0))),"",INDEX('Policy Characteristics'!I:I,MATCH($C362,'Policy Characteristics'!$C:$C,0)))</f>
        <v>$/MWh</v>
      </c>
      <c r="P362" s="358"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358" t="str">
        <f>IF(ISBLANK(INDEX('Policy Characteristics'!K:K,MATCH($C362,'Policy Characteristics'!$C:$C,0))),"",INDEX('Policy Characteristics'!K:K,MATCH($C362,'Policy Characteristics'!$C:$C,0)))</f>
        <v>electricity-sector-main.html#subsidies</v>
      </c>
      <c r="R362" s="358" t="str">
        <f>IF(ISBLANK(INDEX('Policy Characteristics'!L:L,MATCH($C362,'Policy Characteristics'!$C:$C,0))),"",INDEX('Policy Characteristics'!L:L,MATCH($C362,'Policy Characteristics'!$C:$C,0)))</f>
        <v>subsidy-for-electricity-production.html</v>
      </c>
    </row>
    <row r="363" spans="1:18" s="2" customFormat="1" x14ac:dyDescent="0.35">
      <c r="A363" s="358" t="str">
        <f>IF(ISBLANK(INDEX('Policy Characteristics'!A:A,MATCH($C363,'Policy Characteristics'!$C:$C,0))),"",INDEX('Policy Characteristics'!A:A,MATCH($C363,'Policy Characteristics'!$C:$C,0)))</f>
        <v>Electricity Supply</v>
      </c>
      <c r="B363" s="358" t="str">
        <f>IF(ISBLANK(INDEX('Policy Characteristics'!B:B,MATCH($C363,'Policy Characteristics'!$C:$C,0))),"",INDEX('Policy Characteristics'!B:B,MATCH($C363,'Policy Characteristics'!$C:$C,0)))</f>
        <v>Subsidy for Electricity Production</v>
      </c>
      <c r="C363" s="463" t="str">
        <f t="shared" si="27"/>
        <v>Subsidy for Elec Production by Fuel</v>
      </c>
      <c r="D363" s="286" t="s">
        <v>82</v>
      </c>
      <c r="E363" s="285" t="s">
        <v>273</v>
      </c>
      <c r="F363" s="285" t="s">
        <v>96</v>
      </c>
      <c r="G363" s="467"/>
      <c r="H363" s="297">
        <v>1577</v>
      </c>
      <c r="I363" s="286" t="s">
        <v>46</v>
      </c>
      <c r="J363" s="360" t="str">
        <f>IF(ISBLANK(INDEX('Policy Characteristics'!D:D,MATCH($C363,'Policy Characteristics'!$C:$C,0))),"",INDEX('Policy Characteristics'!D:D,MATCH($C363,'Policy Characteristics'!$C:$C,0)))</f>
        <v>Subsidy for Electricity Production</v>
      </c>
      <c r="K363" s="358" t="str">
        <f>IF(ISBLANK(INDEX('Policy Characteristics'!E:E,MATCH($C363,'Policy Characteristics'!$C:$C,0))),"",INDEX('Policy Characteristics'!E:E,MATCH($C363,'Policy Characteristics'!$C:$C,0)))</f>
        <v>elec generation subsidy</v>
      </c>
      <c r="L363" s="380">
        <f>IF(ISBLANK(INDEX('Policy Characteristics'!F:F,MATCH($C363,'Policy Characteristics'!$C:$C,0))),"",INDEX('Policy Characteristics'!F:F,MATCH($C363,'Policy Characteristics'!$C:$C,0)))</f>
        <v>0</v>
      </c>
      <c r="M363" s="380">
        <f>IF(ISBLANK(INDEX('Policy Characteristics'!G:G,MATCH($C363,'Policy Characteristics'!$C:$C,0))),"",INDEX('Policy Characteristics'!G:G,MATCH($C363,'Policy Characteristics'!$C:$C,0)))</f>
        <v>60</v>
      </c>
      <c r="N363" s="380">
        <f>IF(ISBLANK(INDEX('Policy Characteristics'!H:H,MATCH($C363,'Policy Characteristics'!$C:$C,0))),"",INDEX('Policy Characteristics'!H:H,MATCH($C363,'Policy Characteristics'!$C:$C,0)))</f>
        <v>1</v>
      </c>
      <c r="O363" s="358" t="str">
        <f>IF(ISBLANK(INDEX('Policy Characteristics'!I:I,MATCH($C363,'Policy Characteristics'!$C:$C,0))),"",INDEX('Policy Characteristics'!I:I,MATCH($C363,'Policy Characteristics'!$C:$C,0)))</f>
        <v>$/MWh</v>
      </c>
      <c r="P363" s="358"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358" t="str">
        <f>IF(ISBLANK(INDEX('Policy Characteristics'!K:K,MATCH($C363,'Policy Characteristics'!$C:$C,0))),"",INDEX('Policy Characteristics'!K:K,MATCH($C363,'Policy Characteristics'!$C:$C,0)))</f>
        <v>electricity-sector-main.html#subsidies</v>
      </c>
      <c r="R363" s="358" t="str">
        <f>IF(ISBLANK(INDEX('Policy Characteristics'!L:L,MATCH($C363,'Policy Characteristics'!$C:$C,0))),"",INDEX('Policy Characteristics'!L:L,MATCH($C363,'Policy Characteristics'!$C:$C,0)))</f>
        <v>subsidy-for-electricity-production.html</v>
      </c>
    </row>
    <row r="364" spans="1:18" s="2" customFormat="1" x14ac:dyDescent="0.35">
      <c r="A364" s="358" t="str">
        <f>IF(ISBLANK(INDEX('Policy Characteristics'!A:A,MATCH($C364,'Policy Characteristics'!$C:$C,0))),"",INDEX('Policy Characteristics'!A:A,MATCH($C364,'Policy Characteristics'!$C:$C,0)))</f>
        <v>Electricity Supply</v>
      </c>
      <c r="B364" s="358" t="str">
        <f>IF(ISBLANK(INDEX('Policy Characteristics'!B:B,MATCH($C364,'Policy Characteristics'!$C:$C,0))),"",INDEX('Policy Characteristics'!B:B,MATCH($C364,'Policy Characteristics'!$C:$C,0)))</f>
        <v>Subsidy for Electricity Production</v>
      </c>
      <c r="C364" s="463" t="str">
        <f t="shared" si="27"/>
        <v>Subsidy for Elec Production by Fuel</v>
      </c>
      <c r="D364" s="286" t="s">
        <v>82</v>
      </c>
      <c r="E364" s="285" t="s">
        <v>274</v>
      </c>
      <c r="F364" s="285" t="s">
        <v>96</v>
      </c>
      <c r="G364" s="467" t="s">
        <v>337</v>
      </c>
      <c r="H364" s="297">
        <v>1578</v>
      </c>
      <c r="I364" s="285" t="s">
        <v>45</v>
      </c>
      <c r="J364" s="360" t="str">
        <f>IF(ISBLANK(INDEX('Policy Characteristics'!D:D,MATCH($C364,'Policy Characteristics'!$C:$C,0))),"",INDEX('Policy Characteristics'!D:D,MATCH($C364,'Policy Characteristics'!$C:$C,0)))</f>
        <v>Subsidy for Electricity Production</v>
      </c>
      <c r="K364" s="358" t="str">
        <f>IF(ISBLANK(INDEX('Policy Characteristics'!E:E,MATCH($C364,'Policy Characteristics'!$C:$C,0))),"",INDEX('Policy Characteristics'!E:E,MATCH($C364,'Policy Characteristics'!$C:$C,0)))</f>
        <v>elec generation subsidy</v>
      </c>
      <c r="L364" s="380">
        <f>IF(ISBLANK(INDEX('Policy Characteristics'!F:F,MATCH($C364,'Policy Characteristics'!$C:$C,0))),"",INDEX('Policy Characteristics'!F:F,MATCH($C364,'Policy Characteristics'!$C:$C,0)))</f>
        <v>0</v>
      </c>
      <c r="M364" s="380">
        <f>IF(ISBLANK(INDEX('Policy Characteristics'!G:G,MATCH($C364,'Policy Characteristics'!$C:$C,0))),"",INDEX('Policy Characteristics'!G:G,MATCH($C364,'Policy Characteristics'!$C:$C,0)))</f>
        <v>60</v>
      </c>
      <c r="N364" s="380">
        <f>IF(ISBLANK(INDEX('Policy Characteristics'!H:H,MATCH($C364,'Policy Characteristics'!$C:$C,0))),"",INDEX('Policy Characteristics'!H:H,MATCH($C364,'Policy Characteristics'!$C:$C,0)))</f>
        <v>1</v>
      </c>
      <c r="O364" s="358" t="str">
        <f>IF(ISBLANK(INDEX('Policy Characteristics'!I:I,MATCH($C364,'Policy Characteristics'!$C:$C,0))),"",INDEX('Policy Characteristics'!I:I,MATCH($C364,'Policy Characteristics'!$C:$C,0)))</f>
        <v>$/MWh</v>
      </c>
      <c r="P364" s="358"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358" t="str">
        <f>IF(ISBLANK(INDEX('Policy Characteristics'!K:K,MATCH($C364,'Policy Characteristics'!$C:$C,0))),"",INDEX('Policy Characteristics'!K:K,MATCH($C364,'Policy Characteristics'!$C:$C,0)))</f>
        <v>electricity-sector-main.html#subsidies</v>
      </c>
      <c r="R364" s="358" t="str">
        <f>IF(ISBLANK(INDEX('Policy Characteristics'!L:L,MATCH($C364,'Policy Characteristics'!$C:$C,0))),"",INDEX('Policy Characteristics'!L:L,MATCH($C364,'Policy Characteristics'!$C:$C,0)))</f>
        <v>subsidy-for-electricity-production.html</v>
      </c>
    </row>
    <row r="365" spans="1:18" s="2" customFormat="1" x14ac:dyDescent="0.35">
      <c r="A365" s="358" t="str">
        <f>IF(ISBLANK(INDEX('Policy Characteristics'!A:A,MATCH($C365,'Policy Characteristics'!$C:$C,0))),"",INDEX('Policy Characteristics'!A:A,MATCH($C365,'Policy Characteristics'!$C:$C,0)))</f>
        <v>Electricity Supply</v>
      </c>
      <c r="B365" s="358" t="str">
        <f>IF(ISBLANK(INDEX('Policy Characteristics'!B:B,MATCH($C365,'Policy Characteristics'!$C:$C,0))),"",INDEX('Policy Characteristics'!B:B,MATCH($C365,'Policy Characteristics'!$C:$C,0)))</f>
        <v>Subsidy for Electricity Production</v>
      </c>
      <c r="C365" s="463" t="str">
        <f t="shared" si="27"/>
        <v>Subsidy for Elec Production by Fuel</v>
      </c>
      <c r="D365" s="286" t="s">
        <v>2491</v>
      </c>
      <c r="E365" s="285" t="s">
        <v>272</v>
      </c>
      <c r="F365" s="285" t="s">
        <v>466</v>
      </c>
      <c r="G365" s="467" t="s">
        <v>326</v>
      </c>
      <c r="H365" s="297">
        <v>1589</v>
      </c>
      <c r="I365" s="285" t="s">
        <v>45</v>
      </c>
      <c r="J365" s="360" t="str">
        <f>IF(ISBLANK(INDEX('Policy Characteristics'!D:D,MATCH($C365,'Policy Characteristics'!$C:$C,0))),"",INDEX('Policy Characteristics'!D:D,MATCH($C365,'Policy Characteristics'!$C:$C,0)))</f>
        <v>Subsidy for Electricity Production</v>
      </c>
      <c r="K365" s="358" t="str">
        <f>IF(ISBLANK(INDEX('Policy Characteristics'!E:E,MATCH($C365,'Policy Characteristics'!$C:$C,0))),"",INDEX('Policy Characteristics'!E:E,MATCH($C365,'Policy Characteristics'!$C:$C,0)))</f>
        <v>elec generation subsidy</v>
      </c>
      <c r="L365" s="380">
        <f>IF(ISBLANK(INDEX('Policy Characteristics'!F:F,MATCH($C365,'Policy Characteristics'!$C:$C,0))),"",INDEX('Policy Characteristics'!F:F,MATCH($C365,'Policy Characteristics'!$C:$C,0)))</f>
        <v>0</v>
      </c>
      <c r="M365" s="380">
        <f>IF(ISBLANK(INDEX('Policy Characteristics'!G:G,MATCH($C365,'Policy Characteristics'!$C:$C,0))),"",INDEX('Policy Characteristics'!G:G,MATCH($C365,'Policy Characteristics'!$C:$C,0)))</f>
        <v>60</v>
      </c>
      <c r="N365" s="380">
        <f>IF(ISBLANK(INDEX('Policy Characteristics'!H:H,MATCH($C365,'Policy Characteristics'!$C:$C,0))),"",INDEX('Policy Characteristics'!H:H,MATCH($C365,'Policy Characteristics'!$C:$C,0)))</f>
        <v>1</v>
      </c>
      <c r="O365" s="358" t="str">
        <f>IF(ISBLANK(INDEX('Policy Characteristics'!I:I,MATCH($C365,'Policy Characteristics'!$C:$C,0))),"",INDEX('Policy Characteristics'!I:I,MATCH($C365,'Policy Characteristics'!$C:$C,0)))</f>
        <v>$/MWh</v>
      </c>
      <c r="P365" s="358"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358" t="str">
        <f>IF(ISBLANK(INDEX('Policy Characteristics'!K:K,MATCH($C365,'Policy Characteristics'!$C:$C,0))),"",INDEX('Policy Characteristics'!K:K,MATCH($C365,'Policy Characteristics'!$C:$C,0)))</f>
        <v>electricity-sector-main.html#subsidies</v>
      </c>
      <c r="R365" s="358" t="str">
        <f>IF(ISBLANK(INDEX('Policy Characteristics'!L:L,MATCH($C365,'Policy Characteristics'!$C:$C,0))),"",INDEX('Policy Characteristics'!L:L,MATCH($C365,'Policy Characteristics'!$C:$C,0)))</f>
        <v>subsidy-for-electricity-production.html</v>
      </c>
    </row>
    <row r="366" spans="1:18" s="2" customFormat="1" x14ac:dyDescent="0.35">
      <c r="A366" s="358" t="str">
        <f>IF(ISBLANK(INDEX('Policy Characteristics'!A:A,MATCH($C366,'Policy Characteristics'!$C:$C,0))),"",INDEX('Policy Characteristics'!A:A,MATCH($C366,'Policy Characteristics'!$C:$C,0)))</f>
        <v>Electricity Supply</v>
      </c>
      <c r="B366" s="358" t="str">
        <f>IF(ISBLANK(INDEX('Policy Characteristics'!B:B,MATCH($C366,'Policy Characteristics'!$C:$C,0))),"",INDEX('Policy Characteristics'!B:B,MATCH($C366,'Policy Characteristics'!$C:$C,0)))</f>
        <v>Subsidy for Electricity Production</v>
      </c>
      <c r="C366" s="463" t="str">
        <f t="shared" si="27"/>
        <v>Subsidy for Elec Production by Fuel</v>
      </c>
      <c r="D366" s="286" t="s">
        <v>2491</v>
      </c>
      <c r="E366" s="285" t="s">
        <v>273</v>
      </c>
      <c r="F366" s="285" t="s">
        <v>466</v>
      </c>
      <c r="G366" s="467"/>
      <c r="H366" s="297">
        <v>1590</v>
      </c>
      <c r="I366" s="286" t="s">
        <v>46</v>
      </c>
      <c r="J366" s="360" t="str">
        <f>IF(ISBLANK(INDEX('Policy Characteristics'!D:D,MATCH($C366,'Policy Characteristics'!$C:$C,0))),"",INDEX('Policy Characteristics'!D:D,MATCH($C366,'Policy Characteristics'!$C:$C,0)))</f>
        <v>Subsidy for Electricity Production</v>
      </c>
      <c r="K366" s="358" t="str">
        <f>IF(ISBLANK(INDEX('Policy Characteristics'!E:E,MATCH($C366,'Policy Characteristics'!$C:$C,0))),"",INDEX('Policy Characteristics'!E:E,MATCH($C366,'Policy Characteristics'!$C:$C,0)))</f>
        <v>elec generation subsidy</v>
      </c>
      <c r="L366" s="380">
        <f>IF(ISBLANK(INDEX('Policy Characteristics'!F:F,MATCH($C366,'Policy Characteristics'!$C:$C,0))),"",INDEX('Policy Characteristics'!F:F,MATCH($C366,'Policy Characteristics'!$C:$C,0)))</f>
        <v>0</v>
      </c>
      <c r="M366" s="380">
        <f>IF(ISBLANK(INDEX('Policy Characteristics'!G:G,MATCH($C366,'Policy Characteristics'!$C:$C,0))),"",INDEX('Policy Characteristics'!G:G,MATCH($C366,'Policy Characteristics'!$C:$C,0)))</f>
        <v>60</v>
      </c>
      <c r="N366" s="380">
        <f>IF(ISBLANK(INDEX('Policy Characteristics'!H:H,MATCH($C366,'Policy Characteristics'!$C:$C,0))),"",INDEX('Policy Characteristics'!H:H,MATCH($C366,'Policy Characteristics'!$C:$C,0)))</f>
        <v>1</v>
      </c>
      <c r="O366" s="358" t="str">
        <f>IF(ISBLANK(INDEX('Policy Characteristics'!I:I,MATCH($C366,'Policy Characteristics'!$C:$C,0))),"",INDEX('Policy Characteristics'!I:I,MATCH($C366,'Policy Characteristics'!$C:$C,0)))</f>
        <v>$/MWh</v>
      </c>
      <c r="P366" s="358"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358" t="str">
        <f>IF(ISBLANK(INDEX('Policy Characteristics'!K:K,MATCH($C366,'Policy Characteristics'!$C:$C,0))),"",INDEX('Policy Characteristics'!K:K,MATCH($C366,'Policy Characteristics'!$C:$C,0)))</f>
        <v>electricity-sector-main.html#subsidies</v>
      </c>
      <c r="R366" s="358" t="str">
        <f>IF(ISBLANK(INDEX('Policy Characteristics'!L:L,MATCH($C366,'Policy Characteristics'!$C:$C,0))),"",INDEX('Policy Characteristics'!L:L,MATCH($C366,'Policy Characteristics'!$C:$C,0)))</f>
        <v>subsidy-for-electricity-production.html</v>
      </c>
    </row>
    <row r="367" spans="1:18" s="2" customFormat="1" x14ac:dyDescent="0.35">
      <c r="A367" s="358" t="str">
        <f>IF(ISBLANK(INDEX('Policy Characteristics'!A:A,MATCH($C367,'Policy Characteristics'!$C:$C,0))),"",INDEX('Policy Characteristics'!A:A,MATCH($C367,'Policy Characteristics'!$C:$C,0)))</f>
        <v>Electricity Supply</v>
      </c>
      <c r="B367" s="358" t="str">
        <f>IF(ISBLANK(INDEX('Policy Characteristics'!B:B,MATCH($C367,'Policy Characteristics'!$C:$C,0))),"",INDEX('Policy Characteristics'!B:B,MATCH($C367,'Policy Characteristics'!$C:$C,0)))</f>
        <v>Subsidy for Electricity Production</v>
      </c>
      <c r="C367" s="463" t="str">
        <f t="shared" si="27"/>
        <v>Subsidy for Elec Production by Fuel</v>
      </c>
      <c r="D367" s="286" t="s">
        <v>2491</v>
      </c>
      <c r="E367" s="285" t="s">
        <v>274</v>
      </c>
      <c r="F367" s="285" t="s">
        <v>466</v>
      </c>
      <c r="G367" s="467" t="s">
        <v>337</v>
      </c>
      <c r="H367" s="297">
        <v>1591</v>
      </c>
      <c r="I367" s="285" t="s">
        <v>45</v>
      </c>
      <c r="J367" s="360" t="str">
        <f>IF(ISBLANK(INDEX('Policy Characteristics'!D:D,MATCH($C367,'Policy Characteristics'!$C:$C,0))),"",INDEX('Policy Characteristics'!D:D,MATCH($C367,'Policy Characteristics'!$C:$C,0)))</f>
        <v>Subsidy for Electricity Production</v>
      </c>
      <c r="K367" s="358" t="str">
        <f>IF(ISBLANK(INDEX('Policy Characteristics'!E:E,MATCH($C367,'Policy Characteristics'!$C:$C,0))),"",INDEX('Policy Characteristics'!E:E,MATCH($C367,'Policy Characteristics'!$C:$C,0)))</f>
        <v>elec generation subsidy</v>
      </c>
      <c r="L367" s="380">
        <f>IF(ISBLANK(INDEX('Policy Characteristics'!F:F,MATCH($C367,'Policy Characteristics'!$C:$C,0))),"",INDEX('Policy Characteristics'!F:F,MATCH($C367,'Policy Characteristics'!$C:$C,0)))</f>
        <v>0</v>
      </c>
      <c r="M367" s="380">
        <f>IF(ISBLANK(INDEX('Policy Characteristics'!G:G,MATCH($C367,'Policy Characteristics'!$C:$C,0))),"",INDEX('Policy Characteristics'!G:G,MATCH($C367,'Policy Characteristics'!$C:$C,0)))</f>
        <v>60</v>
      </c>
      <c r="N367" s="380">
        <f>IF(ISBLANK(INDEX('Policy Characteristics'!H:H,MATCH($C367,'Policy Characteristics'!$C:$C,0))),"",INDEX('Policy Characteristics'!H:H,MATCH($C367,'Policy Characteristics'!$C:$C,0)))</f>
        <v>1</v>
      </c>
      <c r="O367" s="358" t="str">
        <f>IF(ISBLANK(INDEX('Policy Characteristics'!I:I,MATCH($C367,'Policy Characteristics'!$C:$C,0))),"",INDEX('Policy Characteristics'!I:I,MATCH($C367,'Policy Characteristics'!$C:$C,0)))</f>
        <v>$/MWh</v>
      </c>
      <c r="P367" s="358"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358" t="str">
        <f>IF(ISBLANK(INDEX('Policy Characteristics'!K:K,MATCH($C367,'Policy Characteristics'!$C:$C,0))),"",INDEX('Policy Characteristics'!K:K,MATCH($C367,'Policy Characteristics'!$C:$C,0)))</f>
        <v>electricity-sector-main.html#subsidies</v>
      </c>
      <c r="R367" s="358" t="str">
        <f>IF(ISBLANK(INDEX('Policy Characteristics'!L:L,MATCH($C367,'Policy Characteristics'!$C:$C,0))),"",INDEX('Policy Characteristics'!L:L,MATCH($C367,'Policy Characteristics'!$C:$C,0)))</f>
        <v>subsidy-for-electricity-production.html</v>
      </c>
    </row>
    <row r="368" spans="1:18" s="2" customFormat="1" x14ac:dyDescent="0.35">
      <c r="A368" s="358" t="str">
        <f>IF(ISBLANK(INDEX('Policy Characteristics'!A:A,MATCH($C368,'Policy Characteristics'!$C:$C,0))),"",INDEX('Policy Characteristics'!A:A,MATCH($C368,'Policy Characteristics'!$C:$C,0)))</f>
        <v>Electricity Supply</v>
      </c>
      <c r="B368" s="358" t="str">
        <f>IF(ISBLANK(INDEX('Policy Characteristics'!B:B,MATCH($C368,'Policy Characteristics'!$C:$C,0))),"",INDEX('Policy Characteristics'!B:B,MATCH($C368,'Policy Characteristics'!$C:$C,0)))</f>
        <v>Subsidy for Electricity Production</v>
      </c>
      <c r="C368" s="463" t="str">
        <f t="shared" si="27"/>
        <v>Subsidy for Elec Production by Fuel</v>
      </c>
      <c r="D368" s="286" t="s">
        <v>333</v>
      </c>
      <c r="E368" s="285" t="s">
        <v>272</v>
      </c>
      <c r="F368" s="285" t="s">
        <v>335</v>
      </c>
      <c r="G368" s="467" t="s">
        <v>326</v>
      </c>
      <c r="H368" s="297">
        <v>1592</v>
      </c>
      <c r="I368" s="286" t="s">
        <v>46</v>
      </c>
      <c r="J368" s="360" t="str">
        <f>IF(ISBLANK(INDEX('Policy Characteristics'!D:D,MATCH($C368,'Policy Characteristics'!$C:$C,0))),"",INDEX('Policy Characteristics'!D:D,MATCH($C368,'Policy Characteristics'!$C:$C,0)))</f>
        <v>Subsidy for Electricity Production</v>
      </c>
      <c r="K368" s="358" t="str">
        <f>IF(ISBLANK(INDEX('Policy Characteristics'!E:E,MATCH($C368,'Policy Characteristics'!$C:$C,0))),"",INDEX('Policy Characteristics'!E:E,MATCH($C368,'Policy Characteristics'!$C:$C,0)))</f>
        <v>elec generation subsidy</v>
      </c>
      <c r="L368" s="380">
        <f>IF(ISBLANK(INDEX('Policy Characteristics'!F:F,MATCH($C368,'Policy Characteristics'!$C:$C,0))),"",INDEX('Policy Characteristics'!F:F,MATCH($C368,'Policy Characteristics'!$C:$C,0)))</f>
        <v>0</v>
      </c>
      <c r="M368" s="380">
        <f>IF(ISBLANK(INDEX('Policy Characteristics'!G:G,MATCH($C368,'Policy Characteristics'!$C:$C,0))),"",INDEX('Policy Characteristics'!G:G,MATCH($C368,'Policy Characteristics'!$C:$C,0)))</f>
        <v>60</v>
      </c>
      <c r="N368" s="380">
        <f>IF(ISBLANK(INDEX('Policy Characteristics'!H:H,MATCH($C368,'Policy Characteristics'!$C:$C,0))),"",INDEX('Policy Characteristics'!H:H,MATCH($C368,'Policy Characteristics'!$C:$C,0)))</f>
        <v>1</v>
      </c>
      <c r="O368" s="358" t="str">
        <f>IF(ISBLANK(INDEX('Policy Characteristics'!I:I,MATCH($C368,'Policy Characteristics'!$C:$C,0))),"",INDEX('Policy Characteristics'!I:I,MATCH($C368,'Policy Characteristics'!$C:$C,0)))</f>
        <v>$/MWh</v>
      </c>
      <c r="P368" s="358"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358" t="str">
        <f>IF(ISBLANK(INDEX('Policy Characteristics'!K:K,MATCH($C368,'Policy Characteristics'!$C:$C,0))),"",INDEX('Policy Characteristics'!K:K,MATCH($C368,'Policy Characteristics'!$C:$C,0)))</f>
        <v>electricity-sector-main.html#subsidies</v>
      </c>
      <c r="R368" s="358" t="str">
        <f>IF(ISBLANK(INDEX('Policy Characteristics'!L:L,MATCH($C368,'Policy Characteristics'!$C:$C,0))),"",INDEX('Policy Characteristics'!L:L,MATCH($C368,'Policy Characteristics'!$C:$C,0)))</f>
        <v>subsidy-for-electricity-production.html</v>
      </c>
    </row>
    <row r="369" spans="1:18" s="2" customFormat="1" x14ac:dyDescent="0.35">
      <c r="A369" s="358" t="str">
        <f>IF(ISBLANK(INDEX('Policy Characteristics'!A:A,MATCH($C369,'Policy Characteristics'!$C:$C,0))),"",INDEX('Policy Characteristics'!A:A,MATCH($C369,'Policy Characteristics'!$C:$C,0)))</f>
        <v>Electricity Supply</v>
      </c>
      <c r="B369" s="358" t="str">
        <f>IF(ISBLANK(INDEX('Policy Characteristics'!B:B,MATCH($C369,'Policy Characteristics'!$C:$C,0))),"",INDEX('Policy Characteristics'!B:B,MATCH($C369,'Policy Characteristics'!$C:$C,0)))</f>
        <v>Subsidy for Electricity Production</v>
      </c>
      <c r="C369" s="463" t="str">
        <f t="shared" si="27"/>
        <v>Subsidy for Elec Production by Fuel</v>
      </c>
      <c r="D369" s="286" t="s">
        <v>333</v>
      </c>
      <c r="E369" s="285" t="s">
        <v>273</v>
      </c>
      <c r="F369" s="285" t="s">
        <v>335</v>
      </c>
      <c r="G369" s="467"/>
      <c r="H369" s="297">
        <v>1593</v>
      </c>
      <c r="I369" s="286" t="s">
        <v>46</v>
      </c>
      <c r="J369" s="360" t="str">
        <f>IF(ISBLANK(INDEX('Policy Characteristics'!D:D,MATCH($C369,'Policy Characteristics'!$C:$C,0))),"",INDEX('Policy Characteristics'!D:D,MATCH($C369,'Policy Characteristics'!$C:$C,0)))</f>
        <v>Subsidy for Electricity Production</v>
      </c>
      <c r="K369" s="358" t="str">
        <f>IF(ISBLANK(INDEX('Policy Characteristics'!E:E,MATCH($C369,'Policy Characteristics'!$C:$C,0))),"",INDEX('Policy Characteristics'!E:E,MATCH($C369,'Policy Characteristics'!$C:$C,0)))</f>
        <v>elec generation subsidy</v>
      </c>
      <c r="L369" s="380">
        <f>IF(ISBLANK(INDEX('Policy Characteristics'!F:F,MATCH($C369,'Policy Characteristics'!$C:$C,0))),"",INDEX('Policy Characteristics'!F:F,MATCH($C369,'Policy Characteristics'!$C:$C,0)))</f>
        <v>0</v>
      </c>
      <c r="M369" s="380">
        <f>IF(ISBLANK(INDEX('Policy Characteristics'!G:G,MATCH($C369,'Policy Characteristics'!$C:$C,0))),"",INDEX('Policy Characteristics'!G:G,MATCH($C369,'Policy Characteristics'!$C:$C,0)))</f>
        <v>60</v>
      </c>
      <c r="N369" s="380">
        <f>IF(ISBLANK(INDEX('Policy Characteristics'!H:H,MATCH($C369,'Policy Characteristics'!$C:$C,0))),"",INDEX('Policy Characteristics'!H:H,MATCH($C369,'Policy Characteristics'!$C:$C,0)))</f>
        <v>1</v>
      </c>
      <c r="O369" s="358" t="str">
        <f>IF(ISBLANK(INDEX('Policy Characteristics'!I:I,MATCH($C369,'Policy Characteristics'!$C:$C,0))),"",INDEX('Policy Characteristics'!I:I,MATCH($C369,'Policy Characteristics'!$C:$C,0)))</f>
        <v>$/MWh</v>
      </c>
      <c r="P369" s="358"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358" t="str">
        <f>IF(ISBLANK(INDEX('Policy Characteristics'!K:K,MATCH($C369,'Policy Characteristics'!$C:$C,0))),"",INDEX('Policy Characteristics'!K:K,MATCH($C369,'Policy Characteristics'!$C:$C,0)))</f>
        <v>electricity-sector-main.html#subsidies</v>
      </c>
      <c r="R369" s="358" t="str">
        <f>IF(ISBLANK(INDEX('Policy Characteristics'!L:L,MATCH($C369,'Policy Characteristics'!$C:$C,0))),"",INDEX('Policy Characteristics'!L:L,MATCH($C369,'Policy Characteristics'!$C:$C,0)))</f>
        <v>subsidy-for-electricity-production.html</v>
      </c>
    </row>
    <row r="370" spans="1:18" s="2" customFormat="1" x14ac:dyDescent="0.35">
      <c r="A370" s="358" t="str">
        <f>IF(ISBLANK(INDEX('Policy Characteristics'!A:A,MATCH($C370,'Policy Characteristics'!$C:$C,0))),"",INDEX('Policy Characteristics'!A:A,MATCH($C370,'Policy Characteristics'!$C:$C,0)))</f>
        <v>Electricity Supply</v>
      </c>
      <c r="B370" s="358" t="str">
        <f>IF(ISBLANK(INDEX('Policy Characteristics'!B:B,MATCH($C370,'Policy Characteristics'!$C:$C,0))),"",INDEX('Policy Characteristics'!B:B,MATCH($C370,'Policy Characteristics'!$C:$C,0)))</f>
        <v>Subsidy for Electricity Production</v>
      </c>
      <c r="C370" s="463" t="str">
        <f t="shared" si="27"/>
        <v>Subsidy for Elec Production by Fuel</v>
      </c>
      <c r="D370" s="286" t="s">
        <v>333</v>
      </c>
      <c r="E370" s="285" t="s">
        <v>274</v>
      </c>
      <c r="F370" s="285" t="s">
        <v>335</v>
      </c>
      <c r="G370" s="467" t="s">
        <v>337</v>
      </c>
      <c r="H370" s="297">
        <v>1594</v>
      </c>
      <c r="I370" s="286" t="s">
        <v>46</v>
      </c>
      <c r="J370" s="360" t="str">
        <f>IF(ISBLANK(INDEX('Policy Characteristics'!D:D,MATCH($C370,'Policy Characteristics'!$C:$C,0))),"",INDEX('Policy Characteristics'!D:D,MATCH($C370,'Policy Characteristics'!$C:$C,0)))</f>
        <v>Subsidy for Electricity Production</v>
      </c>
      <c r="K370" s="358" t="str">
        <f>IF(ISBLANK(INDEX('Policy Characteristics'!E:E,MATCH($C370,'Policy Characteristics'!$C:$C,0))),"",INDEX('Policy Characteristics'!E:E,MATCH($C370,'Policy Characteristics'!$C:$C,0)))</f>
        <v>elec generation subsidy</v>
      </c>
      <c r="L370" s="380">
        <f>IF(ISBLANK(INDEX('Policy Characteristics'!F:F,MATCH($C370,'Policy Characteristics'!$C:$C,0))),"",INDEX('Policy Characteristics'!F:F,MATCH($C370,'Policy Characteristics'!$C:$C,0)))</f>
        <v>0</v>
      </c>
      <c r="M370" s="380">
        <f>IF(ISBLANK(INDEX('Policy Characteristics'!G:G,MATCH($C370,'Policy Characteristics'!$C:$C,0))),"",INDEX('Policy Characteristics'!G:G,MATCH($C370,'Policy Characteristics'!$C:$C,0)))</f>
        <v>60</v>
      </c>
      <c r="N370" s="380">
        <f>IF(ISBLANK(INDEX('Policy Characteristics'!H:H,MATCH($C370,'Policy Characteristics'!$C:$C,0))),"",INDEX('Policy Characteristics'!H:H,MATCH($C370,'Policy Characteristics'!$C:$C,0)))</f>
        <v>1</v>
      </c>
      <c r="O370" s="358" t="str">
        <f>IF(ISBLANK(INDEX('Policy Characteristics'!I:I,MATCH($C370,'Policy Characteristics'!$C:$C,0))),"",INDEX('Policy Characteristics'!I:I,MATCH($C370,'Policy Characteristics'!$C:$C,0)))</f>
        <v>$/MWh</v>
      </c>
      <c r="P370" s="358"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358" t="str">
        <f>IF(ISBLANK(INDEX('Policy Characteristics'!K:K,MATCH($C370,'Policy Characteristics'!$C:$C,0))),"",INDEX('Policy Characteristics'!K:K,MATCH($C370,'Policy Characteristics'!$C:$C,0)))</f>
        <v>electricity-sector-main.html#subsidies</v>
      </c>
      <c r="R370" s="358" t="str">
        <f>IF(ISBLANK(INDEX('Policy Characteristics'!L:L,MATCH($C370,'Policy Characteristics'!$C:$C,0))),"",INDEX('Policy Characteristics'!L:L,MATCH($C370,'Policy Characteristics'!$C:$C,0)))</f>
        <v>subsidy-for-electricity-production.html</v>
      </c>
    </row>
    <row r="371" spans="1:18" s="2" customFormat="1" x14ac:dyDescent="0.35">
      <c r="A371" s="358" t="str">
        <f>IF(ISBLANK(INDEX('Policy Characteristics'!A:A,MATCH($C371,'Policy Characteristics'!$C:$C,0))),"",INDEX('Policy Characteristics'!A:A,MATCH($C371,'Policy Characteristics'!$C:$C,0)))</f>
        <v>Electricity Supply</v>
      </c>
      <c r="B371" s="358" t="str">
        <f>IF(ISBLANK(INDEX('Policy Characteristics'!B:B,MATCH($C371,'Policy Characteristics'!$C:$C,0))),"",INDEX('Policy Characteristics'!B:B,MATCH($C371,'Policy Characteristics'!$C:$C,0)))</f>
        <v>Subsidy for Electricity Production</v>
      </c>
      <c r="C371" s="463" t="str">
        <f t="shared" si="27"/>
        <v>Subsidy for Elec Production by Fuel</v>
      </c>
      <c r="D371" s="286" t="s">
        <v>334</v>
      </c>
      <c r="E371" s="285" t="s">
        <v>272</v>
      </c>
      <c r="F371" s="285" t="s">
        <v>336</v>
      </c>
      <c r="G371" s="467" t="s">
        <v>326</v>
      </c>
      <c r="H371" s="297">
        <v>1595</v>
      </c>
      <c r="I371" s="286" t="s">
        <v>46</v>
      </c>
      <c r="J371" s="360" t="str">
        <f>IF(ISBLANK(INDEX('Policy Characteristics'!D:D,MATCH($C371,'Policy Characteristics'!$C:$C,0))),"",INDEX('Policy Characteristics'!D:D,MATCH($C371,'Policy Characteristics'!$C:$C,0)))</f>
        <v>Subsidy for Electricity Production</v>
      </c>
      <c r="K371" s="358" t="str">
        <f>IF(ISBLANK(INDEX('Policy Characteristics'!E:E,MATCH($C371,'Policy Characteristics'!$C:$C,0))),"",INDEX('Policy Characteristics'!E:E,MATCH($C371,'Policy Characteristics'!$C:$C,0)))</f>
        <v>elec generation subsidy</v>
      </c>
      <c r="L371" s="380">
        <f>IF(ISBLANK(INDEX('Policy Characteristics'!F:F,MATCH($C371,'Policy Characteristics'!$C:$C,0))),"",INDEX('Policy Characteristics'!F:F,MATCH($C371,'Policy Characteristics'!$C:$C,0)))</f>
        <v>0</v>
      </c>
      <c r="M371" s="380">
        <f>IF(ISBLANK(INDEX('Policy Characteristics'!G:G,MATCH($C371,'Policy Characteristics'!$C:$C,0))),"",INDEX('Policy Characteristics'!G:G,MATCH($C371,'Policy Characteristics'!$C:$C,0)))</f>
        <v>60</v>
      </c>
      <c r="N371" s="380">
        <f>IF(ISBLANK(INDEX('Policy Characteristics'!H:H,MATCH($C371,'Policy Characteristics'!$C:$C,0))),"",INDEX('Policy Characteristics'!H:H,MATCH($C371,'Policy Characteristics'!$C:$C,0)))</f>
        <v>1</v>
      </c>
      <c r="O371" s="358" t="str">
        <f>IF(ISBLANK(INDEX('Policy Characteristics'!I:I,MATCH($C371,'Policy Characteristics'!$C:$C,0))),"",INDEX('Policy Characteristics'!I:I,MATCH($C371,'Policy Characteristics'!$C:$C,0)))</f>
        <v>$/MWh</v>
      </c>
      <c r="P371" s="358"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358" t="str">
        <f>IF(ISBLANK(INDEX('Policy Characteristics'!K:K,MATCH($C371,'Policy Characteristics'!$C:$C,0))),"",INDEX('Policy Characteristics'!K:K,MATCH($C371,'Policy Characteristics'!$C:$C,0)))</f>
        <v>electricity-sector-main.html#subsidies</v>
      </c>
      <c r="R371" s="358" t="str">
        <f>IF(ISBLANK(INDEX('Policy Characteristics'!L:L,MATCH($C371,'Policy Characteristics'!$C:$C,0))),"",INDEX('Policy Characteristics'!L:L,MATCH($C371,'Policy Characteristics'!$C:$C,0)))</f>
        <v>subsidy-for-electricity-production.html</v>
      </c>
    </row>
    <row r="372" spans="1:18" s="2" customFormat="1" x14ac:dyDescent="0.35">
      <c r="A372" s="358" t="str">
        <f>IF(ISBLANK(INDEX('Policy Characteristics'!A:A,MATCH($C372,'Policy Characteristics'!$C:$C,0))),"",INDEX('Policy Characteristics'!A:A,MATCH($C372,'Policy Characteristics'!$C:$C,0)))</f>
        <v>Electricity Supply</v>
      </c>
      <c r="B372" s="358" t="str">
        <f>IF(ISBLANK(INDEX('Policy Characteristics'!B:B,MATCH($C372,'Policy Characteristics'!$C:$C,0))),"",INDEX('Policy Characteristics'!B:B,MATCH($C372,'Policy Characteristics'!$C:$C,0)))</f>
        <v>Subsidy for Electricity Production</v>
      </c>
      <c r="C372" s="463" t="str">
        <f t="shared" si="27"/>
        <v>Subsidy for Elec Production by Fuel</v>
      </c>
      <c r="D372" s="286" t="s">
        <v>334</v>
      </c>
      <c r="E372" s="285" t="s">
        <v>273</v>
      </c>
      <c r="F372" s="285" t="s">
        <v>336</v>
      </c>
      <c r="G372" s="467"/>
      <c r="H372" s="297">
        <v>1596</v>
      </c>
      <c r="I372" s="286" t="s">
        <v>46</v>
      </c>
      <c r="J372" s="360" t="str">
        <f>IF(ISBLANK(INDEX('Policy Characteristics'!D:D,MATCH($C372,'Policy Characteristics'!$C:$C,0))),"",INDEX('Policy Characteristics'!D:D,MATCH($C372,'Policy Characteristics'!$C:$C,0)))</f>
        <v>Subsidy for Electricity Production</v>
      </c>
      <c r="K372" s="358" t="str">
        <f>IF(ISBLANK(INDEX('Policy Characteristics'!E:E,MATCH($C372,'Policy Characteristics'!$C:$C,0))),"",INDEX('Policy Characteristics'!E:E,MATCH($C372,'Policy Characteristics'!$C:$C,0)))</f>
        <v>elec generation subsidy</v>
      </c>
      <c r="L372" s="380">
        <f>IF(ISBLANK(INDEX('Policy Characteristics'!F:F,MATCH($C372,'Policy Characteristics'!$C:$C,0))),"",INDEX('Policy Characteristics'!F:F,MATCH($C372,'Policy Characteristics'!$C:$C,0)))</f>
        <v>0</v>
      </c>
      <c r="M372" s="380">
        <f>IF(ISBLANK(INDEX('Policy Characteristics'!G:G,MATCH($C372,'Policy Characteristics'!$C:$C,0))),"",INDEX('Policy Characteristics'!G:G,MATCH($C372,'Policy Characteristics'!$C:$C,0)))</f>
        <v>60</v>
      </c>
      <c r="N372" s="380">
        <f>IF(ISBLANK(INDEX('Policy Characteristics'!H:H,MATCH($C372,'Policy Characteristics'!$C:$C,0))),"",INDEX('Policy Characteristics'!H:H,MATCH($C372,'Policy Characteristics'!$C:$C,0)))</f>
        <v>1</v>
      </c>
      <c r="O372" s="358" t="str">
        <f>IF(ISBLANK(INDEX('Policy Characteristics'!I:I,MATCH($C372,'Policy Characteristics'!$C:$C,0))),"",INDEX('Policy Characteristics'!I:I,MATCH($C372,'Policy Characteristics'!$C:$C,0)))</f>
        <v>$/MWh</v>
      </c>
      <c r="P372" s="358"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358" t="str">
        <f>IF(ISBLANK(INDEX('Policy Characteristics'!K:K,MATCH($C372,'Policy Characteristics'!$C:$C,0))),"",INDEX('Policy Characteristics'!K:K,MATCH($C372,'Policy Characteristics'!$C:$C,0)))</f>
        <v>electricity-sector-main.html#subsidies</v>
      </c>
      <c r="R372" s="358" t="str">
        <f>IF(ISBLANK(INDEX('Policy Characteristics'!L:L,MATCH($C372,'Policy Characteristics'!$C:$C,0))),"",INDEX('Policy Characteristics'!L:L,MATCH($C372,'Policy Characteristics'!$C:$C,0)))</f>
        <v>subsidy-for-electricity-production.html</v>
      </c>
    </row>
    <row r="373" spans="1:18" s="2" customFormat="1" x14ac:dyDescent="0.35">
      <c r="A373" s="358" t="str">
        <f>IF(ISBLANK(INDEX('Policy Characteristics'!A:A,MATCH($C373,'Policy Characteristics'!$C:$C,0))),"",INDEX('Policy Characteristics'!A:A,MATCH($C373,'Policy Characteristics'!$C:$C,0)))</f>
        <v>Electricity Supply</v>
      </c>
      <c r="B373" s="358" t="str">
        <f>IF(ISBLANK(INDEX('Policy Characteristics'!B:B,MATCH($C373,'Policy Characteristics'!$C:$C,0))),"",INDEX('Policy Characteristics'!B:B,MATCH($C373,'Policy Characteristics'!$C:$C,0)))</f>
        <v>Subsidy for Electricity Production</v>
      </c>
      <c r="C373" s="463" t="str">
        <f t="shared" si="27"/>
        <v>Subsidy for Elec Production by Fuel</v>
      </c>
      <c r="D373" s="286" t="s">
        <v>334</v>
      </c>
      <c r="E373" s="285" t="s">
        <v>274</v>
      </c>
      <c r="F373" s="285" t="s">
        <v>336</v>
      </c>
      <c r="G373" s="467" t="s">
        <v>337</v>
      </c>
      <c r="H373" s="297">
        <v>1597</v>
      </c>
      <c r="I373" s="286" t="s">
        <v>46</v>
      </c>
      <c r="J373" s="360" t="str">
        <f>IF(ISBLANK(INDEX('Policy Characteristics'!D:D,MATCH($C373,'Policy Characteristics'!$C:$C,0))),"",INDEX('Policy Characteristics'!D:D,MATCH($C373,'Policy Characteristics'!$C:$C,0)))</f>
        <v>Subsidy for Electricity Production</v>
      </c>
      <c r="K373" s="358" t="str">
        <f>IF(ISBLANK(INDEX('Policy Characteristics'!E:E,MATCH($C373,'Policy Characteristics'!$C:$C,0))),"",INDEX('Policy Characteristics'!E:E,MATCH($C373,'Policy Characteristics'!$C:$C,0)))</f>
        <v>elec generation subsidy</v>
      </c>
      <c r="L373" s="380">
        <f>IF(ISBLANK(INDEX('Policy Characteristics'!F:F,MATCH($C373,'Policy Characteristics'!$C:$C,0))),"",INDEX('Policy Characteristics'!F:F,MATCH($C373,'Policy Characteristics'!$C:$C,0)))</f>
        <v>0</v>
      </c>
      <c r="M373" s="380">
        <f>IF(ISBLANK(INDEX('Policy Characteristics'!G:G,MATCH($C373,'Policy Characteristics'!$C:$C,0))),"",INDEX('Policy Characteristics'!G:G,MATCH($C373,'Policy Characteristics'!$C:$C,0)))</f>
        <v>60</v>
      </c>
      <c r="N373" s="380">
        <f>IF(ISBLANK(INDEX('Policy Characteristics'!H:H,MATCH($C373,'Policy Characteristics'!$C:$C,0))),"",INDEX('Policy Characteristics'!H:H,MATCH($C373,'Policy Characteristics'!$C:$C,0)))</f>
        <v>1</v>
      </c>
      <c r="O373" s="358" t="str">
        <f>IF(ISBLANK(INDEX('Policy Characteristics'!I:I,MATCH($C373,'Policy Characteristics'!$C:$C,0))),"",INDEX('Policy Characteristics'!I:I,MATCH($C373,'Policy Characteristics'!$C:$C,0)))</f>
        <v>$/MWh</v>
      </c>
      <c r="P373" s="358"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358" t="str">
        <f>IF(ISBLANK(INDEX('Policy Characteristics'!K:K,MATCH($C373,'Policy Characteristics'!$C:$C,0))),"",INDEX('Policy Characteristics'!K:K,MATCH($C373,'Policy Characteristics'!$C:$C,0)))</f>
        <v>electricity-sector-main.html#subsidies</v>
      </c>
      <c r="R373" s="358" t="str">
        <f>IF(ISBLANK(INDEX('Policy Characteristics'!L:L,MATCH($C373,'Policy Characteristics'!$C:$C,0))),"",INDEX('Policy Characteristics'!L:L,MATCH($C373,'Policy Characteristics'!$C:$C,0)))</f>
        <v>subsidy-for-electricity-production.html</v>
      </c>
    </row>
    <row r="374" spans="1:18" s="2" customFormat="1" x14ac:dyDescent="0.35">
      <c r="A374" s="358" t="str">
        <f>IF(ISBLANK(INDEX('Policy Characteristics'!A:A,MATCH($C374,'Policy Characteristics'!$C:$C,0))),"",INDEX('Policy Characteristics'!A:A,MATCH($C374,'Policy Characteristics'!$C:$C,0)))</f>
        <v>Electricity Supply</v>
      </c>
      <c r="B374" s="358" t="str">
        <f>IF(ISBLANK(INDEX('Policy Characteristics'!B:B,MATCH($C374,'Policy Characteristics'!$C:$C,0))),"",INDEX('Policy Characteristics'!B:B,MATCH($C374,'Policy Characteristics'!$C:$C,0)))</f>
        <v>Subsidy for Electricity Production</v>
      </c>
      <c r="C374" s="463" t="str">
        <f t="shared" si="27"/>
        <v>Subsidy for Elec Production by Fuel</v>
      </c>
      <c r="D374" s="286" t="s">
        <v>474</v>
      </c>
      <c r="E374" s="285" t="s">
        <v>272</v>
      </c>
      <c r="F374" s="285" t="s">
        <v>473</v>
      </c>
      <c r="G374" s="467" t="s">
        <v>326</v>
      </c>
      <c r="H374" s="297">
        <v>701</v>
      </c>
      <c r="I374" s="286" t="s">
        <v>46</v>
      </c>
      <c r="J374" s="360" t="str">
        <f>IF(ISBLANK(INDEX('Policy Characteristics'!D:D,MATCH($C374,'Policy Characteristics'!$C:$C,0))),"",INDEX('Policy Characteristics'!D:D,MATCH($C374,'Policy Characteristics'!$C:$C,0)))</f>
        <v>Subsidy for Electricity Production</v>
      </c>
      <c r="K374" s="358" t="str">
        <f>IF(ISBLANK(INDEX('Policy Characteristics'!E:E,MATCH($C374,'Policy Characteristics'!$C:$C,0))),"",INDEX('Policy Characteristics'!E:E,MATCH($C374,'Policy Characteristics'!$C:$C,0)))</f>
        <v>elec generation subsidy</v>
      </c>
      <c r="L374" s="380">
        <f>IF(ISBLANK(INDEX('Policy Characteristics'!F:F,MATCH($C374,'Policy Characteristics'!$C:$C,0))),"",INDEX('Policy Characteristics'!F:F,MATCH($C374,'Policy Characteristics'!$C:$C,0)))</f>
        <v>0</v>
      </c>
      <c r="M374" s="380">
        <f>IF(ISBLANK(INDEX('Policy Characteristics'!G:G,MATCH($C374,'Policy Characteristics'!$C:$C,0))),"",INDEX('Policy Characteristics'!G:G,MATCH($C374,'Policy Characteristics'!$C:$C,0)))</f>
        <v>60</v>
      </c>
      <c r="N374" s="380">
        <f>IF(ISBLANK(INDEX('Policy Characteristics'!H:H,MATCH($C374,'Policy Characteristics'!$C:$C,0))),"",INDEX('Policy Characteristics'!H:H,MATCH($C374,'Policy Characteristics'!$C:$C,0)))</f>
        <v>1</v>
      </c>
      <c r="O374" s="358" t="str">
        <f>IF(ISBLANK(INDEX('Policy Characteristics'!I:I,MATCH($C374,'Policy Characteristics'!$C:$C,0))),"",INDEX('Policy Characteristics'!I:I,MATCH($C374,'Policy Characteristics'!$C:$C,0)))</f>
        <v>$/MWh</v>
      </c>
      <c r="P374" s="358"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358" t="str">
        <f>IF(ISBLANK(INDEX('Policy Characteristics'!K:K,MATCH($C374,'Policy Characteristics'!$C:$C,0))),"",INDEX('Policy Characteristics'!K:K,MATCH($C374,'Policy Characteristics'!$C:$C,0)))</f>
        <v>electricity-sector-main.html#subsidies</v>
      </c>
      <c r="R374" s="358" t="str">
        <f>IF(ISBLANK(INDEX('Policy Characteristics'!L:L,MATCH($C374,'Policy Characteristics'!$C:$C,0))),"",INDEX('Policy Characteristics'!L:L,MATCH($C374,'Policy Characteristics'!$C:$C,0)))</f>
        <v>subsidy-for-electricity-production.html</v>
      </c>
    </row>
    <row r="375" spans="1:18" s="2" customFormat="1" x14ac:dyDescent="0.35">
      <c r="A375" s="358" t="str">
        <f>IF(ISBLANK(INDEX('Policy Characteristics'!A:A,MATCH($C375,'Policy Characteristics'!$C:$C,0))),"",INDEX('Policy Characteristics'!A:A,MATCH($C375,'Policy Characteristics'!$C:$C,0)))</f>
        <v>Electricity Supply</v>
      </c>
      <c r="B375" s="358" t="str">
        <f>IF(ISBLANK(INDEX('Policy Characteristics'!B:B,MATCH($C375,'Policy Characteristics'!$C:$C,0))),"",INDEX('Policy Characteristics'!B:B,MATCH($C375,'Policy Characteristics'!$C:$C,0)))</f>
        <v>Subsidy for Electricity Production</v>
      </c>
      <c r="C375" s="463" t="str">
        <f t="shared" si="27"/>
        <v>Subsidy for Elec Production by Fuel</v>
      </c>
      <c r="D375" s="286" t="s">
        <v>474</v>
      </c>
      <c r="E375" s="285" t="s">
        <v>273</v>
      </c>
      <c r="F375" s="285" t="s">
        <v>473</v>
      </c>
      <c r="G375" s="467"/>
      <c r="H375" s="297">
        <v>1579</v>
      </c>
      <c r="I375" s="286" t="s">
        <v>46</v>
      </c>
      <c r="J375" s="360" t="str">
        <f>IF(ISBLANK(INDEX('Policy Characteristics'!D:D,MATCH($C375,'Policy Characteristics'!$C:$C,0))),"",INDEX('Policy Characteristics'!D:D,MATCH($C375,'Policy Characteristics'!$C:$C,0)))</f>
        <v>Subsidy for Electricity Production</v>
      </c>
      <c r="K375" s="358" t="str">
        <f>IF(ISBLANK(INDEX('Policy Characteristics'!E:E,MATCH($C375,'Policy Characteristics'!$C:$C,0))),"",INDEX('Policy Characteristics'!E:E,MATCH($C375,'Policy Characteristics'!$C:$C,0)))</f>
        <v>elec generation subsidy</v>
      </c>
      <c r="L375" s="380">
        <f>IF(ISBLANK(INDEX('Policy Characteristics'!F:F,MATCH($C375,'Policy Characteristics'!$C:$C,0))),"",INDEX('Policy Characteristics'!F:F,MATCH($C375,'Policy Characteristics'!$C:$C,0)))</f>
        <v>0</v>
      </c>
      <c r="M375" s="380">
        <f>IF(ISBLANK(INDEX('Policy Characteristics'!G:G,MATCH($C375,'Policy Characteristics'!$C:$C,0))),"",INDEX('Policy Characteristics'!G:G,MATCH($C375,'Policy Characteristics'!$C:$C,0)))</f>
        <v>60</v>
      </c>
      <c r="N375" s="380">
        <f>IF(ISBLANK(INDEX('Policy Characteristics'!H:H,MATCH($C375,'Policy Characteristics'!$C:$C,0))),"",INDEX('Policy Characteristics'!H:H,MATCH($C375,'Policy Characteristics'!$C:$C,0)))</f>
        <v>1</v>
      </c>
      <c r="O375" s="358" t="str">
        <f>IF(ISBLANK(INDEX('Policy Characteristics'!I:I,MATCH($C375,'Policy Characteristics'!$C:$C,0))),"",INDEX('Policy Characteristics'!I:I,MATCH($C375,'Policy Characteristics'!$C:$C,0)))</f>
        <v>$/MWh</v>
      </c>
      <c r="P375" s="358"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358" t="str">
        <f>IF(ISBLANK(INDEX('Policy Characteristics'!K:K,MATCH($C375,'Policy Characteristics'!$C:$C,0))),"",INDEX('Policy Characteristics'!K:K,MATCH($C375,'Policy Characteristics'!$C:$C,0)))</f>
        <v>electricity-sector-main.html#subsidies</v>
      </c>
      <c r="R375" s="358" t="str">
        <f>IF(ISBLANK(INDEX('Policy Characteristics'!L:L,MATCH($C375,'Policy Characteristics'!$C:$C,0))),"",INDEX('Policy Characteristics'!L:L,MATCH($C375,'Policy Characteristics'!$C:$C,0)))</f>
        <v>subsidy-for-electricity-production.html</v>
      </c>
    </row>
    <row r="376" spans="1:18" s="2" customFormat="1" x14ac:dyDescent="0.35">
      <c r="A376" s="358" t="str">
        <f>IF(ISBLANK(INDEX('Policy Characteristics'!A:A,MATCH($C376,'Policy Characteristics'!$C:$C,0))),"",INDEX('Policy Characteristics'!A:A,MATCH($C376,'Policy Characteristics'!$C:$C,0)))</f>
        <v>Electricity Supply</v>
      </c>
      <c r="B376" s="358" t="str">
        <f>IF(ISBLANK(INDEX('Policy Characteristics'!B:B,MATCH($C376,'Policy Characteristics'!$C:$C,0))),"",INDEX('Policy Characteristics'!B:B,MATCH($C376,'Policy Characteristics'!$C:$C,0)))</f>
        <v>Subsidy for Electricity Production</v>
      </c>
      <c r="C376" s="463" t="str">
        <f t="shared" si="27"/>
        <v>Subsidy for Elec Production by Fuel</v>
      </c>
      <c r="D376" s="286" t="s">
        <v>474</v>
      </c>
      <c r="E376" s="285" t="s">
        <v>274</v>
      </c>
      <c r="F376" s="285" t="s">
        <v>473</v>
      </c>
      <c r="G376" s="467" t="s">
        <v>337</v>
      </c>
      <c r="H376" s="297">
        <v>1580</v>
      </c>
      <c r="I376" s="286" t="s">
        <v>46</v>
      </c>
      <c r="J376" s="360" t="str">
        <f>IF(ISBLANK(INDEX('Policy Characteristics'!D:D,MATCH($C376,'Policy Characteristics'!$C:$C,0))),"",INDEX('Policy Characteristics'!D:D,MATCH($C376,'Policy Characteristics'!$C:$C,0)))</f>
        <v>Subsidy for Electricity Production</v>
      </c>
      <c r="K376" s="358" t="str">
        <f>IF(ISBLANK(INDEX('Policy Characteristics'!E:E,MATCH($C376,'Policy Characteristics'!$C:$C,0))),"",INDEX('Policy Characteristics'!E:E,MATCH($C376,'Policy Characteristics'!$C:$C,0)))</f>
        <v>elec generation subsidy</v>
      </c>
      <c r="L376" s="380">
        <f>IF(ISBLANK(INDEX('Policy Characteristics'!F:F,MATCH($C376,'Policy Characteristics'!$C:$C,0))),"",INDEX('Policy Characteristics'!F:F,MATCH($C376,'Policy Characteristics'!$C:$C,0)))</f>
        <v>0</v>
      </c>
      <c r="M376" s="380">
        <f>IF(ISBLANK(INDEX('Policy Characteristics'!G:G,MATCH($C376,'Policy Characteristics'!$C:$C,0))),"",INDEX('Policy Characteristics'!G:G,MATCH($C376,'Policy Characteristics'!$C:$C,0)))</f>
        <v>60</v>
      </c>
      <c r="N376" s="380">
        <f>IF(ISBLANK(INDEX('Policy Characteristics'!H:H,MATCH($C376,'Policy Characteristics'!$C:$C,0))),"",INDEX('Policy Characteristics'!H:H,MATCH($C376,'Policy Characteristics'!$C:$C,0)))</f>
        <v>1</v>
      </c>
      <c r="O376" s="358" t="str">
        <f>IF(ISBLANK(INDEX('Policy Characteristics'!I:I,MATCH($C376,'Policy Characteristics'!$C:$C,0))),"",INDEX('Policy Characteristics'!I:I,MATCH($C376,'Policy Characteristics'!$C:$C,0)))</f>
        <v>$/MWh</v>
      </c>
      <c r="P376" s="358"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358" t="str">
        <f>IF(ISBLANK(INDEX('Policy Characteristics'!K:K,MATCH($C376,'Policy Characteristics'!$C:$C,0))),"",INDEX('Policy Characteristics'!K:K,MATCH($C376,'Policy Characteristics'!$C:$C,0)))</f>
        <v>electricity-sector-main.html#subsidies</v>
      </c>
      <c r="R376" s="358" t="str">
        <f>IF(ISBLANK(INDEX('Policy Characteristics'!L:L,MATCH($C376,'Policy Characteristics'!$C:$C,0))),"",INDEX('Policy Characteristics'!L:L,MATCH($C376,'Policy Characteristics'!$C:$C,0)))</f>
        <v>subsidy-for-electricity-production.html</v>
      </c>
    </row>
    <row r="377" spans="1:18" s="2" customFormat="1" x14ac:dyDescent="0.35">
      <c r="A377" s="358" t="str">
        <f>IF(ISBLANK(INDEX('Policy Characteristics'!A:A,MATCH($C377,'Policy Characteristics'!$C:$C,0))),"",INDEX('Policy Characteristics'!A:A,MATCH($C377,'Policy Characteristics'!$C:$C,0)))</f>
        <v>Electricity Supply</v>
      </c>
      <c r="B377" s="358" t="str">
        <f>IF(ISBLANK(INDEX('Policy Characteristics'!B:B,MATCH($C377,'Policy Characteristics'!$C:$C,0))),"",INDEX('Policy Characteristics'!B:B,MATCH($C377,'Policy Characteristics'!$C:$C,0)))</f>
        <v>Subsidy for Electricity Production</v>
      </c>
      <c r="C377" s="463" t="str">
        <f t="shared" si="27"/>
        <v>Subsidy for Elec Production by Fuel</v>
      </c>
      <c r="D377" s="286" t="s">
        <v>483</v>
      </c>
      <c r="E377" s="285" t="s">
        <v>272</v>
      </c>
      <c r="F377" s="286" t="s">
        <v>484</v>
      </c>
      <c r="G377" s="467" t="s">
        <v>326</v>
      </c>
      <c r="H377" s="297">
        <v>184</v>
      </c>
      <c r="I377" s="285" t="s">
        <v>45</v>
      </c>
      <c r="J377" s="360" t="str">
        <f>IF(ISBLANK(INDEX('Policy Characteristics'!D:D,MATCH($C377,'Policy Characteristics'!$C:$C,0))),"",INDEX('Policy Characteristics'!D:D,MATCH($C377,'Policy Characteristics'!$C:$C,0)))</f>
        <v>Subsidy for Electricity Production</v>
      </c>
      <c r="K377" s="358" t="str">
        <f>IF(ISBLANK(INDEX('Policy Characteristics'!E:E,MATCH($C377,'Policy Characteristics'!$C:$C,0))),"",INDEX('Policy Characteristics'!E:E,MATCH($C377,'Policy Characteristics'!$C:$C,0)))</f>
        <v>elec generation subsidy</v>
      </c>
      <c r="L377" s="380">
        <f>IF(ISBLANK(INDEX('Policy Characteristics'!F:F,MATCH($C377,'Policy Characteristics'!$C:$C,0))),"",INDEX('Policy Characteristics'!F:F,MATCH($C377,'Policy Characteristics'!$C:$C,0)))</f>
        <v>0</v>
      </c>
      <c r="M377" s="380">
        <f>IF(ISBLANK(INDEX('Policy Characteristics'!G:G,MATCH($C377,'Policy Characteristics'!$C:$C,0))),"",INDEX('Policy Characteristics'!G:G,MATCH($C377,'Policy Characteristics'!$C:$C,0)))</f>
        <v>60</v>
      </c>
      <c r="N377" s="380">
        <f>IF(ISBLANK(INDEX('Policy Characteristics'!H:H,MATCH($C377,'Policy Characteristics'!$C:$C,0))),"",INDEX('Policy Characteristics'!H:H,MATCH($C377,'Policy Characteristics'!$C:$C,0)))</f>
        <v>1</v>
      </c>
      <c r="O377" s="358" t="str">
        <f>IF(ISBLANK(INDEX('Policy Characteristics'!I:I,MATCH($C377,'Policy Characteristics'!$C:$C,0))),"",INDEX('Policy Characteristics'!I:I,MATCH($C377,'Policy Characteristics'!$C:$C,0)))</f>
        <v>$/MWh</v>
      </c>
      <c r="P377" s="358"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358" t="str">
        <f>IF(ISBLANK(INDEX('Policy Characteristics'!K:K,MATCH($C377,'Policy Characteristics'!$C:$C,0))),"",INDEX('Policy Characteristics'!K:K,MATCH($C377,'Policy Characteristics'!$C:$C,0)))</f>
        <v>electricity-sector-main.html#subsidies</v>
      </c>
      <c r="R377" s="358" t="str">
        <f>IF(ISBLANK(INDEX('Policy Characteristics'!L:L,MATCH($C377,'Policy Characteristics'!$C:$C,0))),"",INDEX('Policy Characteristics'!L:L,MATCH($C377,'Policy Characteristics'!$C:$C,0)))</f>
        <v>subsidy-for-electricity-production.html</v>
      </c>
    </row>
    <row r="378" spans="1:18" s="2" customFormat="1" x14ac:dyDescent="0.35">
      <c r="A378" s="358" t="str">
        <f>IF(ISBLANK(INDEX('Policy Characteristics'!A:A,MATCH($C378,'Policy Characteristics'!$C:$C,0))),"",INDEX('Policy Characteristics'!A:A,MATCH($C378,'Policy Characteristics'!$C:$C,0)))</f>
        <v>Electricity Supply</v>
      </c>
      <c r="B378" s="358" t="str">
        <f>IF(ISBLANK(INDEX('Policy Characteristics'!B:B,MATCH($C378,'Policy Characteristics'!$C:$C,0))),"",INDEX('Policy Characteristics'!B:B,MATCH($C378,'Policy Characteristics'!$C:$C,0)))</f>
        <v>Subsidy for Electricity Production</v>
      </c>
      <c r="C378" s="463" t="str">
        <f t="shared" si="27"/>
        <v>Subsidy for Elec Production by Fuel</v>
      </c>
      <c r="D378" s="286" t="s">
        <v>483</v>
      </c>
      <c r="E378" s="285" t="s">
        <v>273</v>
      </c>
      <c r="F378" s="286" t="s">
        <v>484</v>
      </c>
      <c r="G378" s="467"/>
      <c r="H378" s="297">
        <v>1581</v>
      </c>
      <c r="I378" s="286" t="s">
        <v>46</v>
      </c>
      <c r="J378" s="360" t="str">
        <f>IF(ISBLANK(INDEX('Policy Characteristics'!D:D,MATCH($C378,'Policy Characteristics'!$C:$C,0))),"",INDEX('Policy Characteristics'!D:D,MATCH($C378,'Policy Characteristics'!$C:$C,0)))</f>
        <v>Subsidy for Electricity Production</v>
      </c>
      <c r="K378" s="358" t="str">
        <f>IF(ISBLANK(INDEX('Policy Characteristics'!E:E,MATCH($C378,'Policy Characteristics'!$C:$C,0))),"",INDEX('Policy Characteristics'!E:E,MATCH($C378,'Policy Characteristics'!$C:$C,0)))</f>
        <v>elec generation subsidy</v>
      </c>
      <c r="L378" s="380">
        <f>IF(ISBLANK(INDEX('Policy Characteristics'!F:F,MATCH($C378,'Policy Characteristics'!$C:$C,0))),"",INDEX('Policy Characteristics'!F:F,MATCH($C378,'Policy Characteristics'!$C:$C,0)))</f>
        <v>0</v>
      </c>
      <c r="M378" s="380">
        <f>IF(ISBLANK(INDEX('Policy Characteristics'!G:G,MATCH($C378,'Policy Characteristics'!$C:$C,0))),"",INDEX('Policy Characteristics'!G:G,MATCH($C378,'Policy Characteristics'!$C:$C,0)))</f>
        <v>60</v>
      </c>
      <c r="N378" s="380">
        <f>IF(ISBLANK(INDEX('Policy Characteristics'!H:H,MATCH($C378,'Policy Characteristics'!$C:$C,0))),"",INDEX('Policy Characteristics'!H:H,MATCH($C378,'Policy Characteristics'!$C:$C,0)))</f>
        <v>1</v>
      </c>
      <c r="O378" s="358" t="str">
        <f>IF(ISBLANK(INDEX('Policy Characteristics'!I:I,MATCH($C378,'Policy Characteristics'!$C:$C,0))),"",INDEX('Policy Characteristics'!I:I,MATCH($C378,'Policy Characteristics'!$C:$C,0)))</f>
        <v>$/MWh</v>
      </c>
      <c r="P378" s="358"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358" t="str">
        <f>IF(ISBLANK(INDEX('Policy Characteristics'!K:K,MATCH($C378,'Policy Characteristics'!$C:$C,0))),"",INDEX('Policy Characteristics'!K:K,MATCH($C378,'Policy Characteristics'!$C:$C,0)))</f>
        <v>electricity-sector-main.html#subsidies</v>
      </c>
      <c r="R378" s="358" t="str">
        <f>IF(ISBLANK(INDEX('Policy Characteristics'!L:L,MATCH($C378,'Policy Characteristics'!$C:$C,0))),"",INDEX('Policy Characteristics'!L:L,MATCH($C378,'Policy Characteristics'!$C:$C,0)))</f>
        <v>subsidy-for-electricity-production.html</v>
      </c>
    </row>
    <row r="379" spans="1:18" s="2" customFormat="1" x14ac:dyDescent="0.35">
      <c r="A379" s="358" t="str">
        <f>IF(ISBLANK(INDEX('Policy Characteristics'!A:A,MATCH($C379,'Policy Characteristics'!$C:$C,0))),"",INDEX('Policy Characteristics'!A:A,MATCH($C379,'Policy Characteristics'!$C:$C,0)))</f>
        <v>Electricity Supply</v>
      </c>
      <c r="B379" s="358" t="str">
        <f>IF(ISBLANK(INDEX('Policy Characteristics'!B:B,MATCH($C379,'Policy Characteristics'!$C:$C,0))),"",INDEX('Policy Characteristics'!B:B,MATCH($C379,'Policy Characteristics'!$C:$C,0)))</f>
        <v>Subsidy for Electricity Production</v>
      </c>
      <c r="C379" s="463" t="str">
        <f t="shared" si="27"/>
        <v>Subsidy for Elec Production by Fuel</v>
      </c>
      <c r="D379" s="286" t="s">
        <v>483</v>
      </c>
      <c r="E379" s="285" t="s">
        <v>274</v>
      </c>
      <c r="F379" s="286" t="s">
        <v>484</v>
      </c>
      <c r="G379" s="467" t="s">
        <v>337</v>
      </c>
      <c r="H379" s="297">
        <v>1582</v>
      </c>
      <c r="I379" s="285" t="s">
        <v>45</v>
      </c>
      <c r="J379" s="360" t="str">
        <f>IF(ISBLANK(INDEX('Policy Characteristics'!D:D,MATCH($C379,'Policy Characteristics'!$C:$C,0))),"",INDEX('Policy Characteristics'!D:D,MATCH($C379,'Policy Characteristics'!$C:$C,0)))</f>
        <v>Subsidy for Electricity Production</v>
      </c>
      <c r="K379" s="358" t="str">
        <f>IF(ISBLANK(INDEX('Policy Characteristics'!E:E,MATCH($C379,'Policy Characteristics'!$C:$C,0))),"",INDEX('Policy Characteristics'!E:E,MATCH($C379,'Policy Characteristics'!$C:$C,0)))</f>
        <v>elec generation subsidy</v>
      </c>
      <c r="L379" s="380">
        <f>IF(ISBLANK(INDEX('Policy Characteristics'!F:F,MATCH($C379,'Policy Characteristics'!$C:$C,0))),"",INDEX('Policy Characteristics'!F:F,MATCH($C379,'Policy Characteristics'!$C:$C,0)))</f>
        <v>0</v>
      </c>
      <c r="M379" s="380">
        <f>IF(ISBLANK(INDEX('Policy Characteristics'!G:G,MATCH($C379,'Policy Characteristics'!$C:$C,0))),"",INDEX('Policy Characteristics'!G:G,MATCH($C379,'Policy Characteristics'!$C:$C,0)))</f>
        <v>60</v>
      </c>
      <c r="N379" s="380">
        <f>IF(ISBLANK(INDEX('Policy Characteristics'!H:H,MATCH($C379,'Policy Characteristics'!$C:$C,0))),"",INDEX('Policy Characteristics'!H:H,MATCH($C379,'Policy Characteristics'!$C:$C,0)))</f>
        <v>1</v>
      </c>
      <c r="O379" s="358" t="str">
        <f>IF(ISBLANK(INDEX('Policy Characteristics'!I:I,MATCH($C379,'Policy Characteristics'!$C:$C,0))),"",INDEX('Policy Characteristics'!I:I,MATCH($C379,'Policy Characteristics'!$C:$C,0)))</f>
        <v>$/MWh</v>
      </c>
      <c r="P379" s="358"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358" t="str">
        <f>IF(ISBLANK(INDEX('Policy Characteristics'!K:K,MATCH($C379,'Policy Characteristics'!$C:$C,0))),"",INDEX('Policy Characteristics'!K:K,MATCH($C379,'Policy Characteristics'!$C:$C,0)))</f>
        <v>electricity-sector-main.html#subsidies</v>
      </c>
      <c r="R379" s="358" t="str">
        <f>IF(ISBLANK(INDEX('Policy Characteristics'!L:L,MATCH($C379,'Policy Characteristics'!$C:$C,0))),"",INDEX('Policy Characteristics'!L:L,MATCH($C379,'Policy Characteristics'!$C:$C,0)))</f>
        <v>subsidy-for-electricity-production.html</v>
      </c>
    </row>
    <row r="380" spans="1:18" s="2" customFormat="1" x14ac:dyDescent="0.35">
      <c r="A380" s="358" t="str">
        <f>IF(ISBLANK(INDEX('Policy Characteristics'!A:A,MATCH($C380,'Policy Characteristics'!$C:$C,0))),"",INDEX('Policy Characteristics'!A:A,MATCH($C380,'Policy Characteristics'!$C:$C,0)))</f>
        <v>Electricity Supply</v>
      </c>
      <c r="B380" s="358" t="str">
        <f>IF(ISBLANK(INDEX('Policy Characteristics'!B:B,MATCH($C380,'Policy Characteristics'!$C:$C,0))),"",INDEX('Policy Characteristics'!B:B,MATCH($C380,'Policy Characteristics'!$C:$C,0)))</f>
        <v>Subsidy for Electricity Production</v>
      </c>
      <c r="C380" s="463" t="str">
        <f t="shared" si="27"/>
        <v>Subsidy for Elec Production by Fuel</v>
      </c>
      <c r="D380" s="286" t="s">
        <v>2850</v>
      </c>
      <c r="E380" s="285" t="s">
        <v>272</v>
      </c>
      <c r="F380" s="286" t="s">
        <v>2543</v>
      </c>
      <c r="G380" s="467" t="s">
        <v>326</v>
      </c>
      <c r="H380" s="297">
        <v>702</v>
      </c>
      <c r="I380" s="286" t="s">
        <v>46</v>
      </c>
      <c r="J380" s="360" t="str">
        <f>IF(ISBLANK(INDEX('Policy Characteristics'!D:D,MATCH($C380,'Policy Characteristics'!$C:$C,0))),"",INDEX('Policy Characteristics'!D:D,MATCH($C380,'Policy Characteristics'!$C:$C,0)))</f>
        <v>Subsidy for Electricity Production</v>
      </c>
      <c r="K380" s="358" t="str">
        <f>IF(ISBLANK(INDEX('Policy Characteristics'!E:E,MATCH($C380,'Policy Characteristics'!$C:$C,0))),"",INDEX('Policy Characteristics'!E:E,MATCH($C380,'Policy Characteristics'!$C:$C,0)))</f>
        <v>elec generation subsidy</v>
      </c>
      <c r="L380" s="380">
        <f>IF(ISBLANK(INDEX('Policy Characteristics'!F:F,MATCH($C380,'Policy Characteristics'!$C:$C,0))),"",INDEX('Policy Characteristics'!F:F,MATCH($C380,'Policy Characteristics'!$C:$C,0)))</f>
        <v>0</v>
      </c>
      <c r="M380" s="380">
        <f>IF(ISBLANK(INDEX('Policy Characteristics'!G:G,MATCH($C380,'Policy Characteristics'!$C:$C,0))),"",INDEX('Policy Characteristics'!G:G,MATCH($C380,'Policy Characteristics'!$C:$C,0)))</f>
        <v>60</v>
      </c>
      <c r="N380" s="380">
        <f>IF(ISBLANK(INDEX('Policy Characteristics'!H:H,MATCH($C380,'Policy Characteristics'!$C:$C,0))),"",INDEX('Policy Characteristics'!H:H,MATCH($C380,'Policy Characteristics'!$C:$C,0)))</f>
        <v>1</v>
      </c>
      <c r="O380" s="358" t="str">
        <f>IF(ISBLANK(INDEX('Policy Characteristics'!I:I,MATCH($C380,'Policy Characteristics'!$C:$C,0))),"",INDEX('Policy Characteristics'!I:I,MATCH($C380,'Policy Characteristics'!$C:$C,0)))</f>
        <v>$/MWh</v>
      </c>
      <c r="P380" s="358"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358" t="str">
        <f>IF(ISBLANK(INDEX('Policy Characteristics'!K:K,MATCH($C380,'Policy Characteristics'!$C:$C,0))),"",INDEX('Policy Characteristics'!K:K,MATCH($C380,'Policy Characteristics'!$C:$C,0)))</f>
        <v>electricity-sector-main.html#subsidies</v>
      </c>
      <c r="R380" s="358" t="str">
        <f>IF(ISBLANK(INDEX('Policy Characteristics'!L:L,MATCH($C380,'Policy Characteristics'!$C:$C,0))),"",INDEX('Policy Characteristics'!L:L,MATCH($C380,'Policy Characteristics'!$C:$C,0)))</f>
        <v>subsidy-for-electricity-production.html</v>
      </c>
    </row>
    <row r="381" spans="1:18" s="2" customFormat="1" x14ac:dyDescent="0.35">
      <c r="A381" s="358" t="str">
        <f>IF(ISBLANK(INDEX('Policy Characteristics'!A:A,MATCH($C381,'Policy Characteristics'!$C:$C,0))),"",INDEX('Policy Characteristics'!A:A,MATCH($C381,'Policy Characteristics'!$C:$C,0)))</f>
        <v>Electricity Supply</v>
      </c>
      <c r="B381" s="358" t="str">
        <f>IF(ISBLANK(INDEX('Policy Characteristics'!B:B,MATCH($C381,'Policy Characteristics'!$C:$C,0))),"",INDEX('Policy Characteristics'!B:B,MATCH($C381,'Policy Characteristics'!$C:$C,0)))</f>
        <v>Subsidy for Electricity Production</v>
      </c>
      <c r="C381" s="463" t="str">
        <f t="shared" si="27"/>
        <v>Subsidy for Elec Production by Fuel</v>
      </c>
      <c r="D381" s="286" t="s">
        <v>2850</v>
      </c>
      <c r="E381" s="285" t="s">
        <v>273</v>
      </c>
      <c r="F381" s="286" t="s">
        <v>2543</v>
      </c>
      <c r="G381" s="467"/>
      <c r="H381" s="297">
        <v>1583</v>
      </c>
      <c r="I381" s="286" t="s">
        <v>46</v>
      </c>
      <c r="J381" s="360" t="str">
        <f>IF(ISBLANK(INDEX('Policy Characteristics'!D:D,MATCH($C381,'Policy Characteristics'!$C:$C,0))),"",INDEX('Policy Characteristics'!D:D,MATCH($C381,'Policy Characteristics'!$C:$C,0)))</f>
        <v>Subsidy for Electricity Production</v>
      </c>
      <c r="K381" s="358" t="str">
        <f>IF(ISBLANK(INDEX('Policy Characteristics'!E:E,MATCH($C381,'Policy Characteristics'!$C:$C,0))),"",INDEX('Policy Characteristics'!E:E,MATCH($C381,'Policy Characteristics'!$C:$C,0)))</f>
        <v>elec generation subsidy</v>
      </c>
      <c r="L381" s="380">
        <f>IF(ISBLANK(INDEX('Policy Characteristics'!F:F,MATCH($C381,'Policy Characteristics'!$C:$C,0))),"",INDEX('Policy Characteristics'!F:F,MATCH($C381,'Policy Characteristics'!$C:$C,0)))</f>
        <v>0</v>
      </c>
      <c r="M381" s="380">
        <f>IF(ISBLANK(INDEX('Policy Characteristics'!G:G,MATCH($C381,'Policy Characteristics'!$C:$C,0))),"",INDEX('Policy Characteristics'!G:G,MATCH($C381,'Policy Characteristics'!$C:$C,0)))</f>
        <v>60</v>
      </c>
      <c r="N381" s="380">
        <f>IF(ISBLANK(INDEX('Policy Characteristics'!H:H,MATCH($C381,'Policy Characteristics'!$C:$C,0))),"",INDEX('Policy Characteristics'!H:H,MATCH($C381,'Policy Characteristics'!$C:$C,0)))</f>
        <v>1</v>
      </c>
      <c r="O381" s="358" t="str">
        <f>IF(ISBLANK(INDEX('Policy Characteristics'!I:I,MATCH($C381,'Policy Characteristics'!$C:$C,0))),"",INDEX('Policy Characteristics'!I:I,MATCH($C381,'Policy Characteristics'!$C:$C,0)))</f>
        <v>$/MWh</v>
      </c>
      <c r="P381" s="358"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358" t="str">
        <f>IF(ISBLANK(INDEX('Policy Characteristics'!K:K,MATCH($C381,'Policy Characteristics'!$C:$C,0))),"",INDEX('Policy Characteristics'!K:K,MATCH($C381,'Policy Characteristics'!$C:$C,0)))</f>
        <v>electricity-sector-main.html#subsidies</v>
      </c>
      <c r="R381" s="358" t="str">
        <f>IF(ISBLANK(INDEX('Policy Characteristics'!L:L,MATCH($C381,'Policy Characteristics'!$C:$C,0))),"",INDEX('Policy Characteristics'!L:L,MATCH($C381,'Policy Characteristics'!$C:$C,0)))</f>
        <v>subsidy-for-electricity-production.html</v>
      </c>
    </row>
    <row r="382" spans="1:18" s="2" customFormat="1" x14ac:dyDescent="0.35">
      <c r="A382" s="358" t="str">
        <f>IF(ISBLANK(INDEX('Policy Characteristics'!A:A,MATCH($C382,'Policy Characteristics'!$C:$C,0))),"",INDEX('Policy Characteristics'!A:A,MATCH($C382,'Policy Characteristics'!$C:$C,0)))</f>
        <v>Electricity Supply</v>
      </c>
      <c r="B382" s="358" t="str">
        <f>IF(ISBLANK(INDEX('Policy Characteristics'!B:B,MATCH($C382,'Policy Characteristics'!$C:$C,0))),"",INDEX('Policy Characteristics'!B:B,MATCH($C382,'Policy Characteristics'!$C:$C,0)))</f>
        <v>Subsidy for Electricity Production</v>
      </c>
      <c r="C382" s="463" t="str">
        <f t="shared" si="27"/>
        <v>Subsidy for Elec Production by Fuel</v>
      </c>
      <c r="D382" s="286" t="s">
        <v>2850</v>
      </c>
      <c r="E382" s="285" t="s">
        <v>274</v>
      </c>
      <c r="F382" s="286" t="s">
        <v>2543</v>
      </c>
      <c r="G382" s="467" t="s">
        <v>337</v>
      </c>
      <c r="H382" s="297">
        <v>1584</v>
      </c>
      <c r="I382" s="286" t="s">
        <v>46</v>
      </c>
      <c r="J382" s="360" t="str">
        <f>IF(ISBLANK(INDEX('Policy Characteristics'!D:D,MATCH($C382,'Policy Characteristics'!$C:$C,0))),"",INDEX('Policy Characteristics'!D:D,MATCH($C382,'Policy Characteristics'!$C:$C,0)))</f>
        <v>Subsidy for Electricity Production</v>
      </c>
      <c r="K382" s="358" t="str">
        <f>IF(ISBLANK(INDEX('Policy Characteristics'!E:E,MATCH($C382,'Policy Characteristics'!$C:$C,0))),"",INDEX('Policy Characteristics'!E:E,MATCH($C382,'Policy Characteristics'!$C:$C,0)))</f>
        <v>elec generation subsidy</v>
      </c>
      <c r="L382" s="380">
        <f>IF(ISBLANK(INDEX('Policy Characteristics'!F:F,MATCH($C382,'Policy Characteristics'!$C:$C,0))),"",INDEX('Policy Characteristics'!F:F,MATCH($C382,'Policy Characteristics'!$C:$C,0)))</f>
        <v>0</v>
      </c>
      <c r="M382" s="380">
        <f>IF(ISBLANK(INDEX('Policy Characteristics'!G:G,MATCH($C382,'Policy Characteristics'!$C:$C,0))),"",INDEX('Policy Characteristics'!G:G,MATCH($C382,'Policy Characteristics'!$C:$C,0)))</f>
        <v>60</v>
      </c>
      <c r="N382" s="380">
        <f>IF(ISBLANK(INDEX('Policy Characteristics'!H:H,MATCH($C382,'Policy Characteristics'!$C:$C,0))),"",INDEX('Policy Characteristics'!H:H,MATCH($C382,'Policy Characteristics'!$C:$C,0)))</f>
        <v>1</v>
      </c>
      <c r="O382" s="358" t="str">
        <f>IF(ISBLANK(INDEX('Policy Characteristics'!I:I,MATCH($C382,'Policy Characteristics'!$C:$C,0))),"",INDEX('Policy Characteristics'!I:I,MATCH($C382,'Policy Characteristics'!$C:$C,0)))</f>
        <v>$/MWh</v>
      </c>
      <c r="P382" s="358"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358" t="str">
        <f>IF(ISBLANK(INDEX('Policy Characteristics'!K:K,MATCH($C382,'Policy Characteristics'!$C:$C,0))),"",INDEX('Policy Characteristics'!K:K,MATCH($C382,'Policy Characteristics'!$C:$C,0)))</f>
        <v>electricity-sector-main.html#subsidies</v>
      </c>
      <c r="R382" s="358" t="str">
        <f>IF(ISBLANK(INDEX('Policy Characteristics'!L:L,MATCH($C382,'Policy Characteristics'!$C:$C,0))),"",INDEX('Policy Characteristics'!L:L,MATCH($C382,'Policy Characteristics'!$C:$C,0)))</f>
        <v>subsidy-for-electricity-production.html</v>
      </c>
    </row>
    <row r="383" spans="1:18" s="2" customFormat="1" x14ac:dyDescent="0.35">
      <c r="A383" s="358" t="str">
        <f>IF(ISBLANK(INDEX('Policy Characteristics'!A:A,MATCH($C383,'Policy Characteristics'!$C:$C,0))),"",INDEX('Policy Characteristics'!A:A,MATCH($C383,'Policy Characteristics'!$C:$C,0)))</f>
        <v>Electricity Supply</v>
      </c>
      <c r="B383" s="358" t="str">
        <f>IF(ISBLANK(INDEX('Policy Characteristics'!B:B,MATCH($C383,'Policy Characteristics'!$C:$C,0))),"",INDEX('Policy Characteristics'!B:B,MATCH($C383,'Policy Characteristics'!$C:$C,0)))</f>
        <v>Subsidy for Electricity Production</v>
      </c>
      <c r="C383" s="463" t="str">
        <f t="shared" si="27"/>
        <v>Subsidy for Elec Production by Fuel</v>
      </c>
      <c r="D383" s="286" t="s">
        <v>2851</v>
      </c>
      <c r="E383" s="285" t="s">
        <v>272</v>
      </c>
      <c r="F383" s="286" t="s">
        <v>2678</v>
      </c>
      <c r="G383" s="467" t="s">
        <v>326</v>
      </c>
      <c r="H383" s="297">
        <v>703</v>
      </c>
      <c r="I383" s="286" t="s">
        <v>46</v>
      </c>
      <c r="J383" s="360" t="str">
        <f>IF(ISBLANK(INDEX('Policy Characteristics'!D:D,MATCH($C383,'Policy Characteristics'!$C:$C,0))),"",INDEX('Policy Characteristics'!D:D,MATCH($C383,'Policy Characteristics'!$C:$C,0)))</f>
        <v>Subsidy for Electricity Production</v>
      </c>
      <c r="K383" s="358" t="str">
        <f>IF(ISBLANK(INDEX('Policy Characteristics'!E:E,MATCH($C383,'Policy Characteristics'!$C:$C,0))),"",INDEX('Policy Characteristics'!E:E,MATCH($C383,'Policy Characteristics'!$C:$C,0)))</f>
        <v>elec generation subsidy</v>
      </c>
      <c r="L383" s="380">
        <f>IF(ISBLANK(INDEX('Policy Characteristics'!F:F,MATCH($C383,'Policy Characteristics'!$C:$C,0))),"",INDEX('Policy Characteristics'!F:F,MATCH($C383,'Policy Characteristics'!$C:$C,0)))</f>
        <v>0</v>
      </c>
      <c r="M383" s="380">
        <f>IF(ISBLANK(INDEX('Policy Characteristics'!G:G,MATCH($C383,'Policy Characteristics'!$C:$C,0))),"",INDEX('Policy Characteristics'!G:G,MATCH($C383,'Policy Characteristics'!$C:$C,0)))</f>
        <v>60</v>
      </c>
      <c r="N383" s="380">
        <f>IF(ISBLANK(INDEX('Policy Characteristics'!H:H,MATCH($C383,'Policy Characteristics'!$C:$C,0))),"",INDEX('Policy Characteristics'!H:H,MATCH($C383,'Policy Characteristics'!$C:$C,0)))</f>
        <v>1</v>
      </c>
      <c r="O383" s="358" t="str">
        <f>IF(ISBLANK(INDEX('Policy Characteristics'!I:I,MATCH($C383,'Policy Characteristics'!$C:$C,0))),"",INDEX('Policy Characteristics'!I:I,MATCH($C383,'Policy Characteristics'!$C:$C,0)))</f>
        <v>$/MWh</v>
      </c>
      <c r="P383" s="358"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358" t="str">
        <f>IF(ISBLANK(INDEX('Policy Characteristics'!K:K,MATCH($C383,'Policy Characteristics'!$C:$C,0))),"",INDEX('Policy Characteristics'!K:K,MATCH($C383,'Policy Characteristics'!$C:$C,0)))</f>
        <v>electricity-sector-main.html#subsidies</v>
      </c>
      <c r="R383" s="358" t="str">
        <f>IF(ISBLANK(INDEX('Policy Characteristics'!L:L,MATCH($C383,'Policy Characteristics'!$C:$C,0))),"",INDEX('Policy Characteristics'!L:L,MATCH($C383,'Policy Characteristics'!$C:$C,0)))</f>
        <v>subsidy-for-electricity-production.html</v>
      </c>
    </row>
    <row r="384" spans="1:18" s="2" customFormat="1" x14ac:dyDescent="0.35">
      <c r="A384" s="358" t="str">
        <f>IF(ISBLANK(INDEX('Policy Characteristics'!A:A,MATCH($C384,'Policy Characteristics'!$C:$C,0))),"",INDEX('Policy Characteristics'!A:A,MATCH($C384,'Policy Characteristics'!$C:$C,0)))</f>
        <v>Electricity Supply</v>
      </c>
      <c r="B384" s="358" t="str">
        <f>IF(ISBLANK(INDEX('Policy Characteristics'!B:B,MATCH($C384,'Policy Characteristics'!$C:$C,0))),"",INDEX('Policy Characteristics'!B:B,MATCH($C384,'Policy Characteristics'!$C:$C,0)))</f>
        <v>Subsidy for Electricity Production</v>
      </c>
      <c r="C384" s="463" t="str">
        <f t="shared" si="27"/>
        <v>Subsidy for Elec Production by Fuel</v>
      </c>
      <c r="D384" s="286" t="s">
        <v>2851</v>
      </c>
      <c r="E384" s="285" t="s">
        <v>273</v>
      </c>
      <c r="F384" s="286" t="s">
        <v>2678</v>
      </c>
      <c r="G384" s="467"/>
      <c r="H384" s="297">
        <v>1585</v>
      </c>
      <c r="I384" s="286" t="s">
        <v>46</v>
      </c>
      <c r="J384" s="360" t="str">
        <f>IF(ISBLANK(INDEX('Policy Characteristics'!D:D,MATCH($C384,'Policy Characteristics'!$C:$C,0))),"",INDEX('Policy Characteristics'!D:D,MATCH($C384,'Policy Characteristics'!$C:$C,0)))</f>
        <v>Subsidy for Electricity Production</v>
      </c>
      <c r="K384" s="358" t="str">
        <f>IF(ISBLANK(INDEX('Policy Characteristics'!E:E,MATCH($C384,'Policy Characteristics'!$C:$C,0))),"",INDEX('Policy Characteristics'!E:E,MATCH($C384,'Policy Characteristics'!$C:$C,0)))</f>
        <v>elec generation subsidy</v>
      </c>
      <c r="L384" s="380">
        <f>IF(ISBLANK(INDEX('Policy Characteristics'!F:F,MATCH($C384,'Policy Characteristics'!$C:$C,0))),"",INDEX('Policy Characteristics'!F:F,MATCH($C384,'Policy Characteristics'!$C:$C,0)))</f>
        <v>0</v>
      </c>
      <c r="M384" s="380">
        <f>IF(ISBLANK(INDEX('Policy Characteristics'!G:G,MATCH($C384,'Policy Characteristics'!$C:$C,0))),"",INDEX('Policy Characteristics'!G:G,MATCH($C384,'Policy Characteristics'!$C:$C,0)))</f>
        <v>60</v>
      </c>
      <c r="N384" s="380">
        <f>IF(ISBLANK(INDEX('Policy Characteristics'!H:H,MATCH($C384,'Policy Characteristics'!$C:$C,0))),"",INDEX('Policy Characteristics'!H:H,MATCH($C384,'Policy Characteristics'!$C:$C,0)))</f>
        <v>1</v>
      </c>
      <c r="O384" s="358" t="str">
        <f>IF(ISBLANK(INDEX('Policy Characteristics'!I:I,MATCH($C384,'Policy Characteristics'!$C:$C,0))),"",INDEX('Policy Characteristics'!I:I,MATCH($C384,'Policy Characteristics'!$C:$C,0)))</f>
        <v>$/MWh</v>
      </c>
      <c r="P384" s="358"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358" t="str">
        <f>IF(ISBLANK(INDEX('Policy Characteristics'!K:K,MATCH($C384,'Policy Characteristics'!$C:$C,0))),"",INDEX('Policy Characteristics'!K:K,MATCH($C384,'Policy Characteristics'!$C:$C,0)))</f>
        <v>electricity-sector-main.html#subsidies</v>
      </c>
      <c r="R384" s="358" t="str">
        <f>IF(ISBLANK(INDEX('Policy Characteristics'!L:L,MATCH($C384,'Policy Characteristics'!$C:$C,0))),"",INDEX('Policy Characteristics'!L:L,MATCH($C384,'Policy Characteristics'!$C:$C,0)))</f>
        <v>subsidy-for-electricity-production.html</v>
      </c>
    </row>
    <row r="385" spans="1:18" s="2" customFormat="1" x14ac:dyDescent="0.35">
      <c r="A385" s="358" t="str">
        <f>IF(ISBLANK(INDEX('Policy Characteristics'!A:A,MATCH($C385,'Policy Characteristics'!$C:$C,0))),"",INDEX('Policy Characteristics'!A:A,MATCH($C385,'Policy Characteristics'!$C:$C,0)))</f>
        <v>Electricity Supply</v>
      </c>
      <c r="B385" s="358" t="str">
        <f>IF(ISBLANK(INDEX('Policy Characteristics'!B:B,MATCH($C385,'Policy Characteristics'!$C:$C,0))),"",INDEX('Policy Characteristics'!B:B,MATCH($C385,'Policy Characteristics'!$C:$C,0)))</f>
        <v>Subsidy for Electricity Production</v>
      </c>
      <c r="C385" s="463" t="str">
        <f t="shared" si="27"/>
        <v>Subsidy for Elec Production by Fuel</v>
      </c>
      <c r="D385" s="286" t="s">
        <v>2851</v>
      </c>
      <c r="E385" s="285" t="s">
        <v>274</v>
      </c>
      <c r="F385" s="286" t="s">
        <v>2678</v>
      </c>
      <c r="G385" s="467" t="s">
        <v>337</v>
      </c>
      <c r="H385" s="297">
        <v>1586</v>
      </c>
      <c r="I385" s="286" t="s">
        <v>46</v>
      </c>
      <c r="J385" s="360" t="str">
        <f>IF(ISBLANK(INDEX('Policy Characteristics'!D:D,MATCH($C385,'Policy Characteristics'!$C:$C,0))),"",INDEX('Policy Characteristics'!D:D,MATCH($C385,'Policy Characteristics'!$C:$C,0)))</f>
        <v>Subsidy for Electricity Production</v>
      </c>
      <c r="K385" s="358" t="str">
        <f>IF(ISBLANK(INDEX('Policy Characteristics'!E:E,MATCH($C385,'Policy Characteristics'!$C:$C,0))),"",INDEX('Policy Characteristics'!E:E,MATCH($C385,'Policy Characteristics'!$C:$C,0)))</f>
        <v>elec generation subsidy</v>
      </c>
      <c r="L385" s="380">
        <f>IF(ISBLANK(INDEX('Policy Characteristics'!F:F,MATCH($C385,'Policy Characteristics'!$C:$C,0))),"",INDEX('Policy Characteristics'!F:F,MATCH($C385,'Policy Characteristics'!$C:$C,0)))</f>
        <v>0</v>
      </c>
      <c r="M385" s="380">
        <f>IF(ISBLANK(INDEX('Policy Characteristics'!G:G,MATCH($C385,'Policy Characteristics'!$C:$C,0))),"",INDEX('Policy Characteristics'!G:G,MATCH($C385,'Policy Characteristics'!$C:$C,0)))</f>
        <v>60</v>
      </c>
      <c r="N385" s="380">
        <f>IF(ISBLANK(INDEX('Policy Characteristics'!H:H,MATCH($C385,'Policy Characteristics'!$C:$C,0))),"",INDEX('Policy Characteristics'!H:H,MATCH($C385,'Policy Characteristics'!$C:$C,0)))</f>
        <v>1</v>
      </c>
      <c r="O385" s="358" t="str">
        <f>IF(ISBLANK(INDEX('Policy Characteristics'!I:I,MATCH($C385,'Policy Characteristics'!$C:$C,0))),"",INDEX('Policy Characteristics'!I:I,MATCH($C385,'Policy Characteristics'!$C:$C,0)))</f>
        <v>$/MWh</v>
      </c>
      <c r="P385" s="358"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358" t="str">
        <f>IF(ISBLANK(INDEX('Policy Characteristics'!K:K,MATCH($C385,'Policy Characteristics'!$C:$C,0))),"",INDEX('Policy Characteristics'!K:K,MATCH($C385,'Policy Characteristics'!$C:$C,0)))</f>
        <v>electricity-sector-main.html#subsidies</v>
      </c>
      <c r="R385" s="358" t="str">
        <f>IF(ISBLANK(INDEX('Policy Characteristics'!L:L,MATCH($C385,'Policy Characteristics'!$C:$C,0))),"",INDEX('Policy Characteristics'!L:L,MATCH($C385,'Policy Characteristics'!$C:$C,0)))</f>
        <v>subsidy-for-electricity-production.html</v>
      </c>
    </row>
    <row r="386" spans="1:18" s="2" customFormat="1" x14ac:dyDescent="0.35">
      <c r="A386" s="358" t="str">
        <f>IF(ISBLANK(INDEX('Policy Characteristics'!A:A,MATCH($C386,'Policy Characteristics'!$C:$C,0))),"",INDEX('Policy Characteristics'!A:A,MATCH($C386,'Policy Characteristics'!$C:$C,0)))</f>
        <v>Electricity Supply</v>
      </c>
      <c r="B386" s="358" t="str">
        <f>IF(ISBLANK(INDEX('Policy Characteristics'!B:B,MATCH($C386,'Policy Characteristics'!$C:$C,0))),"",INDEX('Policy Characteristics'!B:B,MATCH($C386,'Policy Characteristics'!$C:$C,0)))</f>
        <v>Subsidy for Electricity Production</v>
      </c>
      <c r="C386" s="463" t="str">
        <f t="shared" si="27"/>
        <v>Subsidy for Elec Production by Fuel</v>
      </c>
      <c r="D386" s="286" t="s">
        <v>2852</v>
      </c>
      <c r="E386" s="285" t="s">
        <v>272</v>
      </c>
      <c r="F386" s="286" t="s">
        <v>2545</v>
      </c>
      <c r="G386" s="467" t="s">
        <v>326</v>
      </c>
      <c r="H386" s="297">
        <v>704</v>
      </c>
      <c r="I386" s="286" t="s">
        <v>46</v>
      </c>
      <c r="J386" s="360" t="str">
        <f>IF(ISBLANK(INDEX('Policy Characteristics'!D:D,MATCH($C386,'Policy Characteristics'!$C:$C,0))),"",INDEX('Policy Characteristics'!D:D,MATCH($C386,'Policy Characteristics'!$C:$C,0)))</f>
        <v>Subsidy for Electricity Production</v>
      </c>
      <c r="K386" s="358" t="str">
        <f>IF(ISBLANK(INDEX('Policy Characteristics'!E:E,MATCH($C386,'Policy Characteristics'!$C:$C,0))),"",INDEX('Policy Characteristics'!E:E,MATCH($C386,'Policy Characteristics'!$C:$C,0)))</f>
        <v>elec generation subsidy</v>
      </c>
      <c r="L386" s="380">
        <f>IF(ISBLANK(INDEX('Policy Characteristics'!F:F,MATCH($C386,'Policy Characteristics'!$C:$C,0))),"",INDEX('Policy Characteristics'!F:F,MATCH($C386,'Policy Characteristics'!$C:$C,0)))</f>
        <v>0</v>
      </c>
      <c r="M386" s="380">
        <f>IF(ISBLANK(INDEX('Policy Characteristics'!G:G,MATCH($C386,'Policy Characteristics'!$C:$C,0))),"",INDEX('Policy Characteristics'!G:G,MATCH($C386,'Policy Characteristics'!$C:$C,0)))</f>
        <v>60</v>
      </c>
      <c r="N386" s="380">
        <f>IF(ISBLANK(INDEX('Policy Characteristics'!H:H,MATCH($C386,'Policy Characteristics'!$C:$C,0))),"",INDEX('Policy Characteristics'!H:H,MATCH($C386,'Policy Characteristics'!$C:$C,0)))</f>
        <v>1</v>
      </c>
      <c r="O386" s="358" t="str">
        <f>IF(ISBLANK(INDEX('Policy Characteristics'!I:I,MATCH($C386,'Policy Characteristics'!$C:$C,0))),"",INDEX('Policy Characteristics'!I:I,MATCH($C386,'Policy Characteristics'!$C:$C,0)))</f>
        <v>$/MWh</v>
      </c>
      <c r="P386" s="358"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358" t="str">
        <f>IF(ISBLANK(INDEX('Policy Characteristics'!K:K,MATCH($C386,'Policy Characteristics'!$C:$C,0))),"",INDEX('Policy Characteristics'!K:K,MATCH($C386,'Policy Characteristics'!$C:$C,0)))</f>
        <v>electricity-sector-main.html#subsidies</v>
      </c>
      <c r="R386" s="358" t="str">
        <f>IF(ISBLANK(INDEX('Policy Characteristics'!L:L,MATCH($C386,'Policy Characteristics'!$C:$C,0))),"",INDEX('Policy Characteristics'!L:L,MATCH($C386,'Policy Characteristics'!$C:$C,0)))</f>
        <v>subsidy-for-electricity-production.html</v>
      </c>
    </row>
    <row r="387" spans="1:18" s="2" customFormat="1" x14ac:dyDescent="0.35">
      <c r="A387" s="358" t="str">
        <f>IF(ISBLANK(INDEX('Policy Characteristics'!A:A,MATCH($C387,'Policy Characteristics'!$C:$C,0))),"",INDEX('Policy Characteristics'!A:A,MATCH($C387,'Policy Characteristics'!$C:$C,0)))</f>
        <v>Electricity Supply</v>
      </c>
      <c r="B387" s="358" t="str">
        <f>IF(ISBLANK(INDEX('Policy Characteristics'!B:B,MATCH($C387,'Policy Characteristics'!$C:$C,0))),"",INDEX('Policy Characteristics'!B:B,MATCH($C387,'Policy Characteristics'!$C:$C,0)))</f>
        <v>Subsidy for Electricity Production</v>
      </c>
      <c r="C387" s="463" t="str">
        <f t="shared" si="27"/>
        <v>Subsidy for Elec Production by Fuel</v>
      </c>
      <c r="D387" s="286" t="s">
        <v>2852</v>
      </c>
      <c r="E387" s="285" t="s">
        <v>273</v>
      </c>
      <c r="F387" s="286" t="s">
        <v>2545</v>
      </c>
      <c r="G387" s="467"/>
      <c r="H387" s="297">
        <v>1587</v>
      </c>
      <c r="I387" s="286" t="s">
        <v>46</v>
      </c>
      <c r="J387" s="360" t="str">
        <f>IF(ISBLANK(INDEX('Policy Characteristics'!D:D,MATCH($C387,'Policy Characteristics'!$C:$C,0))),"",INDEX('Policy Characteristics'!D:D,MATCH($C387,'Policy Characteristics'!$C:$C,0)))</f>
        <v>Subsidy for Electricity Production</v>
      </c>
      <c r="K387" s="358" t="str">
        <f>IF(ISBLANK(INDEX('Policy Characteristics'!E:E,MATCH($C387,'Policy Characteristics'!$C:$C,0))),"",INDEX('Policy Characteristics'!E:E,MATCH($C387,'Policy Characteristics'!$C:$C,0)))</f>
        <v>elec generation subsidy</v>
      </c>
      <c r="L387" s="380">
        <f>IF(ISBLANK(INDEX('Policy Characteristics'!F:F,MATCH($C387,'Policy Characteristics'!$C:$C,0))),"",INDEX('Policy Characteristics'!F:F,MATCH($C387,'Policy Characteristics'!$C:$C,0)))</f>
        <v>0</v>
      </c>
      <c r="M387" s="380">
        <f>IF(ISBLANK(INDEX('Policy Characteristics'!G:G,MATCH($C387,'Policy Characteristics'!$C:$C,0))),"",INDEX('Policy Characteristics'!G:G,MATCH($C387,'Policy Characteristics'!$C:$C,0)))</f>
        <v>60</v>
      </c>
      <c r="N387" s="380">
        <f>IF(ISBLANK(INDEX('Policy Characteristics'!H:H,MATCH($C387,'Policy Characteristics'!$C:$C,0))),"",INDEX('Policy Characteristics'!H:H,MATCH($C387,'Policy Characteristics'!$C:$C,0)))</f>
        <v>1</v>
      </c>
      <c r="O387" s="358" t="str">
        <f>IF(ISBLANK(INDEX('Policy Characteristics'!I:I,MATCH($C387,'Policy Characteristics'!$C:$C,0))),"",INDEX('Policy Characteristics'!I:I,MATCH($C387,'Policy Characteristics'!$C:$C,0)))</f>
        <v>$/MWh</v>
      </c>
      <c r="P387" s="358"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358" t="str">
        <f>IF(ISBLANK(INDEX('Policy Characteristics'!K:K,MATCH($C387,'Policy Characteristics'!$C:$C,0))),"",INDEX('Policy Characteristics'!K:K,MATCH($C387,'Policy Characteristics'!$C:$C,0)))</f>
        <v>electricity-sector-main.html#subsidies</v>
      </c>
      <c r="R387" s="358" t="str">
        <f>IF(ISBLANK(INDEX('Policy Characteristics'!L:L,MATCH($C387,'Policy Characteristics'!$C:$C,0))),"",INDEX('Policy Characteristics'!L:L,MATCH($C387,'Policy Characteristics'!$C:$C,0)))</f>
        <v>subsidy-for-electricity-production.html</v>
      </c>
    </row>
    <row r="388" spans="1:18" s="2" customFormat="1" x14ac:dyDescent="0.35">
      <c r="A388" s="358" t="str">
        <f>IF(ISBLANK(INDEX('Policy Characteristics'!A:A,MATCH($C388,'Policy Characteristics'!$C:$C,0))),"",INDEX('Policy Characteristics'!A:A,MATCH($C388,'Policy Characteristics'!$C:$C,0)))</f>
        <v>Electricity Supply</v>
      </c>
      <c r="B388" s="358" t="str">
        <f>IF(ISBLANK(INDEX('Policy Characteristics'!B:B,MATCH($C388,'Policy Characteristics'!$C:$C,0))),"",INDEX('Policy Characteristics'!B:B,MATCH($C388,'Policy Characteristics'!$C:$C,0)))</f>
        <v>Subsidy for Electricity Production</v>
      </c>
      <c r="C388" s="463" t="str">
        <f t="shared" si="27"/>
        <v>Subsidy for Elec Production by Fuel</v>
      </c>
      <c r="D388" s="286" t="s">
        <v>2852</v>
      </c>
      <c r="E388" s="285" t="s">
        <v>274</v>
      </c>
      <c r="F388" s="286" t="s">
        <v>2545</v>
      </c>
      <c r="G388" s="467" t="s">
        <v>337</v>
      </c>
      <c r="H388" s="297">
        <v>1588</v>
      </c>
      <c r="I388" s="286" t="s">
        <v>46</v>
      </c>
      <c r="J388" s="360" t="str">
        <f>IF(ISBLANK(INDEX('Policy Characteristics'!D:D,MATCH($C388,'Policy Characteristics'!$C:$C,0))),"",INDEX('Policy Characteristics'!D:D,MATCH($C388,'Policy Characteristics'!$C:$C,0)))</f>
        <v>Subsidy for Electricity Production</v>
      </c>
      <c r="K388" s="358" t="str">
        <f>IF(ISBLANK(INDEX('Policy Characteristics'!E:E,MATCH($C388,'Policy Characteristics'!$C:$C,0))),"",INDEX('Policy Characteristics'!E:E,MATCH($C388,'Policy Characteristics'!$C:$C,0)))</f>
        <v>elec generation subsidy</v>
      </c>
      <c r="L388" s="380">
        <f>IF(ISBLANK(INDEX('Policy Characteristics'!F:F,MATCH($C388,'Policy Characteristics'!$C:$C,0))),"",INDEX('Policy Characteristics'!F:F,MATCH($C388,'Policy Characteristics'!$C:$C,0)))</f>
        <v>0</v>
      </c>
      <c r="M388" s="380">
        <f>IF(ISBLANK(INDEX('Policy Characteristics'!G:G,MATCH($C388,'Policy Characteristics'!$C:$C,0))),"",INDEX('Policy Characteristics'!G:G,MATCH($C388,'Policy Characteristics'!$C:$C,0)))</f>
        <v>60</v>
      </c>
      <c r="N388" s="380">
        <f>IF(ISBLANK(INDEX('Policy Characteristics'!H:H,MATCH($C388,'Policy Characteristics'!$C:$C,0))),"",INDEX('Policy Characteristics'!H:H,MATCH($C388,'Policy Characteristics'!$C:$C,0)))</f>
        <v>1</v>
      </c>
      <c r="O388" s="358" t="str">
        <f>IF(ISBLANK(INDEX('Policy Characteristics'!I:I,MATCH($C388,'Policy Characteristics'!$C:$C,0))),"",INDEX('Policy Characteristics'!I:I,MATCH($C388,'Policy Characteristics'!$C:$C,0)))</f>
        <v>$/MWh</v>
      </c>
      <c r="P388" s="358"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358" t="str">
        <f>IF(ISBLANK(INDEX('Policy Characteristics'!K:K,MATCH($C388,'Policy Characteristics'!$C:$C,0))),"",INDEX('Policy Characteristics'!K:K,MATCH($C388,'Policy Characteristics'!$C:$C,0)))</f>
        <v>electricity-sector-main.html#subsidies</v>
      </c>
      <c r="R388" s="358" t="str">
        <f>IF(ISBLANK(INDEX('Policy Characteristics'!L:L,MATCH($C388,'Policy Characteristics'!$C:$C,0))),"",INDEX('Policy Characteristics'!L:L,MATCH($C388,'Policy Characteristics'!$C:$C,0)))</f>
        <v>subsidy-for-electricity-production.html</v>
      </c>
    </row>
    <row r="389" spans="1:18" x14ac:dyDescent="0.35">
      <c r="A389" s="358" t="str">
        <f>IF(ISBLANK(INDEX('Policy Characteristics'!A:A,MATCH($C389,'Policy Characteristics'!$C:$C,0))),"",INDEX('Policy Characteristics'!A:A,MATCH($C389,'Policy Characteristics'!$C:$C,0)))</f>
        <v>Industry</v>
      </c>
      <c r="B389" s="358" t="str">
        <f>IF(ISBLANK(INDEX('Policy Characteristics'!B:B,MATCH($C389,'Policy Characteristics'!$C:$C,0))),"",INDEX('Policy Characteristics'!B:B,MATCH($C389,'Policy Characteristics'!$C:$C,0)))</f>
        <v>Buy In-Region Products</v>
      </c>
      <c r="C389" s="363" t="s">
        <v>3359</v>
      </c>
      <c r="D389" s="285" t="s">
        <v>3219</v>
      </c>
      <c r="E389" s="286"/>
      <c r="F389" s="195" t="s">
        <v>3244</v>
      </c>
      <c r="G389" s="53"/>
      <c r="H389" s="54">
        <v>1537</v>
      </c>
      <c r="I389" s="53" t="s">
        <v>45</v>
      </c>
      <c r="J389" s="360" t="str">
        <f>IF(ISBLANK(INDEX('Policy Characteristics'!D:D,MATCH($C389,'Policy Characteristics'!$C:$C,0))),"",INDEX('Policy Characteristics'!D:D,MATCH($C389,'Policy Characteristics'!$C:$C,0)))</f>
        <v>Buy In-Region Products</v>
      </c>
      <c r="K389" s="358" t="str">
        <f>IF(ISBLANK(INDEX('Policy Characteristics'!E:E,MATCH($C389,'Policy Characteristics'!$C:$C,0))),"",INDEX('Policy Characteristics'!E:E,MATCH($C389,'Policy Characteristics'!$C:$C,0)))</f>
        <v>indst buy in region outputs</v>
      </c>
      <c r="L389" s="380">
        <f>IF(ISBLANK(INDEX('Policy Characteristics'!F:F,MATCH($C389,'Policy Characteristics'!$C:$C,0))),"",INDEX('Policy Characteristics'!F:F,MATCH($C389,'Policy Characteristics'!$C:$C,0)))</f>
        <v>0</v>
      </c>
      <c r="M389" s="380">
        <f>IF(ISBLANK(INDEX('Policy Characteristics'!G:G,MATCH($C389,'Policy Characteristics'!$C:$C,0))),"",INDEX('Policy Characteristics'!G:G,MATCH($C389,'Policy Characteristics'!$C:$C,0)))</f>
        <v>0.5</v>
      </c>
      <c r="N389" s="380">
        <f>IF(ISBLANK(INDEX('Policy Characteristics'!H:H,MATCH($C389,'Policy Characteristics'!$C:$C,0))),"",INDEX('Policy Characteristics'!H:H,MATCH($C389,'Policy Characteristics'!$C:$C,0)))</f>
        <v>0.01</v>
      </c>
      <c r="O389" s="358" t="str">
        <f>IF(ISBLANK(INDEX('Policy Characteristics'!I:I,MATCH($C389,'Policy Characteristics'!$C:$C,0))),"",INDEX('Policy Characteristics'!I:I,MATCH($C389,'Policy Characteristics'!$C:$C,0)))</f>
        <v>% of imports shifted</v>
      </c>
      <c r="P389" s="358"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358" t="str">
        <f>IF(ISBLANK(INDEX('Policy Characteristics'!K:K,MATCH($C389,'Policy Characteristics'!$C:$C,0))),"",INDEX('Policy Characteristics'!K:K,MATCH($C389,'Policy Characteristics'!$C:$C,0)))</f>
        <v/>
      </c>
      <c r="R389" s="358" t="str">
        <f>IF(ISBLANK(INDEX('Policy Characteristics'!L:L,MATCH($C389,'Policy Characteristics'!$C:$C,0))),"",INDEX('Policy Characteristics'!L:L,MATCH($C389,'Policy Characteristics'!$C:$C,0)))</f>
        <v/>
      </c>
    </row>
    <row r="390" spans="1:18" x14ac:dyDescent="0.35">
      <c r="A390" s="358" t="str">
        <f>IF(ISBLANK(INDEX('Policy Characteristics'!A:A,MATCH($C390,'Policy Characteristics'!$C:$C,0))),"",INDEX('Policy Characteristics'!A:A,MATCH($C390,'Policy Characteristics'!$C:$C,0)))</f>
        <v>Industry</v>
      </c>
      <c r="B390" s="358" t="str">
        <f>IF(ISBLANK(INDEX('Policy Characteristics'!B:B,MATCH($C390,'Policy Characteristics'!$C:$C,0))),"",INDEX('Policy Characteristics'!B:B,MATCH($C390,'Policy Characteristics'!$C:$C,0)))</f>
        <v>Buy In-Region Products</v>
      </c>
      <c r="C390" s="362" t="str">
        <f>C$389</f>
        <v>Fraction of Imported Industrial Outputs Shifted to In Region Suppliers</v>
      </c>
      <c r="D390" s="286" t="s">
        <v>3220</v>
      </c>
      <c r="E390" s="286"/>
      <c r="F390" s="195" t="s">
        <v>2864</v>
      </c>
      <c r="G390" s="55"/>
      <c r="H390" s="54">
        <v>1538</v>
      </c>
      <c r="I390" s="53" t="s">
        <v>45</v>
      </c>
      <c r="J390" s="360" t="str">
        <f>IF(ISBLANK(INDEX('Policy Characteristics'!D:D,MATCH($C390,'Policy Characteristics'!$C:$C,0))),"",INDEX('Policy Characteristics'!D:D,MATCH($C390,'Policy Characteristics'!$C:$C,0)))</f>
        <v>Buy In-Region Products</v>
      </c>
      <c r="K390" s="358" t="str">
        <f>IF(ISBLANK(INDEX('Policy Characteristics'!E:E,MATCH($C390,'Policy Characteristics'!$C:$C,0))),"",INDEX('Policy Characteristics'!E:E,MATCH($C390,'Policy Characteristics'!$C:$C,0)))</f>
        <v>indst buy in region outputs</v>
      </c>
      <c r="L390" s="380">
        <f>IF(ISBLANK(INDEX('Policy Characteristics'!F:F,MATCH($C390,'Policy Characteristics'!$C:$C,0))),"",INDEX('Policy Characteristics'!F:F,MATCH($C390,'Policy Characteristics'!$C:$C,0)))</f>
        <v>0</v>
      </c>
      <c r="M390" s="380">
        <f>IF(ISBLANK(INDEX('Policy Characteristics'!G:G,MATCH($C390,'Policy Characteristics'!$C:$C,0))),"",INDEX('Policy Characteristics'!G:G,MATCH($C390,'Policy Characteristics'!$C:$C,0)))</f>
        <v>0.5</v>
      </c>
      <c r="N390" s="380">
        <f>IF(ISBLANK(INDEX('Policy Characteristics'!H:H,MATCH($C390,'Policy Characteristics'!$C:$C,0))),"",INDEX('Policy Characteristics'!H:H,MATCH($C390,'Policy Characteristics'!$C:$C,0)))</f>
        <v>0.01</v>
      </c>
      <c r="O390" s="358" t="str">
        <f>IF(ISBLANK(INDEX('Policy Characteristics'!I:I,MATCH($C390,'Policy Characteristics'!$C:$C,0))),"",INDEX('Policy Characteristics'!I:I,MATCH($C390,'Policy Characteristics'!$C:$C,0)))</f>
        <v>% of imports shifted</v>
      </c>
      <c r="P390" s="358"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358" t="str">
        <f>IF(ISBLANK(INDEX('Policy Characteristics'!K:K,MATCH($C390,'Policy Characteristics'!$C:$C,0))),"",INDEX('Policy Characteristics'!K:K,MATCH($C390,'Policy Characteristics'!$C:$C,0)))</f>
        <v/>
      </c>
      <c r="R390" s="358" t="str">
        <f>IF(ISBLANK(INDEX('Policy Characteristics'!L:L,MATCH($C390,'Policy Characteristics'!$C:$C,0))),"",INDEX('Policy Characteristics'!L:L,MATCH($C390,'Policy Characteristics'!$C:$C,0)))</f>
        <v/>
      </c>
    </row>
    <row r="391" spans="1:18" x14ac:dyDescent="0.35">
      <c r="A391" s="358" t="str">
        <f>IF(ISBLANK(INDEX('Policy Characteristics'!A:A,MATCH($C391,'Policy Characteristics'!$C:$C,0))),"",INDEX('Policy Characteristics'!A:A,MATCH($C391,'Policy Characteristics'!$C:$C,0)))</f>
        <v>Industry</v>
      </c>
      <c r="B391" s="358" t="str">
        <f>IF(ISBLANK(INDEX('Policy Characteristics'!B:B,MATCH($C391,'Policy Characteristics'!$C:$C,0))),"",INDEX('Policy Characteristics'!B:B,MATCH($C391,'Policy Characteristics'!$C:$C,0)))</f>
        <v>Buy In-Region Products</v>
      </c>
      <c r="C391" s="362" t="str">
        <f t="shared" ref="C391:C413" si="28">C$389</f>
        <v>Fraction of Imported Industrial Outputs Shifted to In Region Suppliers</v>
      </c>
      <c r="D391" s="286" t="s">
        <v>3221</v>
      </c>
      <c r="E391" s="286"/>
      <c r="F391" s="195" t="s">
        <v>3185</v>
      </c>
      <c r="G391" s="55"/>
      <c r="H391" s="54">
        <v>1539</v>
      </c>
      <c r="I391" s="53" t="s">
        <v>45</v>
      </c>
      <c r="J391" s="360" t="str">
        <f>IF(ISBLANK(INDEX('Policy Characteristics'!D:D,MATCH($C391,'Policy Characteristics'!$C:$C,0))),"",INDEX('Policy Characteristics'!D:D,MATCH($C391,'Policy Characteristics'!$C:$C,0)))</f>
        <v>Buy In-Region Products</v>
      </c>
      <c r="K391" s="358" t="str">
        <f>IF(ISBLANK(INDEX('Policy Characteristics'!E:E,MATCH($C391,'Policy Characteristics'!$C:$C,0))),"",INDEX('Policy Characteristics'!E:E,MATCH($C391,'Policy Characteristics'!$C:$C,0)))</f>
        <v>indst buy in region outputs</v>
      </c>
      <c r="L391" s="380">
        <f>IF(ISBLANK(INDEX('Policy Characteristics'!F:F,MATCH($C391,'Policy Characteristics'!$C:$C,0))),"",INDEX('Policy Characteristics'!F:F,MATCH($C391,'Policy Characteristics'!$C:$C,0)))</f>
        <v>0</v>
      </c>
      <c r="M391" s="380">
        <f>IF(ISBLANK(INDEX('Policy Characteristics'!G:G,MATCH($C391,'Policy Characteristics'!$C:$C,0))),"",INDEX('Policy Characteristics'!G:G,MATCH($C391,'Policy Characteristics'!$C:$C,0)))</f>
        <v>0.5</v>
      </c>
      <c r="N391" s="380">
        <f>IF(ISBLANK(INDEX('Policy Characteristics'!H:H,MATCH($C391,'Policy Characteristics'!$C:$C,0))),"",INDEX('Policy Characteristics'!H:H,MATCH($C391,'Policy Characteristics'!$C:$C,0)))</f>
        <v>0.01</v>
      </c>
      <c r="O391" s="358" t="str">
        <f>IF(ISBLANK(INDEX('Policy Characteristics'!I:I,MATCH($C391,'Policy Characteristics'!$C:$C,0))),"",INDEX('Policy Characteristics'!I:I,MATCH($C391,'Policy Characteristics'!$C:$C,0)))</f>
        <v>% of imports shifted</v>
      </c>
      <c r="P391" s="358"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358" t="str">
        <f>IF(ISBLANK(INDEX('Policy Characteristics'!K:K,MATCH($C391,'Policy Characteristics'!$C:$C,0))),"",INDEX('Policy Characteristics'!K:K,MATCH($C391,'Policy Characteristics'!$C:$C,0)))</f>
        <v/>
      </c>
      <c r="R391" s="358" t="str">
        <f>IF(ISBLANK(INDEX('Policy Characteristics'!L:L,MATCH($C391,'Policy Characteristics'!$C:$C,0))),"",INDEX('Policy Characteristics'!L:L,MATCH($C391,'Policy Characteristics'!$C:$C,0)))</f>
        <v/>
      </c>
    </row>
    <row r="392" spans="1:18" x14ac:dyDescent="0.35">
      <c r="A392" s="358" t="str">
        <f>IF(ISBLANK(INDEX('Policy Characteristics'!A:A,MATCH($C392,'Policy Characteristics'!$C:$C,0))),"",INDEX('Policy Characteristics'!A:A,MATCH($C392,'Policy Characteristics'!$C:$C,0)))</f>
        <v>Industry</v>
      </c>
      <c r="B392" s="358" t="str">
        <f>IF(ISBLANK(INDEX('Policy Characteristics'!B:B,MATCH($C392,'Policy Characteristics'!$C:$C,0))),"",INDEX('Policy Characteristics'!B:B,MATCH($C392,'Policy Characteristics'!$C:$C,0)))</f>
        <v>Buy In-Region Products</v>
      </c>
      <c r="C392" s="362" t="str">
        <f t="shared" si="28"/>
        <v>Fraction of Imported Industrial Outputs Shifted to In Region Suppliers</v>
      </c>
      <c r="D392" s="286" t="s">
        <v>3222</v>
      </c>
      <c r="E392" s="286"/>
      <c r="F392" s="195" t="s">
        <v>3186</v>
      </c>
      <c r="G392" s="55"/>
      <c r="H392" s="54">
        <v>1540</v>
      </c>
      <c r="I392" s="53" t="s">
        <v>45</v>
      </c>
      <c r="J392" s="360" t="str">
        <f>IF(ISBLANK(INDEX('Policy Characteristics'!D:D,MATCH($C392,'Policy Characteristics'!$C:$C,0))),"",INDEX('Policy Characteristics'!D:D,MATCH($C392,'Policy Characteristics'!$C:$C,0)))</f>
        <v>Buy In-Region Products</v>
      </c>
      <c r="K392" s="358" t="str">
        <f>IF(ISBLANK(INDEX('Policy Characteristics'!E:E,MATCH($C392,'Policy Characteristics'!$C:$C,0))),"",INDEX('Policy Characteristics'!E:E,MATCH($C392,'Policy Characteristics'!$C:$C,0)))</f>
        <v>indst buy in region outputs</v>
      </c>
      <c r="L392" s="380">
        <f>IF(ISBLANK(INDEX('Policy Characteristics'!F:F,MATCH($C392,'Policy Characteristics'!$C:$C,0))),"",INDEX('Policy Characteristics'!F:F,MATCH($C392,'Policy Characteristics'!$C:$C,0)))</f>
        <v>0</v>
      </c>
      <c r="M392" s="380">
        <f>IF(ISBLANK(INDEX('Policy Characteristics'!G:G,MATCH($C392,'Policy Characteristics'!$C:$C,0))),"",INDEX('Policy Characteristics'!G:G,MATCH($C392,'Policy Characteristics'!$C:$C,0)))</f>
        <v>0.5</v>
      </c>
      <c r="N392" s="380">
        <f>IF(ISBLANK(INDEX('Policy Characteristics'!H:H,MATCH($C392,'Policy Characteristics'!$C:$C,0))),"",INDEX('Policy Characteristics'!H:H,MATCH($C392,'Policy Characteristics'!$C:$C,0)))</f>
        <v>0.01</v>
      </c>
      <c r="O392" s="358" t="str">
        <f>IF(ISBLANK(INDEX('Policy Characteristics'!I:I,MATCH($C392,'Policy Characteristics'!$C:$C,0))),"",INDEX('Policy Characteristics'!I:I,MATCH($C392,'Policy Characteristics'!$C:$C,0)))</f>
        <v>% of imports shifted</v>
      </c>
      <c r="P392" s="358"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358" t="str">
        <f>IF(ISBLANK(INDEX('Policy Characteristics'!K:K,MATCH($C392,'Policy Characteristics'!$C:$C,0))),"",INDEX('Policy Characteristics'!K:K,MATCH($C392,'Policy Characteristics'!$C:$C,0)))</f>
        <v/>
      </c>
      <c r="R392" s="358" t="str">
        <f>IF(ISBLANK(INDEX('Policy Characteristics'!L:L,MATCH($C392,'Policy Characteristics'!$C:$C,0))),"",INDEX('Policy Characteristics'!L:L,MATCH($C392,'Policy Characteristics'!$C:$C,0)))</f>
        <v/>
      </c>
    </row>
    <row r="393" spans="1:18" x14ac:dyDescent="0.35">
      <c r="A393" s="358" t="str">
        <f>IF(ISBLANK(INDEX('Policy Characteristics'!A:A,MATCH($C393,'Policy Characteristics'!$C:$C,0))),"",INDEX('Policy Characteristics'!A:A,MATCH($C393,'Policy Characteristics'!$C:$C,0)))</f>
        <v>Industry</v>
      </c>
      <c r="B393" s="358" t="str">
        <f>IF(ISBLANK(INDEX('Policy Characteristics'!B:B,MATCH($C393,'Policy Characteristics'!$C:$C,0))),"",INDEX('Policy Characteristics'!B:B,MATCH($C393,'Policy Characteristics'!$C:$C,0)))</f>
        <v>Buy In-Region Products</v>
      </c>
      <c r="C393" s="362" t="str">
        <f t="shared" si="28"/>
        <v>Fraction of Imported Industrial Outputs Shifted to In Region Suppliers</v>
      </c>
      <c r="D393" s="286" t="s">
        <v>3223</v>
      </c>
      <c r="E393" s="286"/>
      <c r="F393" s="195" t="s">
        <v>3187</v>
      </c>
      <c r="G393" s="55"/>
      <c r="H393" s="54">
        <v>1541</v>
      </c>
      <c r="I393" s="53" t="s">
        <v>45</v>
      </c>
      <c r="J393" s="360" t="str">
        <f>IF(ISBLANK(INDEX('Policy Characteristics'!D:D,MATCH($C393,'Policy Characteristics'!$C:$C,0))),"",INDEX('Policy Characteristics'!D:D,MATCH($C393,'Policy Characteristics'!$C:$C,0)))</f>
        <v>Buy In-Region Products</v>
      </c>
      <c r="K393" s="358" t="str">
        <f>IF(ISBLANK(INDEX('Policy Characteristics'!E:E,MATCH($C393,'Policy Characteristics'!$C:$C,0))),"",INDEX('Policy Characteristics'!E:E,MATCH($C393,'Policy Characteristics'!$C:$C,0)))</f>
        <v>indst buy in region outputs</v>
      </c>
      <c r="L393" s="380">
        <f>IF(ISBLANK(INDEX('Policy Characteristics'!F:F,MATCH($C393,'Policy Characteristics'!$C:$C,0))),"",INDEX('Policy Characteristics'!F:F,MATCH($C393,'Policy Characteristics'!$C:$C,0)))</f>
        <v>0</v>
      </c>
      <c r="M393" s="380">
        <f>IF(ISBLANK(INDEX('Policy Characteristics'!G:G,MATCH($C393,'Policy Characteristics'!$C:$C,0))),"",INDEX('Policy Characteristics'!G:G,MATCH($C393,'Policy Characteristics'!$C:$C,0)))</f>
        <v>0.5</v>
      </c>
      <c r="N393" s="380">
        <f>IF(ISBLANK(INDEX('Policy Characteristics'!H:H,MATCH($C393,'Policy Characteristics'!$C:$C,0))),"",INDEX('Policy Characteristics'!H:H,MATCH($C393,'Policy Characteristics'!$C:$C,0)))</f>
        <v>0.01</v>
      </c>
      <c r="O393" s="358" t="str">
        <f>IF(ISBLANK(INDEX('Policy Characteristics'!I:I,MATCH($C393,'Policy Characteristics'!$C:$C,0))),"",INDEX('Policy Characteristics'!I:I,MATCH($C393,'Policy Characteristics'!$C:$C,0)))</f>
        <v>% of imports shifted</v>
      </c>
      <c r="P393" s="358"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358" t="str">
        <f>IF(ISBLANK(INDEX('Policy Characteristics'!K:K,MATCH($C393,'Policy Characteristics'!$C:$C,0))),"",INDEX('Policy Characteristics'!K:K,MATCH($C393,'Policy Characteristics'!$C:$C,0)))</f>
        <v/>
      </c>
      <c r="R393" s="358" t="str">
        <f>IF(ISBLANK(INDEX('Policy Characteristics'!L:L,MATCH($C393,'Policy Characteristics'!$C:$C,0))),"",INDEX('Policy Characteristics'!L:L,MATCH($C393,'Policy Characteristics'!$C:$C,0)))</f>
        <v/>
      </c>
    </row>
    <row r="394" spans="1:18" x14ac:dyDescent="0.35">
      <c r="A394" s="358" t="str">
        <f>IF(ISBLANK(INDEX('Policy Characteristics'!A:A,MATCH($C394,'Policy Characteristics'!$C:$C,0))),"",INDEX('Policy Characteristics'!A:A,MATCH($C394,'Policy Characteristics'!$C:$C,0)))</f>
        <v>Industry</v>
      </c>
      <c r="B394" s="358" t="str">
        <f>IF(ISBLANK(INDEX('Policy Characteristics'!B:B,MATCH($C394,'Policy Characteristics'!$C:$C,0))),"",INDEX('Policy Characteristics'!B:B,MATCH($C394,'Policy Characteristics'!$C:$C,0)))</f>
        <v>Buy In-Region Products</v>
      </c>
      <c r="C394" s="362" t="str">
        <f t="shared" si="28"/>
        <v>Fraction of Imported Industrial Outputs Shifted to In Region Suppliers</v>
      </c>
      <c r="D394" s="286" t="s">
        <v>3224</v>
      </c>
      <c r="E394" s="286"/>
      <c r="F394" s="195" t="s">
        <v>3188</v>
      </c>
      <c r="G394" s="55"/>
      <c r="H394" s="54">
        <v>1542</v>
      </c>
      <c r="I394" s="53" t="s">
        <v>45</v>
      </c>
      <c r="J394" s="360" t="str">
        <f>IF(ISBLANK(INDEX('Policy Characteristics'!D:D,MATCH($C394,'Policy Characteristics'!$C:$C,0))),"",INDEX('Policy Characteristics'!D:D,MATCH($C394,'Policy Characteristics'!$C:$C,0)))</f>
        <v>Buy In-Region Products</v>
      </c>
      <c r="K394" s="358" t="str">
        <f>IF(ISBLANK(INDEX('Policy Characteristics'!E:E,MATCH($C394,'Policy Characteristics'!$C:$C,0))),"",INDEX('Policy Characteristics'!E:E,MATCH($C394,'Policy Characteristics'!$C:$C,0)))</f>
        <v>indst buy in region outputs</v>
      </c>
      <c r="L394" s="380">
        <f>IF(ISBLANK(INDEX('Policy Characteristics'!F:F,MATCH($C394,'Policy Characteristics'!$C:$C,0))),"",INDEX('Policy Characteristics'!F:F,MATCH($C394,'Policy Characteristics'!$C:$C,0)))</f>
        <v>0</v>
      </c>
      <c r="M394" s="380">
        <f>IF(ISBLANK(INDEX('Policy Characteristics'!G:G,MATCH($C394,'Policy Characteristics'!$C:$C,0))),"",INDEX('Policy Characteristics'!G:G,MATCH($C394,'Policy Characteristics'!$C:$C,0)))</f>
        <v>0.5</v>
      </c>
      <c r="N394" s="380">
        <f>IF(ISBLANK(INDEX('Policy Characteristics'!H:H,MATCH($C394,'Policy Characteristics'!$C:$C,0))),"",INDEX('Policy Characteristics'!H:H,MATCH($C394,'Policy Characteristics'!$C:$C,0)))</f>
        <v>0.01</v>
      </c>
      <c r="O394" s="358" t="str">
        <f>IF(ISBLANK(INDEX('Policy Characteristics'!I:I,MATCH($C394,'Policy Characteristics'!$C:$C,0))),"",INDEX('Policy Characteristics'!I:I,MATCH($C394,'Policy Characteristics'!$C:$C,0)))</f>
        <v>% of imports shifted</v>
      </c>
      <c r="P394" s="358"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358" t="str">
        <f>IF(ISBLANK(INDEX('Policy Characteristics'!K:K,MATCH($C394,'Policy Characteristics'!$C:$C,0))),"",INDEX('Policy Characteristics'!K:K,MATCH($C394,'Policy Characteristics'!$C:$C,0)))</f>
        <v/>
      </c>
      <c r="R394" s="358" t="str">
        <f>IF(ISBLANK(INDEX('Policy Characteristics'!L:L,MATCH($C394,'Policy Characteristics'!$C:$C,0))),"",INDEX('Policy Characteristics'!L:L,MATCH($C394,'Policy Characteristics'!$C:$C,0)))</f>
        <v/>
      </c>
    </row>
    <row r="395" spans="1:18" x14ac:dyDescent="0.35">
      <c r="A395" s="358" t="str">
        <f>IF(ISBLANK(INDEX('Policy Characteristics'!A:A,MATCH($C395,'Policy Characteristics'!$C:$C,0))),"",INDEX('Policy Characteristics'!A:A,MATCH($C395,'Policy Characteristics'!$C:$C,0)))</f>
        <v>Industry</v>
      </c>
      <c r="B395" s="358" t="str">
        <f>IF(ISBLANK(INDEX('Policy Characteristics'!B:B,MATCH($C395,'Policy Characteristics'!$C:$C,0))),"",INDEX('Policy Characteristics'!B:B,MATCH($C395,'Policy Characteristics'!$C:$C,0)))</f>
        <v>Buy In-Region Products</v>
      </c>
      <c r="C395" s="362" t="str">
        <f t="shared" si="28"/>
        <v>Fraction of Imported Industrial Outputs Shifted to In Region Suppliers</v>
      </c>
      <c r="D395" s="286" t="s">
        <v>3225</v>
      </c>
      <c r="E395" s="286"/>
      <c r="F395" s="195" t="s">
        <v>3189</v>
      </c>
      <c r="G395" s="55"/>
      <c r="H395" s="54">
        <v>1543</v>
      </c>
      <c r="I395" s="53" t="s">
        <v>45</v>
      </c>
      <c r="J395" s="360" t="str">
        <f>IF(ISBLANK(INDEX('Policy Characteristics'!D:D,MATCH($C395,'Policy Characteristics'!$C:$C,0))),"",INDEX('Policy Characteristics'!D:D,MATCH($C395,'Policy Characteristics'!$C:$C,0)))</f>
        <v>Buy In-Region Products</v>
      </c>
      <c r="K395" s="358" t="str">
        <f>IF(ISBLANK(INDEX('Policy Characteristics'!E:E,MATCH($C395,'Policy Characteristics'!$C:$C,0))),"",INDEX('Policy Characteristics'!E:E,MATCH($C395,'Policy Characteristics'!$C:$C,0)))</f>
        <v>indst buy in region outputs</v>
      </c>
      <c r="L395" s="380">
        <f>IF(ISBLANK(INDEX('Policy Characteristics'!F:F,MATCH($C395,'Policy Characteristics'!$C:$C,0))),"",INDEX('Policy Characteristics'!F:F,MATCH($C395,'Policy Characteristics'!$C:$C,0)))</f>
        <v>0</v>
      </c>
      <c r="M395" s="380">
        <f>IF(ISBLANK(INDEX('Policy Characteristics'!G:G,MATCH($C395,'Policy Characteristics'!$C:$C,0))),"",INDEX('Policy Characteristics'!G:G,MATCH($C395,'Policy Characteristics'!$C:$C,0)))</f>
        <v>0.5</v>
      </c>
      <c r="N395" s="380">
        <f>IF(ISBLANK(INDEX('Policy Characteristics'!H:H,MATCH($C395,'Policy Characteristics'!$C:$C,0))),"",INDEX('Policy Characteristics'!H:H,MATCH($C395,'Policy Characteristics'!$C:$C,0)))</f>
        <v>0.01</v>
      </c>
      <c r="O395" s="358" t="str">
        <f>IF(ISBLANK(INDEX('Policy Characteristics'!I:I,MATCH($C395,'Policy Characteristics'!$C:$C,0))),"",INDEX('Policy Characteristics'!I:I,MATCH($C395,'Policy Characteristics'!$C:$C,0)))</f>
        <v>% of imports shifted</v>
      </c>
      <c r="P395" s="358"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358" t="str">
        <f>IF(ISBLANK(INDEX('Policy Characteristics'!K:K,MATCH($C395,'Policy Characteristics'!$C:$C,0))),"",INDEX('Policy Characteristics'!K:K,MATCH($C395,'Policy Characteristics'!$C:$C,0)))</f>
        <v/>
      </c>
      <c r="R395" s="358" t="str">
        <f>IF(ISBLANK(INDEX('Policy Characteristics'!L:L,MATCH($C395,'Policy Characteristics'!$C:$C,0))),"",INDEX('Policy Characteristics'!L:L,MATCH($C395,'Policy Characteristics'!$C:$C,0)))</f>
        <v/>
      </c>
    </row>
    <row r="396" spans="1:18" x14ac:dyDescent="0.35">
      <c r="A396" s="358" t="str">
        <f>IF(ISBLANK(INDEX('Policy Characteristics'!A:A,MATCH($C396,'Policy Characteristics'!$C:$C,0))),"",INDEX('Policy Characteristics'!A:A,MATCH($C396,'Policy Characteristics'!$C:$C,0)))</f>
        <v>Industry</v>
      </c>
      <c r="B396" s="358" t="str">
        <f>IF(ISBLANK(INDEX('Policy Characteristics'!B:B,MATCH($C396,'Policy Characteristics'!$C:$C,0))),"",INDEX('Policy Characteristics'!B:B,MATCH($C396,'Policy Characteristics'!$C:$C,0)))</f>
        <v>Buy In-Region Products</v>
      </c>
      <c r="C396" s="362" t="str">
        <f t="shared" si="28"/>
        <v>Fraction of Imported Industrial Outputs Shifted to In Region Suppliers</v>
      </c>
      <c r="D396" s="286" t="s">
        <v>3226</v>
      </c>
      <c r="E396" s="286"/>
      <c r="F396" s="195" t="s">
        <v>3190</v>
      </c>
      <c r="G396" s="55"/>
      <c r="H396" s="54">
        <v>1544</v>
      </c>
      <c r="I396" s="53" t="s">
        <v>45</v>
      </c>
      <c r="J396" s="360" t="str">
        <f>IF(ISBLANK(INDEX('Policy Characteristics'!D:D,MATCH($C396,'Policy Characteristics'!$C:$C,0))),"",INDEX('Policy Characteristics'!D:D,MATCH($C396,'Policy Characteristics'!$C:$C,0)))</f>
        <v>Buy In-Region Products</v>
      </c>
      <c r="K396" s="358" t="str">
        <f>IF(ISBLANK(INDEX('Policy Characteristics'!E:E,MATCH($C396,'Policy Characteristics'!$C:$C,0))),"",INDEX('Policy Characteristics'!E:E,MATCH($C396,'Policy Characteristics'!$C:$C,0)))</f>
        <v>indst buy in region outputs</v>
      </c>
      <c r="L396" s="380">
        <f>IF(ISBLANK(INDEX('Policy Characteristics'!F:F,MATCH($C396,'Policy Characteristics'!$C:$C,0))),"",INDEX('Policy Characteristics'!F:F,MATCH($C396,'Policy Characteristics'!$C:$C,0)))</f>
        <v>0</v>
      </c>
      <c r="M396" s="380">
        <f>IF(ISBLANK(INDEX('Policy Characteristics'!G:G,MATCH($C396,'Policy Characteristics'!$C:$C,0))),"",INDEX('Policy Characteristics'!G:G,MATCH($C396,'Policy Characteristics'!$C:$C,0)))</f>
        <v>0.5</v>
      </c>
      <c r="N396" s="380">
        <f>IF(ISBLANK(INDEX('Policy Characteristics'!H:H,MATCH($C396,'Policy Characteristics'!$C:$C,0))),"",INDEX('Policy Characteristics'!H:H,MATCH($C396,'Policy Characteristics'!$C:$C,0)))</f>
        <v>0.01</v>
      </c>
      <c r="O396" s="358" t="str">
        <f>IF(ISBLANK(INDEX('Policy Characteristics'!I:I,MATCH($C396,'Policy Characteristics'!$C:$C,0))),"",INDEX('Policy Characteristics'!I:I,MATCH($C396,'Policy Characteristics'!$C:$C,0)))</f>
        <v>% of imports shifted</v>
      </c>
      <c r="P396" s="358"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358" t="str">
        <f>IF(ISBLANK(INDEX('Policy Characteristics'!K:K,MATCH($C396,'Policy Characteristics'!$C:$C,0))),"",INDEX('Policy Characteristics'!K:K,MATCH($C396,'Policy Characteristics'!$C:$C,0)))</f>
        <v/>
      </c>
      <c r="R396" s="358" t="str">
        <f>IF(ISBLANK(INDEX('Policy Characteristics'!L:L,MATCH($C396,'Policy Characteristics'!$C:$C,0))),"",INDEX('Policy Characteristics'!L:L,MATCH($C396,'Policy Characteristics'!$C:$C,0)))</f>
        <v/>
      </c>
    </row>
    <row r="397" spans="1:18" x14ac:dyDescent="0.35">
      <c r="A397" s="358" t="str">
        <f>IF(ISBLANK(INDEX('Policy Characteristics'!A:A,MATCH($C397,'Policy Characteristics'!$C:$C,0))),"",INDEX('Policy Characteristics'!A:A,MATCH($C397,'Policy Characteristics'!$C:$C,0)))</f>
        <v>Industry</v>
      </c>
      <c r="B397" s="358" t="str">
        <f>IF(ISBLANK(INDEX('Policy Characteristics'!B:B,MATCH($C397,'Policy Characteristics'!$C:$C,0))),"",INDEX('Policy Characteristics'!B:B,MATCH($C397,'Policy Characteristics'!$C:$C,0)))</f>
        <v>Buy In-Region Products</v>
      </c>
      <c r="C397" s="362" t="str">
        <f t="shared" si="28"/>
        <v>Fraction of Imported Industrial Outputs Shifted to In Region Suppliers</v>
      </c>
      <c r="D397" s="286" t="s">
        <v>3227</v>
      </c>
      <c r="E397" s="286"/>
      <c r="F397" s="195" t="s">
        <v>3191</v>
      </c>
      <c r="G397" s="55"/>
      <c r="H397" s="54">
        <v>1545</v>
      </c>
      <c r="I397" s="53" t="s">
        <v>45</v>
      </c>
      <c r="J397" s="360" t="str">
        <f>IF(ISBLANK(INDEX('Policy Characteristics'!D:D,MATCH($C397,'Policy Characteristics'!$C:$C,0))),"",INDEX('Policy Characteristics'!D:D,MATCH($C397,'Policy Characteristics'!$C:$C,0)))</f>
        <v>Buy In-Region Products</v>
      </c>
      <c r="K397" s="358" t="str">
        <f>IF(ISBLANK(INDEX('Policy Characteristics'!E:E,MATCH($C397,'Policy Characteristics'!$C:$C,0))),"",INDEX('Policy Characteristics'!E:E,MATCH($C397,'Policy Characteristics'!$C:$C,0)))</f>
        <v>indst buy in region outputs</v>
      </c>
      <c r="L397" s="380">
        <f>IF(ISBLANK(INDEX('Policy Characteristics'!F:F,MATCH($C397,'Policy Characteristics'!$C:$C,0))),"",INDEX('Policy Characteristics'!F:F,MATCH($C397,'Policy Characteristics'!$C:$C,0)))</f>
        <v>0</v>
      </c>
      <c r="M397" s="380">
        <f>IF(ISBLANK(INDEX('Policy Characteristics'!G:G,MATCH($C397,'Policy Characteristics'!$C:$C,0))),"",INDEX('Policy Characteristics'!G:G,MATCH($C397,'Policy Characteristics'!$C:$C,0)))</f>
        <v>0.5</v>
      </c>
      <c r="N397" s="380">
        <f>IF(ISBLANK(INDEX('Policy Characteristics'!H:H,MATCH($C397,'Policy Characteristics'!$C:$C,0))),"",INDEX('Policy Characteristics'!H:H,MATCH($C397,'Policy Characteristics'!$C:$C,0)))</f>
        <v>0.01</v>
      </c>
      <c r="O397" s="358" t="str">
        <f>IF(ISBLANK(INDEX('Policy Characteristics'!I:I,MATCH($C397,'Policy Characteristics'!$C:$C,0))),"",INDEX('Policy Characteristics'!I:I,MATCH($C397,'Policy Characteristics'!$C:$C,0)))</f>
        <v>% of imports shifted</v>
      </c>
      <c r="P397" s="358"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358" t="str">
        <f>IF(ISBLANK(INDEX('Policy Characteristics'!K:K,MATCH($C397,'Policy Characteristics'!$C:$C,0))),"",INDEX('Policy Characteristics'!K:K,MATCH($C397,'Policy Characteristics'!$C:$C,0)))</f>
        <v/>
      </c>
      <c r="R397" s="358" t="str">
        <f>IF(ISBLANK(INDEX('Policy Characteristics'!L:L,MATCH($C397,'Policy Characteristics'!$C:$C,0))),"",INDEX('Policy Characteristics'!L:L,MATCH($C397,'Policy Characteristics'!$C:$C,0)))</f>
        <v/>
      </c>
    </row>
    <row r="398" spans="1:18" x14ac:dyDescent="0.35">
      <c r="A398" s="358" t="str">
        <f>IF(ISBLANK(INDEX('Policy Characteristics'!A:A,MATCH($C398,'Policy Characteristics'!$C:$C,0))),"",INDEX('Policy Characteristics'!A:A,MATCH($C398,'Policy Characteristics'!$C:$C,0)))</f>
        <v>Industry</v>
      </c>
      <c r="B398" s="358" t="str">
        <f>IF(ISBLANK(INDEX('Policy Characteristics'!B:B,MATCH($C398,'Policy Characteristics'!$C:$C,0))),"",INDEX('Policy Characteristics'!B:B,MATCH($C398,'Policy Characteristics'!$C:$C,0)))</f>
        <v>Buy In-Region Products</v>
      </c>
      <c r="C398" s="362" t="str">
        <f t="shared" si="28"/>
        <v>Fraction of Imported Industrial Outputs Shifted to In Region Suppliers</v>
      </c>
      <c r="D398" s="286" t="s">
        <v>3228</v>
      </c>
      <c r="E398" s="286"/>
      <c r="F398" s="195" t="s">
        <v>2665</v>
      </c>
      <c r="G398" s="55"/>
      <c r="H398" s="54">
        <v>1546</v>
      </c>
      <c r="I398" s="53" t="s">
        <v>45</v>
      </c>
      <c r="J398" s="360" t="str">
        <f>IF(ISBLANK(INDEX('Policy Characteristics'!D:D,MATCH($C398,'Policy Characteristics'!$C:$C,0))),"",INDEX('Policy Characteristics'!D:D,MATCH($C398,'Policy Characteristics'!$C:$C,0)))</f>
        <v>Buy In-Region Products</v>
      </c>
      <c r="K398" s="358" t="str">
        <f>IF(ISBLANK(INDEX('Policy Characteristics'!E:E,MATCH($C398,'Policy Characteristics'!$C:$C,0))),"",INDEX('Policy Characteristics'!E:E,MATCH($C398,'Policy Characteristics'!$C:$C,0)))</f>
        <v>indst buy in region outputs</v>
      </c>
      <c r="L398" s="380">
        <f>IF(ISBLANK(INDEX('Policy Characteristics'!F:F,MATCH($C398,'Policy Characteristics'!$C:$C,0))),"",INDEX('Policy Characteristics'!F:F,MATCH($C398,'Policy Characteristics'!$C:$C,0)))</f>
        <v>0</v>
      </c>
      <c r="M398" s="380">
        <f>IF(ISBLANK(INDEX('Policy Characteristics'!G:G,MATCH($C398,'Policy Characteristics'!$C:$C,0))),"",INDEX('Policy Characteristics'!G:G,MATCH($C398,'Policy Characteristics'!$C:$C,0)))</f>
        <v>0.5</v>
      </c>
      <c r="N398" s="380">
        <f>IF(ISBLANK(INDEX('Policy Characteristics'!H:H,MATCH($C398,'Policy Characteristics'!$C:$C,0))),"",INDEX('Policy Characteristics'!H:H,MATCH($C398,'Policy Characteristics'!$C:$C,0)))</f>
        <v>0.01</v>
      </c>
      <c r="O398" s="358" t="str">
        <f>IF(ISBLANK(INDEX('Policy Characteristics'!I:I,MATCH($C398,'Policy Characteristics'!$C:$C,0))),"",INDEX('Policy Characteristics'!I:I,MATCH($C398,'Policy Characteristics'!$C:$C,0)))</f>
        <v>% of imports shifted</v>
      </c>
      <c r="P398" s="358"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358" t="str">
        <f>IF(ISBLANK(INDEX('Policy Characteristics'!K:K,MATCH($C398,'Policy Characteristics'!$C:$C,0))),"",INDEX('Policy Characteristics'!K:K,MATCH($C398,'Policy Characteristics'!$C:$C,0)))</f>
        <v/>
      </c>
      <c r="R398" s="358" t="str">
        <f>IF(ISBLANK(INDEX('Policy Characteristics'!L:L,MATCH($C398,'Policy Characteristics'!$C:$C,0))),"",INDEX('Policy Characteristics'!L:L,MATCH($C398,'Policy Characteristics'!$C:$C,0)))</f>
        <v/>
      </c>
    </row>
    <row r="399" spans="1:18" x14ac:dyDescent="0.35">
      <c r="A399" s="358" t="str">
        <f>IF(ISBLANK(INDEX('Policy Characteristics'!A:A,MATCH($C399,'Policy Characteristics'!$C:$C,0))),"",INDEX('Policy Characteristics'!A:A,MATCH($C399,'Policy Characteristics'!$C:$C,0)))</f>
        <v>Industry</v>
      </c>
      <c r="B399" s="358" t="str">
        <f>IF(ISBLANK(INDEX('Policy Characteristics'!B:B,MATCH($C399,'Policy Characteristics'!$C:$C,0))),"",INDEX('Policy Characteristics'!B:B,MATCH($C399,'Policy Characteristics'!$C:$C,0)))</f>
        <v>Buy In-Region Products</v>
      </c>
      <c r="C399" s="362" t="str">
        <f t="shared" si="28"/>
        <v>Fraction of Imported Industrial Outputs Shifted to In Region Suppliers</v>
      </c>
      <c r="D399" s="286" t="s">
        <v>3229</v>
      </c>
      <c r="E399" s="286"/>
      <c r="F399" s="195" t="s">
        <v>3192</v>
      </c>
      <c r="G399" s="55"/>
      <c r="H399" s="54">
        <v>1547</v>
      </c>
      <c r="I399" s="53" t="s">
        <v>45</v>
      </c>
      <c r="J399" s="360" t="str">
        <f>IF(ISBLANK(INDEX('Policy Characteristics'!D:D,MATCH($C399,'Policy Characteristics'!$C:$C,0))),"",INDEX('Policy Characteristics'!D:D,MATCH($C399,'Policy Characteristics'!$C:$C,0)))</f>
        <v>Buy In-Region Products</v>
      </c>
      <c r="K399" s="358" t="str">
        <f>IF(ISBLANK(INDEX('Policy Characteristics'!E:E,MATCH($C399,'Policy Characteristics'!$C:$C,0))),"",INDEX('Policy Characteristics'!E:E,MATCH($C399,'Policy Characteristics'!$C:$C,0)))</f>
        <v>indst buy in region outputs</v>
      </c>
      <c r="L399" s="380">
        <f>IF(ISBLANK(INDEX('Policy Characteristics'!F:F,MATCH($C399,'Policy Characteristics'!$C:$C,0))),"",INDEX('Policy Characteristics'!F:F,MATCH($C399,'Policy Characteristics'!$C:$C,0)))</f>
        <v>0</v>
      </c>
      <c r="M399" s="380">
        <f>IF(ISBLANK(INDEX('Policy Characteristics'!G:G,MATCH($C399,'Policy Characteristics'!$C:$C,0))),"",INDEX('Policy Characteristics'!G:G,MATCH($C399,'Policy Characteristics'!$C:$C,0)))</f>
        <v>0.5</v>
      </c>
      <c r="N399" s="380">
        <f>IF(ISBLANK(INDEX('Policy Characteristics'!H:H,MATCH($C399,'Policy Characteristics'!$C:$C,0))),"",INDEX('Policy Characteristics'!H:H,MATCH($C399,'Policy Characteristics'!$C:$C,0)))</f>
        <v>0.01</v>
      </c>
      <c r="O399" s="358" t="str">
        <f>IF(ISBLANK(INDEX('Policy Characteristics'!I:I,MATCH($C399,'Policy Characteristics'!$C:$C,0))),"",INDEX('Policy Characteristics'!I:I,MATCH($C399,'Policy Characteristics'!$C:$C,0)))</f>
        <v>% of imports shifted</v>
      </c>
      <c r="P399" s="358"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358" t="str">
        <f>IF(ISBLANK(INDEX('Policy Characteristics'!K:K,MATCH($C399,'Policy Characteristics'!$C:$C,0))),"",INDEX('Policy Characteristics'!K:K,MATCH($C399,'Policy Characteristics'!$C:$C,0)))</f>
        <v/>
      </c>
      <c r="R399" s="358" t="str">
        <f>IF(ISBLANK(INDEX('Policy Characteristics'!L:L,MATCH($C399,'Policy Characteristics'!$C:$C,0))),"",INDEX('Policy Characteristics'!L:L,MATCH($C399,'Policy Characteristics'!$C:$C,0)))</f>
        <v/>
      </c>
    </row>
    <row r="400" spans="1:18" x14ac:dyDescent="0.35">
      <c r="A400" s="358" t="str">
        <f>IF(ISBLANK(INDEX('Policy Characteristics'!A:A,MATCH($C400,'Policy Characteristics'!$C:$C,0))),"",INDEX('Policy Characteristics'!A:A,MATCH($C400,'Policy Characteristics'!$C:$C,0)))</f>
        <v>Industry</v>
      </c>
      <c r="B400" s="358" t="str">
        <f>IF(ISBLANK(INDEX('Policy Characteristics'!B:B,MATCH($C400,'Policy Characteristics'!$C:$C,0))),"",INDEX('Policy Characteristics'!B:B,MATCH($C400,'Policy Characteristics'!$C:$C,0)))</f>
        <v>Buy In-Region Products</v>
      </c>
      <c r="C400" s="362" t="str">
        <f t="shared" si="28"/>
        <v>Fraction of Imported Industrial Outputs Shifted to In Region Suppliers</v>
      </c>
      <c r="D400" s="286" t="s">
        <v>3230</v>
      </c>
      <c r="E400" s="286"/>
      <c r="F400" s="195" t="s">
        <v>3193</v>
      </c>
      <c r="G400" s="55"/>
      <c r="H400" s="54">
        <v>1548</v>
      </c>
      <c r="I400" s="53" t="s">
        <v>45</v>
      </c>
      <c r="J400" s="360" t="str">
        <f>IF(ISBLANK(INDEX('Policy Characteristics'!D:D,MATCH($C400,'Policy Characteristics'!$C:$C,0))),"",INDEX('Policy Characteristics'!D:D,MATCH($C400,'Policy Characteristics'!$C:$C,0)))</f>
        <v>Buy In-Region Products</v>
      </c>
      <c r="K400" s="358" t="str">
        <f>IF(ISBLANK(INDEX('Policy Characteristics'!E:E,MATCH($C400,'Policy Characteristics'!$C:$C,0))),"",INDEX('Policy Characteristics'!E:E,MATCH($C400,'Policy Characteristics'!$C:$C,0)))</f>
        <v>indst buy in region outputs</v>
      </c>
      <c r="L400" s="380">
        <f>IF(ISBLANK(INDEX('Policy Characteristics'!F:F,MATCH($C400,'Policy Characteristics'!$C:$C,0))),"",INDEX('Policy Characteristics'!F:F,MATCH($C400,'Policy Characteristics'!$C:$C,0)))</f>
        <v>0</v>
      </c>
      <c r="M400" s="380">
        <f>IF(ISBLANK(INDEX('Policy Characteristics'!G:G,MATCH($C400,'Policy Characteristics'!$C:$C,0))),"",INDEX('Policy Characteristics'!G:G,MATCH($C400,'Policy Characteristics'!$C:$C,0)))</f>
        <v>0.5</v>
      </c>
      <c r="N400" s="380">
        <f>IF(ISBLANK(INDEX('Policy Characteristics'!H:H,MATCH($C400,'Policy Characteristics'!$C:$C,0))),"",INDEX('Policy Characteristics'!H:H,MATCH($C400,'Policy Characteristics'!$C:$C,0)))</f>
        <v>0.01</v>
      </c>
      <c r="O400" s="358" t="str">
        <f>IF(ISBLANK(INDEX('Policy Characteristics'!I:I,MATCH($C400,'Policy Characteristics'!$C:$C,0))),"",INDEX('Policy Characteristics'!I:I,MATCH($C400,'Policy Characteristics'!$C:$C,0)))</f>
        <v>% of imports shifted</v>
      </c>
      <c r="P400" s="358"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358" t="str">
        <f>IF(ISBLANK(INDEX('Policy Characteristics'!K:K,MATCH($C400,'Policy Characteristics'!$C:$C,0))),"",INDEX('Policy Characteristics'!K:K,MATCH($C400,'Policy Characteristics'!$C:$C,0)))</f>
        <v/>
      </c>
      <c r="R400" s="358" t="str">
        <f>IF(ISBLANK(INDEX('Policy Characteristics'!L:L,MATCH($C400,'Policy Characteristics'!$C:$C,0))),"",INDEX('Policy Characteristics'!L:L,MATCH($C400,'Policy Characteristics'!$C:$C,0)))</f>
        <v/>
      </c>
    </row>
    <row r="401" spans="1:18" x14ac:dyDescent="0.35">
      <c r="A401" s="358" t="str">
        <f>IF(ISBLANK(INDEX('Policy Characteristics'!A:A,MATCH($C401,'Policy Characteristics'!$C:$C,0))),"",INDEX('Policy Characteristics'!A:A,MATCH($C401,'Policy Characteristics'!$C:$C,0)))</f>
        <v>Industry</v>
      </c>
      <c r="B401" s="358" t="str">
        <f>IF(ISBLANK(INDEX('Policy Characteristics'!B:B,MATCH($C401,'Policy Characteristics'!$C:$C,0))),"",INDEX('Policy Characteristics'!B:B,MATCH($C401,'Policy Characteristics'!$C:$C,0)))</f>
        <v>Buy In-Region Products</v>
      </c>
      <c r="C401" s="362" t="str">
        <f t="shared" si="28"/>
        <v>Fraction of Imported Industrial Outputs Shifted to In Region Suppliers</v>
      </c>
      <c r="D401" s="286" t="s">
        <v>3231</v>
      </c>
      <c r="E401" s="286"/>
      <c r="F401" s="195" t="s">
        <v>3194</v>
      </c>
      <c r="G401" s="55"/>
      <c r="H401" s="54">
        <v>1549</v>
      </c>
      <c r="I401" s="53" t="s">
        <v>45</v>
      </c>
      <c r="J401" s="360" t="str">
        <f>IF(ISBLANK(INDEX('Policy Characteristics'!D:D,MATCH($C401,'Policy Characteristics'!$C:$C,0))),"",INDEX('Policy Characteristics'!D:D,MATCH($C401,'Policy Characteristics'!$C:$C,0)))</f>
        <v>Buy In-Region Products</v>
      </c>
      <c r="K401" s="358" t="str">
        <f>IF(ISBLANK(INDEX('Policy Characteristics'!E:E,MATCH($C401,'Policy Characteristics'!$C:$C,0))),"",INDEX('Policy Characteristics'!E:E,MATCH($C401,'Policy Characteristics'!$C:$C,0)))</f>
        <v>indst buy in region outputs</v>
      </c>
      <c r="L401" s="380">
        <f>IF(ISBLANK(INDEX('Policy Characteristics'!F:F,MATCH($C401,'Policy Characteristics'!$C:$C,0))),"",INDEX('Policy Characteristics'!F:F,MATCH($C401,'Policy Characteristics'!$C:$C,0)))</f>
        <v>0</v>
      </c>
      <c r="M401" s="380">
        <f>IF(ISBLANK(INDEX('Policy Characteristics'!G:G,MATCH($C401,'Policy Characteristics'!$C:$C,0))),"",INDEX('Policy Characteristics'!G:G,MATCH($C401,'Policy Characteristics'!$C:$C,0)))</f>
        <v>0.5</v>
      </c>
      <c r="N401" s="380">
        <f>IF(ISBLANK(INDEX('Policy Characteristics'!H:H,MATCH($C401,'Policy Characteristics'!$C:$C,0))),"",INDEX('Policy Characteristics'!H:H,MATCH($C401,'Policy Characteristics'!$C:$C,0)))</f>
        <v>0.01</v>
      </c>
      <c r="O401" s="358" t="str">
        <f>IF(ISBLANK(INDEX('Policy Characteristics'!I:I,MATCH($C401,'Policy Characteristics'!$C:$C,0))),"",INDEX('Policy Characteristics'!I:I,MATCH($C401,'Policy Characteristics'!$C:$C,0)))</f>
        <v>% of imports shifted</v>
      </c>
      <c r="P401" s="358"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358" t="str">
        <f>IF(ISBLANK(INDEX('Policy Characteristics'!K:K,MATCH($C401,'Policy Characteristics'!$C:$C,0))),"",INDEX('Policy Characteristics'!K:K,MATCH($C401,'Policy Characteristics'!$C:$C,0)))</f>
        <v/>
      </c>
      <c r="R401" s="358" t="str">
        <f>IF(ISBLANK(INDEX('Policy Characteristics'!L:L,MATCH($C401,'Policy Characteristics'!$C:$C,0))),"",INDEX('Policy Characteristics'!L:L,MATCH($C401,'Policy Characteristics'!$C:$C,0)))</f>
        <v/>
      </c>
    </row>
    <row r="402" spans="1:18" x14ac:dyDescent="0.35">
      <c r="A402" s="358" t="str">
        <f>IF(ISBLANK(INDEX('Policy Characteristics'!A:A,MATCH($C402,'Policy Characteristics'!$C:$C,0))),"",INDEX('Policy Characteristics'!A:A,MATCH($C402,'Policy Characteristics'!$C:$C,0)))</f>
        <v>Industry</v>
      </c>
      <c r="B402" s="358" t="str">
        <f>IF(ISBLANK(INDEX('Policy Characteristics'!B:B,MATCH($C402,'Policy Characteristics'!$C:$C,0))),"",INDEX('Policy Characteristics'!B:B,MATCH($C402,'Policy Characteristics'!$C:$C,0)))</f>
        <v>Buy In-Region Products</v>
      </c>
      <c r="C402" s="362" t="str">
        <f t="shared" si="28"/>
        <v>Fraction of Imported Industrial Outputs Shifted to In Region Suppliers</v>
      </c>
      <c r="D402" s="286" t="s">
        <v>3232</v>
      </c>
      <c r="E402" s="286"/>
      <c r="F402" s="195" t="s">
        <v>2666</v>
      </c>
      <c r="G402" s="55"/>
      <c r="H402" s="54">
        <v>1550</v>
      </c>
      <c r="I402" s="53" t="s">
        <v>45</v>
      </c>
      <c r="J402" s="360" t="str">
        <f>IF(ISBLANK(INDEX('Policy Characteristics'!D:D,MATCH($C402,'Policy Characteristics'!$C:$C,0))),"",INDEX('Policy Characteristics'!D:D,MATCH($C402,'Policy Characteristics'!$C:$C,0)))</f>
        <v>Buy In-Region Products</v>
      </c>
      <c r="K402" s="358" t="str">
        <f>IF(ISBLANK(INDEX('Policy Characteristics'!E:E,MATCH($C402,'Policy Characteristics'!$C:$C,0))),"",INDEX('Policy Characteristics'!E:E,MATCH($C402,'Policy Characteristics'!$C:$C,0)))</f>
        <v>indst buy in region outputs</v>
      </c>
      <c r="L402" s="380">
        <f>IF(ISBLANK(INDEX('Policy Characteristics'!F:F,MATCH($C402,'Policy Characteristics'!$C:$C,0))),"",INDEX('Policy Characteristics'!F:F,MATCH($C402,'Policy Characteristics'!$C:$C,0)))</f>
        <v>0</v>
      </c>
      <c r="M402" s="380">
        <f>IF(ISBLANK(INDEX('Policy Characteristics'!G:G,MATCH($C402,'Policy Characteristics'!$C:$C,0))),"",INDEX('Policy Characteristics'!G:G,MATCH($C402,'Policy Characteristics'!$C:$C,0)))</f>
        <v>0.5</v>
      </c>
      <c r="N402" s="380">
        <f>IF(ISBLANK(INDEX('Policy Characteristics'!H:H,MATCH($C402,'Policy Characteristics'!$C:$C,0))),"",INDEX('Policy Characteristics'!H:H,MATCH($C402,'Policy Characteristics'!$C:$C,0)))</f>
        <v>0.01</v>
      </c>
      <c r="O402" s="358" t="str">
        <f>IF(ISBLANK(INDEX('Policy Characteristics'!I:I,MATCH($C402,'Policy Characteristics'!$C:$C,0))),"",INDEX('Policy Characteristics'!I:I,MATCH($C402,'Policy Characteristics'!$C:$C,0)))</f>
        <v>% of imports shifted</v>
      </c>
      <c r="P402" s="358"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358" t="str">
        <f>IF(ISBLANK(INDEX('Policy Characteristics'!K:K,MATCH($C402,'Policy Characteristics'!$C:$C,0))),"",INDEX('Policy Characteristics'!K:K,MATCH($C402,'Policy Characteristics'!$C:$C,0)))</f>
        <v/>
      </c>
      <c r="R402" s="358" t="str">
        <f>IF(ISBLANK(INDEX('Policy Characteristics'!L:L,MATCH($C402,'Policy Characteristics'!$C:$C,0))),"",INDEX('Policy Characteristics'!L:L,MATCH($C402,'Policy Characteristics'!$C:$C,0)))</f>
        <v/>
      </c>
    </row>
    <row r="403" spans="1:18" x14ac:dyDescent="0.35">
      <c r="A403" s="358" t="str">
        <f>IF(ISBLANK(INDEX('Policy Characteristics'!A:A,MATCH($C403,'Policy Characteristics'!$C:$C,0))),"",INDEX('Policy Characteristics'!A:A,MATCH($C403,'Policy Characteristics'!$C:$C,0)))</f>
        <v>Industry</v>
      </c>
      <c r="B403" s="358" t="str">
        <f>IF(ISBLANK(INDEX('Policy Characteristics'!B:B,MATCH($C403,'Policy Characteristics'!$C:$C,0))),"",INDEX('Policy Characteristics'!B:B,MATCH($C403,'Policy Characteristics'!$C:$C,0)))</f>
        <v>Buy In-Region Products</v>
      </c>
      <c r="C403" s="362" t="str">
        <f t="shared" si="28"/>
        <v>Fraction of Imported Industrial Outputs Shifted to In Region Suppliers</v>
      </c>
      <c r="D403" s="286" t="s">
        <v>3233</v>
      </c>
      <c r="E403" s="286"/>
      <c r="F403" s="195" t="s">
        <v>3195</v>
      </c>
      <c r="G403" s="55"/>
      <c r="H403" s="54">
        <v>1551</v>
      </c>
      <c r="I403" s="53" t="s">
        <v>45</v>
      </c>
      <c r="J403" s="360" t="str">
        <f>IF(ISBLANK(INDEX('Policy Characteristics'!D:D,MATCH($C403,'Policy Characteristics'!$C:$C,0))),"",INDEX('Policy Characteristics'!D:D,MATCH($C403,'Policy Characteristics'!$C:$C,0)))</f>
        <v>Buy In-Region Products</v>
      </c>
      <c r="K403" s="358" t="str">
        <f>IF(ISBLANK(INDEX('Policy Characteristics'!E:E,MATCH($C403,'Policy Characteristics'!$C:$C,0))),"",INDEX('Policy Characteristics'!E:E,MATCH($C403,'Policy Characteristics'!$C:$C,0)))</f>
        <v>indst buy in region outputs</v>
      </c>
      <c r="L403" s="380">
        <f>IF(ISBLANK(INDEX('Policy Characteristics'!F:F,MATCH($C403,'Policy Characteristics'!$C:$C,0))),"",INDEX('Policy Characteristics'!F:F,MATCH($C403,'Policy Characteristics'!$C:$C,0)))</f>
        <v>0</v>
      </c>
      <c r="M403" s="380">
        <f>IF(ISBLANK(INDEX('Policy Characteristics'!G:G,MATCH($C403,'Policy Characteristics'!$C:$C,0))),"",INDEX('Policy Characteristics'!G:G,MATCH($C403,'Policy Characteristics'!$C:$C,0)))</f>
        <v>0.5</v>
      </c>
      <c r="N403" s="380">
        <f>IF(ISBLANK(INDEX('Policy Characteristics'!H:H,MATCH($C403,'Policy Characteristics'!$C:$C,0))),"",INDEX('Policy Characteristics'!H:H,MATCH($C403,'Policy Characteristics'!$C:$C,0)))</f>
        <v>0.01</v>
      </c>
      <c r="O403" s="358" t="str">
        <f>IF(ISBLANK(INDEX('Policy Characteristics'!I:I,MATCH($C403,'Policy Characteristics'!$C:$C,0))),"",INDEX('Policy Characteristics'!I:I,MATCH($C403,'Policy Characteristics'!$C:$C,0)))</f>
        <v>% of imports shifted</v>
      </c>
      <c r="P403" s="358"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358" t="str">
        <f>IF(ISBLANK(INDEX('Policy Characteristics'!K:K,MATCH($C403,'Policy Characteristics'!$C:$C,0))),"",INDEX('Policy Characteristics'!K:K,MATCH($C403,'Policy Characteristics'!$C:$C,0)))</f>
        <v/>
      </c>
      <c r="R403" s="358" t="str">
        <f>IF(ISBLANK(INDEX('Policy Characteristics'!L:L,MATCH($C403,'Policy Characteristics'!$C:$C,0))),"",INDEX('Policy Characteristics'!L:L,MATCH($C403,'Policy Characteristics'!$C:$C,0)))</f>
        <v/>
      </c>
    </row>
    <row r="404" spans="1:18" x14ac:dyDescent="0.35">
      <c r="A404" s="358" t="str">
        <f>IF(ISBLANK(INDEX('Policy Characteristics'!A:A,MATCH($C404,'Policy Characteristics'!$C:$C,0))),"",INDEX('Policy Characteristics'!A:A,MATCH($C404,'Policy Characteristics'!$C:$C,0)))</f>
        <v>Industry</v>
      </c>
      <c r="B404" s="358" t="str">
        <f>IF(ISBLANK(INDEX('Policy Characteristics'!B:B,MATCH($C404,'Policy Characteristics'!$C:$C,0))),"",INDEX('Policy Characteristics'!B:B,MATCH($C404,'Policy Characteristics'!$C:$C,0)))</f>
        <v>Buy In-Region Products</v>
      </c>
      <c r="C404" s="362" t="str">
        <f t="shared" si="28"/>
        <v>Fraction of Imported Industrial Outputs Shifted to In Region Suppliers</v>
      </c>
      <c r="D404" s="286" t="s">
        <v>3234</v>
      </c>
      <c r="E404" s="286"/>
      <c r="F404" s="195" t="s">
        <v>3196</v>
      </c>
      <c r="G404" s="55"/>
      <c r="H404" s="54">
        <v>1552</v>
      </c>
      <c r="I404" s="53" t="s">
        <v>45</v>
      </c>
      <c r="J404" s="360" t="str">
        <f>IF(ISBLANK(INDEX('Policy Characteristics'!D:D,MATCH($C404,'Policy Characteristics'!$C:$C,0))),"",INDEX('Policy Characteristics'!D:D,MATCH($C404,'Policy Characteristics'!$C:$C,0)))</f>
        <v>Buy In-Region Products</v>
      </c>
      <c r="K404" s="358" t="str">
        <f>IF(ISBLANK(INDEX('Policy Characteristics'!E:E,MATCH($C404,'Policy Characteristics'!$C:$C,0))),"",INDEX('Policy Characteristics'!E:E,MATCH($C404,'Policy Characteristics'!$C:$C,0)))</f>
        <v>indst buy in region outputs</v>
      </c>
      <c r="L404" s="380">
        <f>IF(ISBLANK(INDEX('Policy Characteristics'!F:F,MATCH($C404,'Policy Characteristics'!$C:$C,0))),"",INDEX('Policy Characteristics'!F:F,MATCH($C404,'Policy Characteristics'!$C:$C,0)))</f>
        <v>0</v>
      </c>
      <c r="M404" s="380">
        <f>IF(ISBLANK(INDEX('Policy Characteristics'!G:G,MATCH($C404,'Policy Characteristics'!$C:$C,0))),"",INDEX('Policy Characteristics'!G:G,MATCH($C404,'Policy Characteristics'!$C:$C,0)))</f>
        <v>0.5</v>
      </c>
      <c r="N404" s="380">
        <f>IF(ISBLANK(INDEX('Policy Characteristics'!H:H,MATCH($C404,'Policy Characteristics'!$C:$C,0))),"",INDEX('Policy Characteristics'!H:H,MATCH($C404,'Policy Characteristics'!$C:$C,0)))</f>
        <v>0.01</v>
      </c>
      <c r="O404" s="358" t="str">
        <f>IF(ISBLANK(INDEX('Policy Characteristics'!I:I,MATCH($C404,'Policy Characteristics'!$C:$C,0))),"",INDEX('Policy Characteristics'!I:I,MATCH($C404,'Policy Characteristics'!$C:$C,0)))</f>
        <v>% of imports shifted</v>
      </c>
      <c r="P404" s="358"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358" t="str">
        <f>IF(ISBLANK(INDEX('Policy Characteristics'!K:K,MATCH($C404,'Policy Characteristics'!$C:$C,0))),"",INDEX('Policy Characteristics'!K:K,MATCH($C404,'Policy Characteristics'!$C:$C,0)))</f>
        <v/>
      </c>
      <c r="R404" s="358" t="str">
        <f>IF(ISBLANK(INDEX('Policy Characteristics'!L:L,MATCH($C404,'Policy Characteristics'!$C:$C,0))),"",INDEX('Policy Characteristics'!L:L,MATCH($C404,'Policy Characteristics'!$C:$C,0)))</f>
        <v/>
      </c>
    </row>
    <row r="405" spans="1:18" x14ac:dyDescent="0.35">
      <c r="A405" s="358" t="str">
        <f>IF(ISBLANK(INDEX('Policy Characteristics'!A:A,MATCH($C405,'Policy Characteristics'!$C:$C,0))),"",INDEX('Policy Characteristics'!A:A,MATCH($C405,'Policy Characteristics'!$C:$C,0)))</f>
        <v>Industry</v>
      </c>
      <c r="B405" s="358" t="str">
        <f>IF(ISBLANK(INDEX('Policy Characteristics'!B:B,MATCH($C405,'Policy Characteristics'!$C:$C,0))),"",INDEX('Policy Characteristics'!B:B,MATCH($C405,'Policy Characteristics'!$C:$C,0)))</f>
        <v>Buy In-Region Products</v>
      </c>
      <c r="C405" s="362" t="str">
        <f t="shared" si="28"/>
        <v>Fraction of Imported Industrial Outputs Shifted to In Region Suppliers</v>
      </c>
      <c r="D405" s="286" t="s">
        <v>3235</v>
      </c>
      <c r="E405" s="286"/>
      <c r="F405" s="195" t="s">
        <v>3197</v>
      </c>
      <c r="G405" s="55"/>
      <c r="H405" s="54">
        <v>1553</v>
      </c>
      <c r="I405" s="53" t="s">
        <v>45</v>
      </c>
      <c r="J405" s="360" t="str">
        <f>IF(ISBLANK(INDEX('Policy Characteristics'!D:D,MATCH($C405,'Policy Characteristics'!$C:$C,0))),"",INDEX('Policy Characteristics'!D:D,MATCH($C405,'Policy Characteristics'!$C:$C,0)))</f>
        <v>Buy In-Region Products</v>
      </c>
      <c r="K405" s="358" t="str">
        <f>IF(ISBLANK(INDEX('Policy Characteristics'!E:E,MATCH($C405,'Policy Characteristics'!$C:$C,0))),"",INDEX('Policy Characteristics'!E:E,MATCH($C405,'Policy Characteristics'!$C:$C,0)))</f>
        <v>indst buy in region outputs</v>
      </c>
      <c r="L405" s="380">
        <f>IF(ISBLANK(INDEX('Policy Characteristics'!F:F,MATCH($C405,'Policy Characteristics'!$C:$C,0))),"",INDEX('Policy Characteristics'!F:F,MATCH($C405,'Policy Characteristics'!$C:$C,0)))</f>
        <v>0</v>
      </c>
      <c r="M405" s="380">
        <f>IF(ISBLANK(INDEX('Policy Characteristics'!G:G,MATCH($C405,'Policy Characteristics'!$C:$C,0))),"",INDEX('Policy Characteristics'!G:G,MATCH($C405,'Policy Characteristics'!$C:$C,0)))</f>
        <v>0.5</v>
      </c>
      <c r="N405" s="380">
        <f>IF(ISBLANK(INDEX('Policy Characteristics'!H:H,MATCH($C405,'Policy Characteristics'!$C:$C,0))),"",INDEX('Policy Characteristics'!H:H,MATCH($C405,'Policy Characteristics'!$C:$C,0)))</f>
        <v>0.01</v>
      </c>
      <c r="O405" s="358" t="str">
        <f>IF(ISBLANK(INDEX('Policy Characteristics'!I:I,MATCH($C405,'Policy Characteristics'!$C:$C,0))),"",INDEX('Policy Characteristics'!I:I,MATCH($C405,'Policy Characteristics'!$C:$C,0)))</f>
        <v>% of imports shifted</v>
      </c>
      <c r="P405" s="358"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358" t="str">
        <f>IF(ISBLANK(INDEX('Policy Characteristics'!K:K,MATCH($C405,'Policy Characteristics'!$C:$C,0))),"",INDEX('Policy Characteristics'!K:K,MATCH($C405,'Policy Characteristics'!$C:$C,0)))</f>
        <v/>
      </c>
      <c r="R405" s="358" t="str">
        <f>IF(ISBLANK(INDEX('Policy Characteristics'!L:L,MATCH($C405,'Policy Characteristics'!$C:$C,0))),"",INDEX('Policy Characteristics'!L:L,MATCH($C405,'Policy Characteristics'!$C:$C,0)))</f>
        <v/>
      </c>
    </row>
    <row r="406" spans="1:18" x14ac:dyDescent="0.35">
      <c r="A406" s="358" t="str">
        <f>IF(ISBLANK(INDEX('Policy Characteristics'!A:A,MATCH($C406,'Policy Characteristics'!$C:$C,0))),"",INDEX('Policy Characteristics'!A:A,MATCH($C406,'Policy Characteristics'!$C:$C,0)))</f>
        <v>Industry</v>
      </c>
      <c r="B406" s="358" t="str">
        <f>IF(ISBLANK(INDEX('Policy Characteristics'!B:B,MATCH($C406,'Policy Characteristics'!$C:$C,0))),"",INDEX('Policy Characteristics'!B:B,MATCH($C406,'Policy Characteristics'!$C:$C,0)))</f>
        <v>Buy In-Region Products</v>
      </c>
      <c r="C406" s="362" t="str">
        <f t="shared" si="28"/>
        <v>Fraction of Imported Industrial Outputs Shifted to In Region Suppliers</v>
      </c>
      <c r="D406" s="286" t="s">
        <v>3236</v>
      </c>
      <c r="E406" s="286"/>
      <c r="F406" s="195" t="s">
        <v>3198</v>
      </c>
      <c r="G406" s="55"/>
      <c r="H406" s="54">
        <v>1554</v>
      </c>
      <c r="I406" s="53" t="s">
        <v>45</v>
      </c>
      <c r="J406" s="360" t="str">
        <f>IF(ISBLANK(INDEX('Policy Characteristics'!D:D,MATCH($C406,'Policy Characteristics'!$C:$C,0))),"",INDEX('Policy Characteristics'!D:D,MATCH($C406,'Policy Characteristics'!$C:$C,0)))</f>
        <v>Buy In-Region Products</v>
      </c>
      <c r="K406" s="358" t="str">
        <f>IF(ISBLANK(INDEX('Policy Characteristics'!E:E,MATCH($C406,'Policy Characteristics'!$C:$C,0))),"",INDEX('Policy Characteristics'!E:E,MATCH($C406,'Policy Characteristics'!$C:$C,0)))</f>
        <v>indst buy in region outputs</v>
      </c>
      <c r="L406" s="380">
        <f>IF(ISBLANK(INDEX('Policy Characteristics'!F:F,MATCH($C406,'Policy Characteristics'!$C:$C,0))),"",INDEX('Policy Characteristics'!F:F,MATCH($C406,'Policy Characteristics'!$C:$C,0)))</f>
        <v>0</v>
      </c>
      <c r="M406" s="380">
        <f>IF(ISBLANK(INDEX('Policy Characteristics'!G:G,MATCH($C406,'Policy Characteristics'!$C:$C,0))),"",INDEX('Policy Characteristics'!G:G,MATCH($C406,'Policy Characteristics'!$C:$C,0)))</f>
        <v>0.5</v>
      </c>
      <c r="N406" s="380">
        <f>IF(ISBLANK(INDEX('Policy Characteristics'!H:H,MATCH($C406,'Policy Characteristics'!$C:$C,0))),"",INDEX('Policy Characteristics'!H:H,MATCH($C406,'Policy Characteristics'!$C:$C,0)))</f>
        <v>0.01</v>
      </c>
      <c r="O406" s="358" t="str">
        <f>IF(ISBLANK(INDEX('Policy Characteristics'!I:I,MATCH($C406,'Policy Characteristics'!$C:$C,0))),"",INDEX('Policy Characteristics'!I:I,MATCH($C406,'Policy Characteristics'!$C:$C,0)))</f>
        <v>% of imports shifted</v>
      </c>
      <c r="P406" s="358"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358" t="str">
        <f>IF(ISBLANK(INDEX('Policy Characteristics'!K:K,MATCH($C406,'Policy Characteristics'!$C:$C,0))),"",INDEX('Policy Characteristics'!K:K,MATCH($C406,'Policy Characteristics'!$C:$C,0)))</f>
        <v/>
      </c>
      <c r="R406" s="358" t="str">
        <f>IF(ISBLANK(INDEX('Policy Characteristics'!L:L,MATCH($C406,'Policy Characteristics'!$C:$C,0))),"",INDEX('Policy Characteristics'!L:L,MATCH($C406,'Policy Characteristics'!$C:$C,0)))</f>
        <v/>
      </c>
    </row>
    <row r="407" spans="1:18" x14ac:dyDescent="0.35">
      <c r="A407" s="358" t="str">
        <f>IF(ISBLANK(INDEX('Policy Characteristics'!A:A,MATCH($C407,'Policy Characteristics'!$C:$C,0))),"",INDEX('Policy Characteristics'!A:A,MATCH($C407,'Policy Characteristics'!$C:$C,0)))</f>
        <v>Industry</v>
      </c>
      <c r="B407" s="358" t="str">
        <f>IF(ISBLANK(INDEX('Policy Characteristics'!B:B,MATCH($C407,'Policy Characteristics'!$C:$C,0))),"",INDEX('Policy Characteristics'!B:B,MATCH($C407,'Policy Characteristics'!$C:$C,0)))</f>
        <v>Buy In-Region Products</v>
      </c>
      <c r="C407" s="362" t="str">
        <f t="shared" si="28"/>
        <v>Fraction of Imported Industrial Outputs Shifted to In Region Suppliers</v>
      </c>
      <c r="D407" s="286" t="s">
        <v>3237</v>
      </c>
      <c r="E407" s="286"/>
      <c r="F407" s="195" t="s">
        <v>3199</v>
      </c>
      <c r="G407" s="55"/>
      <c r="H407" s="54">
        <v>1555</v>
      </c>
      <c r="I407" s="53" t="s">
        <v>45</v>
      </c>
      <c r="J407" s="360" t="str">
        <f>IF(ISBLANK(INDEX('Policy Characteristics'!D:D,MATCH($C407,'Policy Characteristics'!$C:$C,0))),"",INDEX('Policy Characteristics'!D:D,MATCH($C407,'Policy Characteristics'!$C:$C,0)))</f>
        <v>Buy In-Region Products</v>
      </c>
      <c r="K407" s="358" t="str">
        <f>IF(ISBLANK(INDEX('Policy Characteristics'!E:E,MATCH($C407,'Policy Characteristics'!$C:$C,0))),"",INDEX('Policy Characteristics'!E:E,MATCH($C407,'Policy Characteristics'!$C:$C,0)))</f>
        <v>indst buy in region outputs</v>
      </c>
      <c r="L407" s="380">
        <f>IF(ISBLANK(INDEX('Policy Characteristics'!F:F,MATCH($C407,'Policy Characteristics'!$C:$C,0))),"",INDEX('Policy Characteristics'!F:F,MATCH($C407,'Policy Characteristics'!$C:$C,0)))</f>
        <v>0</v>
      </c>
      <c r="M407" s="380">
        <f>IF(ISBLANK(INDEX('Policy Characteristics'!G:G,MATCH($C407,'Policy Characteristics'!$C:$C,0))),"",INDEX('Policy Characteristics'!G:G,MATCH($C407,'Policy Characteristics'!$C:$C,0)))</f>
        <v>0.5</v>
      </c>
      <c r="N407" s="380">
        <f>IF(ISBLANK(INDEX('Policy Characteristics'!H:H,MATCH($C407,'Policy Characteristics'!$C:$C,0))),"",INDEX('Policy Characteristics'!H:H,MATCH($C407,'Policy Characteristics'!$C:$C,0)))</f>
        <v>0.01</v>
      </c>
      <c r="O407" s="358" t="str">
        <f>IF(ISBLANK(INDEX('Policy Characteristics'!I:I,MATCH($C407,'Policy Characteristics'!$C:$C,0))),"",INDEX('Policy Characteristics'!I:I,MATCH($C407,'Policy Characteristics'!$C:$C,0)))</f>
        <v>% of imports shifted</v>
      </c>
      <c r="P407" s="358"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358" t="str">
        <f>IF(ISBLANK(INDEX('Policy Characteristics'!K:K,MATCH($C407,'Policy Characteristics'!$C:$C,0))),"",INDEX('Policy Characteristics'!K:K,MATCH($C407,'Policy Characteristics'!$C:$C,0)))</f>
        <v/>
      </c>
      <c r="R407" s="358" t="str">
        <f>IF(ISBLANK(INDEX('Policy Characteristics'!L:L,MATCH($C407,'Policy Characteristics'!$C:$C,0))),"",INDEX('Policy Characteristics'!L:L,MATCH($C407,'Policy Characteristics'!$C:$C,0)))</f>
        <v/>
      </c>
    </row>
    <row r="408" spans="1:18" x14ac:dyDescent="0.35">
      <c r="A408" s="358" t="str">
        <f>IF(ISBLANK(INDEX('Policy Characteristics'!A:A,MATCH($C408,'Policy Characteristics'!$C:$C,0))),"",INDEX('Policy Characteristics'!A:A,MATCH($C408,'Policy Characteristics'!$C:$C,0)))</f>
        <v>Industry</v>
      </c>
      <c r="B408" s="358" t="str">
        <f>IF(ISBLANK(INDEX('Policy Characteristics'!B:B,MATCH($C408,'Policy Characteristics'!$C:$C,0))),"",INDEX('Policy Characteristics'!B:B,MATCH($C408,'Policy Characteristics'!$C:$C,0)))</f>
        <v>Buy In-Region Products</v>
      </c>
      <c r="C408" s="362" t="str">
        <f t="shared" si="28"/>
        <v>Fraction of Imported Industrial Outputs Shifted to In Region Suppliers</v>
      </c>
      <c r="D408" s="286" t="s">
        <v>3238</v>
      </c>
      <c r="E408" s="286"/>
      <c r="F408" s="195" t="s">
        <v>3200</v>
      </c>
      <c r="G408" s="55"/>
      <c r="H408" s="54">
        <v>1556</v>
      </c>
      <c r="I408" s="53" t="s">
        <v>45</v>
      </c>
      <c r="J408" s="360" t="str">
        <f>IF(ISBLANK(INDEX('Policy Characteristics'!D:D,MATCH($C408,'Policy Characteristics'!$C:$C,0))),"",INDEX('Policy Characteristics'!D:D,MATCH($C408,'Policy Characteristics'!$C:$C,0)))</f>
        <v>Buy In-Region Products</v>
      </c>
      <c r="K408" s="358" t="str">
        <f>IF(ISBLANK(INDEX('Policy Characteristics'!E:E,MATCH($C408,'Policy Characteristics'!$C:$C,0))),"",INDEX('Policy Characteristics'!E:E,MATCH($C408,'Policy Characteristics'!$C:$C,0)))</f>
        <v>indst buy in region outputs</v>
      </c>
      <c r="L408" s="380">
        <f>IF(ISBLANK(INDEX('Policy Characteristics'!F:F,MATCH($C408,'Policy Characteristics'!$C:$C,0))),"",INDEX('Policy Characteristics'!F:F,MATCH($C408,'Policy Characteristics'!$C:$C,0)))</f>
        <v>0</v>
      </c>
      <c r="M408" s="380">
        <f>IF(ISBLANK(INDEX('Policy Characteristics'!G:G,MATCH($C408,'Policy Characteristics'!$C:$C,0))),"",INDEX('Policy Characteristics'!G:G,MATCH($C408,'Policy Characteristics'!$C:$C,0)))</f>
        <v>0.5</v>
      </c>
      <c r="N408" s="380">
        <f>IF(ISBLANK(INDEX('Policy Characteristics'!H:H,MATCH($C408,'Policy Characteristics'!$C:$C,0))),"",INDEX('Policy Characteristics'!H:H,MATCH($C408,'Policy Characteristics'!$C:$C,0)))</f>
        <v>0.01</v>
      </c>
      <c r="O408" s="358" t="str">
        <f>IF(ISBLANK(INDEX('Policy Characteristics'!I:I,MATCH($C408,'Policy Characteristics'!$C:$C,0))),"",INDEX('Policy Characteristics'!I:I,MATCH($C408,'Policy Characteristics'!$C:$C,0)))</f>
        <v>% of imports shifted</v>
      </c>
      <c r="P408" s="358"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358" t="str">
        <f>IF(ISBLANK(INDEX('Policy Characteristics'!K:K,MATCH($C408,'Policy Characteristics'!$C:$C,0))),"",INDEX('Policy Characteristics'!K:K,MATCH($C408,'Policy Characteristics'!$C:$C,0)))</f>
        <v/>
      </c>
      <c r="R408" s="358" t="str">
        <f>IF(ISBLANK(INDEX('Policy Characteristics'!L:L,MATCH($C408,'Policy Characteristics'!$C:$C,0))),"",INDEX('Policy Characteristics'!L:L,MATCH($C408,'Policy Characteristics'!$C:$C,0)))</f>
        <v/>
      </c>
    </row>
    <row r="409" spans="1:18" x14ac:dyDescent="0.35">
      <c r="A409" s="358" t="str">
        <f>IF(ISBLANK(INDEX('Policy Characteristics'!A:A,MATCH($C409,'Policy Characteristics'!$C:$C,0))),"",INDEX('Policy Characteristics'!A:A,MATCH($C409,'Policy Characteristics'!$C:$C,0)))</f>
        <v>Industry</v>
      </c>
      <c r="B409" s="358" t="str">
        <f>IF(ISBLANK(INDEX('Policy Characteristics'!B:B,MATCH($C409,'Policy Characteristics'!$C:$C,0))),"",INDEX('Policy Characteristics'!B:B,MATCH($C409,'Policy Characteristics'!$C:$C,0)))</f>
        <v>Buy In-Region Products</v>
      </c>
      <c r="C409" s="362" t="str">
        <f t="shared" si="28"/>
        <v>Fraction of Imported Industrial Outputs Shifted to In Region Suppliers</v>
      </c>
      <c r="D409" s="286" t="s">
        <v>3239</v>
      </c>
      <c r="E409" s="286"/>
      <c r="F409" s="195" t="s">
        <v>3201</v>
      </c>
      <c r="G409" s="55"/>
      <c r="H409" s="54">
        <v>1557</v>
      </c>
      <c r="I409" s="53" t="s">
        <v>45</v>
      </c>
      <c r="J409" s="360" t="str">
        <f>IF(ISBLANK(INDEX('Policy Characteristics'!D:D,MATCH($C409,'Policy Characteristics'!$C:$C,0))),"",INDEX('Policy Characteristics'!D:D,MATCH($C409,'Policy Characteristics'!$C:$C,0)))</f>
        <v>Buy In-Region Products</v>
      </c>
      <c r="K409" s="358" t="str">
        <f>IF(ISBLANK(INDEX('Policy Characteristics'!E:E,MATCH($C409,'Policy Characteristics'!$C:$C,0))),"",INDEX('Policy Characteristics'!E:E,MATCH($C409,'Policy Characteristics'!$C:$C,0)))</f>
        <v>indst buy in region outputs</v>
      </c>
      <c r="L409" s="380">
        <f>IF(ISBLANK(INDEX('Policy Characteristics'!F:F,MATCH($C409,'Policy Characteristics'!$C:$C,0))),"",INDEX('Policy Characteristics'!F:F,MATCH($C409,'Policy Characteristics'!$C:$C,0)))</f>
        <v>0</v>
      </c>
      <c r="M409" s="380">
        <f>IF(ISBLANK(INDEX('Policy Characteristics'!G:G,MATCH($C409,'Policy Characteristics'!$C:$C,0))),"",INDEX('Policy Characteristics'!G:G,MATCH($C409,'Policy Characteristics'!$C:$C,0)))</f>
        <v>0.5</v>
      </c>
      <c r="N409" s="380">
        <f>IF(ISBLANK(INDEX('Policy Characteristics'!H:H,MATCH($C409,'Policy Characteristics'!$C:$C,0))),"",INDEX('Policy Characteristics'!H:H,MATCH($C409,'Policy Characteristics'!$C:$C,0)))</f>
        <v>0.01</v>
      </c>
      <c r="O409" s="358" t="str">
        <f>IF(ISBLANK(INDEX('Policy Characteristics'!I:I,MATCH($C409,'Policy Characteristics'!$C:$C,0))),"",INDEX('Policy Characteristics'!I:I,MATCH($C409,'Policy Characteristics'!$C:$C,0)))</f>
        <v>% of imports shifted</v>
      </c>
      <c r="P409" s="358"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358" t="str">
        <f>IF(ISBLANK(INDEX('Policy Characteristics'!K:K,MATCH($C409,'Policy Characteristics'!$C:$C,0))),"",INDEX('Policy Characteristics'!K:K,MATCH($C409,'Policy Characteristics'!$C:$C,0)))</f>
        <v/>
      </c>
      <c r="R409" s="358" t="str">
        <f>IF(ISBLANK(INDEX('Policy Characteristics'!L:L,MATCH($C409,'Policy Characteristics'!$C:$C,0))),"",INDEX('Policy Characteristics'!L:L,MATCH($C409,'Policy Characteristics'!$C:$C,0)))</f>
        <v/>
      </c>
    </row>
    <row r="410" spans="1:18" x14ac:dyDescent="0.35">
      <c r="A410" s="358" t="str">
        <f>IF(ISBLANK(INDEX('Policy Characteristics'!A:A,MATCH($C410,'Policy Characteristics'!$C:$C,0))),"",INDEX('Policy Characteristics'!A:A,MATCH($C410,'Policy Characteristics'!$C:$C,0)))</f>
        <v>Industry</v>
      </c>
      <c r="B410" s="358" t="str">
        <f>IF(ISBLANK(INDEX('Policy Characteristics'!B:B,MATCH($C410,'Policy Characteristics'!$C:$C,0))),"",INDEX('Policy Characteristics'!B:B,MATCH($C410,'Policy Characteristics'!$C:$C,0)))</f>
        <v>Buy In-Region Products</v>
      </c>
      <c r="C410" s="362" t="str">
        <f t="shared" si="28"/>
        <v>Fraction of Imported Industrial Outputs Shifted to In Region Suppliers</v>
      </c>
      <c r="D410" s="286" t="s">
        <v>3240</v>
      </c>
      <c r="E410" s="286"/>
      <c r="F410" s="195" t="s">
        <v>3202</v>
      </c>
      <c r="G410" s="55"/>
      <c r="H410" s="54">
        <v>1558</v>
      </c>
      <c r="I410" s="53" t="s">
        <v>45</v>
      </c>
      <c r="J410" s="360" t="str">
        <f>IF(ISBLANK(INDEX('Policy Characteristics'!D:D,MATCH($C410,'Policy Characteristics'!$C:$C,0))),"",INDEX('Policy Characteristics'!D:D,MATCH($C410,'Policy Characteristics'!$C:$C,0)))</f>
        <v>Buy In-Region Products</v>
      </c>
      <c r="K410" s="358" t="str">
        <f>IF(ISBLANK(INDEX('Policy Characteristics'!E:E,MATCH($C410,'Policy Characteristics'!$C:$C,0))),"",INDEX('Policy Characteristics'!E:E,MATCH($C410,'Policy Characteristics'!$C:$C,0)))</f>
        <v>indst buy in region outputs</v>
      </c>
      <c r="L410" s="380">
        <f>IF(ISBLANK(INDEX('Policy Characteristics'!F:F,MATCH($C410,'Policy Characteristics'!$C:$C,0))),"",INDEX('Policy Characteristics'!F:F,MATCH($C410,'Policy Characteristics'!$C:$C,0)))</f>
        <v>0</v>
      </c>
      <c r="M410" s="380">
        <f>IF(ISBLANK(INDEX('Policy Characteristics'!G:G,MATCH($C410,'Policy Characteristics'!$C:$C,0))),"",INDEX('Policy Characteristics'!G:G,MATCH($C410,'Policy Characteristics'!$C:$C,0)))</f>
        <v>0.5</v>
      </c>
      <c r="N410" s="380">
        <f>IF(ISBLANK(INDEX('Policy Characteristics'!H:H,MATCH($C410,'Policy Characteristics'!$C:$C,0))),"",INDEX('Policy Characteristics'!H:H,MATCH($C410,'Policy Characteristics'!$C:$C,0)))</f>
        <v>0.01</v>
      </c>
      <c r="O410" s="358" t="str">
        <f>IF(ISBLANK(INDEX('Policy Characteristics'!I:I,MATCH($C410,'Policy Characteristics'!$C:$C,0))),"",INDEX('Policy Characteristics'!I:I,MATCH($C410,'Policy Characteristics'!$C:$C,0)))</f>
        <v>% of imports shifted</v>
      </c>
      <c r="P410" s="358"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358" t="str">
        <f>IF(ISBLANK(INDEX('Policy Characteristics'!K:K,MATCH($C410,'Policy Characteristics'!$C:$C,0))),"",INDEX('Policy Characteristics'!K:K,MATCH($C410,'Policy Characteristics'!$C:$C,0)))</f>
        <v/>
      </c>
      <c r="R410" s="358" t="str">
        <f>IF(ISBLANK(INDEX('Policy Characteristics'!L:L,MATCH($C410,'Policy Characteristics'!$C:$C,0))),"",INDEX('Policy Characteristics'!L:L,MATCH($C410,'Policy Characteristics'!$C:$C,0)))</f>
        <v/>
      </c>
    </row>
    <row r="411" spans="1:18" x14ac:dyDescent="0.35">
      <c r="A411" s="358" t="str">
        <f>IF(ISBLANK(INDEX('Policy Characteristics'!A:A,MATCH($C411,'Policy Characteristics'!$C:$C,0))),"",INDEX('Policy Characteristics'!A:A,MATCH($C411,'Policy Characteristics'!$C:$C,0)))</f>
        <v>Industry</v>
      </c>
      <c r="B411" s="358" t="str">
        <f>IF(ISBLANK(INDEX('Policy Characteristics'!B:B,MATCH($C411,'Policy Characteristics'!$C:$C,0))),"",INDEX('Policy Characteristics'!B:B,MATCH($C411,'Policy Characteristics'!$C:$C,0)))</f>
        <v>Buy In-Region Products</v>
      </c>
      <c r="C411" s="362" t="str">
        <f t="shared" si="28"/>
        <v>Fraction of Imported Industrial Outputs Shifted to In Region Suppliers</v>
      </c>
      <c r="D411" s="286" t="s">
        <v>3241</v>
      </c>
      <c r="E411" s="286"/>
      <c r="F411" s="195" t="s">
        <v>3203</v>
      </c>
      <c r="G411" s="55"/>
      <c r="H411" s="54">
        <v>1559</v>
      </c>
      <c r="I411" s="53" t="s">
        <v>45</v>
      </c>
      <c r="J411" s="360" t="str">
        <f>IF(ISBLANK(INDEX('Policy Characteristics'!D:D,MATCH($C411,'Policy Characteristics'!$C:$C,0))),"",INDEX('Policy Characteristics'!D:D,MATCH($C411,'Policy Characteristics'!$C:$C,0)))</f>
        <v>Buy In-Region Products</v>
      </c>
      <c r="K411" s="358" t="str">
        <f>IF(ISBLANK(INDEX('Policy Characteristics'!E:E,MATCH($C411,'Policy Characteristics'!$C:$C,0))),"",INDEX('Policy Characteristics'!E:E,MATCH($C411,'Policy Characteristics'!$C:$C,0)))</f>
        <v>indst buy in region outputs</v>
      </c>
      <c r="L411" s="380">
        <f>IF(ISBLANK(INDEX('Policy Characteristics'!F:F,MATCH($C411,'Policy Characteristics'!$C:$C,0))),"",INDEX('Policy Characteristics'!F:F,MATCH($C411,'Policy Characteristics'!$C:$C,0)))</f>
        <v>0</v>
      </c>
      <c r="M411" s="380">
        <f>IF(ISBLANK(INDEX('Policy Characteristics'!G:G,MATCH($C411,'Policy Characteristics'!$C:$C,0))),"",INDEX('Policy Characteristics'!G:G,MATCH($C411,'Policy Characteristics'!$C:$C,0)))</f>
        <v>0.5</v>
      </c>
      <c r="N411" s="380">
        <f>IF(ISBLANK(INDEX('Policy Characteristics'!H:H,MATCH($C411,'Policy Characteristics'!$C:$C,0))),"",INDEX('Policy Characteristics'!H:H,MATCH($C411,'Policy Characteristics'!$C:$C,0)))</f>
        <v>0.01</v>
      </c>
      <c r="O411" s="358" t="str">
        <f>IF(ISBLANK(INDEX('Policy Characteristics'!I:I,MATCH($C411,'Policy Characteristics'!$C:$C,0))),"",INDEX('Policy Characteristics'!I:I,MATCH($C411,'Policy Characteristics'!$C:$C,0)))</f>
        <v>% of imports shifted</v>
      </c>
      <c r="P411" s="358"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358" t="str">
        <f>IF(ISBLANK(INDEX('Policy Characteristics'!K:K,MATCH($C411,'Policy Characteristics'!$C:$C,0))),"",INDEX('Policy Characteristics'!K:K,MATCH($C411,'Policy Characteristics'!$C:$C,0)))</f>
        <v/>
      </c>
      <c r="R411" s="358" t="str">
        <f>IF(ISBLANK(INDEX('Policy Characteristics'!L:L,MATCH($C411,'Policy Characteristics'!$C:$C,0))),"",INDEX('Policy Characteristics'!L:L,MATCH($C411,'Policy Characteristics'!$C:$C,0)))</f>
        <v/>
      </c>
    </row>
    <row r="412" spans="1:18" x14ac:dyDescent="0.35">
      <c r="A412" s="358" t="str">
        <f>IF(ISBLANK(INDEX('Policy Characteristics'!A:A,MATCH($C412,'Policy Characteristics'!$C:$C,0))),"",INDEX('Policy Characteristics'!A:A,MATCH($C412,'Policy Characteristics'!$C:$C,0)))</f>
        <v>Industry</v>
      </c>
      <c r="B412" s="358" t="str">
        <f>IF(ISBLANK(INDEX('Policy Characteristics'!B:B,MATCH($C412,'Policy Characteristics'!$C:$C,0))),"",INDEX('Policy Characteristics'!B:B,MATCH($C412,'Policy Characteristics'!$C:$C,0)))</f>
        <v>Buy In-Region Products</v>
      </c>
      <c r="C412" s="362" t="str">
        <f t="shared" si="28"/>
        <v>Fraction of Imported Industrial Outputs Shifted to In Region Suppliers</v>
      </c>
      <c r="D412" s="286" t="s">
        <v>3242</v>
      </c>
      <c r="E412" s="286"/>
      <c r="F412" s="195" t="s">
        <v>3245</v>
      </c>
      <c r="G412" s="55"/>
      <c r="H412" s="54">
        <v>1560</v>
      </c>
      <c r="I412" s="53" t="s">
        <v>45</v>
      </c>
      <c r="J412" s="360" t="str">
        <f>IF(ISBLANK(INDEX('Policy Characteristics'!D:D,MATCH($C412,'Policy Characteristics'!$C:$C,0))),"",INDEX('Policy Characteristics'!D:D,MATCH($C412,'Policy Characteristics'!$C:$C,0)))</f>
        <v>Buy In-Region Products</v>
      </c>
      <c r="K412" s="358" t="str">
        <f>IF(ISBLANK(INDEX('Policy Characteristics'!E:E,MATCH($C412,'Policy Characteristics'!$C:$C,0))),"",INDEX('Policy Characteristics'!E:E,MATCH($C412,'Policy Characteristics'!$C:$C,0)))</f>
        <v>indst buy in region outputs</v>
      </c>
      <c r="L412" s="380">
        <f>IF(ISBLANK(INDEX('Policy Characteristics'!F:F,MATCH($C412,'Policy Characteristics'!$C:$C,0))),"",INDEX('Policy Characteristics'!F:F,MATCH($C412,'Policy Characteristics'!$C:$C,0)))</f>
        <v>0</v>
      </c>
      <c r="M412" s="380">
        <f>IF(ISBLANK(INDEX('Policy Characteristics'!G:G,MATCH($C412,'Policy Characteristics'!$C:$C,0))),"",INDEX('Policy Characteristics'!G:G,MATCH($C412,'Policy Characteristics'!$C:$C,0)))</f>
        <v>0.5</v>
      </c>
      <c r="N412" s="380">
        <f>IF(ISBLANK(INDEX('Policy Characteristics'!H:H,MATCH($C412,'Policy Characteristics'!$C:$C,0))),"",INDEX('Policy Characteristics'!H:H,MATCH($C412,'Policy Characteristics'!$C:$C,0)))</f>
        <v>0.01</v>
      </c>
      <c r="O412" s="358" t="str">
        <f>IF(ISBLANK(INDEX('Policy Characteristics'!I:I,MATCH($C412,'Policy Characteristics'!$C:$C,0))),"",INDEX('Policy Characteristics'!I:I,MATCH($C412,'Policy Characteristics'!$C:$C,0)))</f>
        <v>% of imports shifted</v>
      </c>
      <c r="P412" s="358"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358" t="str">
        <f>IF(ISBLANK(INDEX('Policy Characteristics'!K:K,MATCH($C412,'Policy Characteristics'!$C:$C,0))),"",INDEX('Policy Characteristics'!K:K,MATCH($C412,'Policy Characteristics'!$C:$C,0)))</f>
        <v/>
      </c>
      <c r="R412" s="358" t="str">
        <f>IF(ISBLANK(INDEX('Policy Characteristics'!L:L,MATCH($C412,'Policy Characteristics'!$C:$C,0))),"",INDEX('Policy Characteristics'!L:L,MATCH($C412,'Policy Characteristics'!$C:$C,0)))</f>
        <v/>
      </c>
    </row>
    <row r="413" spans="1:18" x14ac:dyDescent="0.35">
      <c r="A413" s="358" t="str">
        <f>IF(ISBLANK(INDEX('Policy Characteristics'!A:A,MATCH($C413,'Policy Characteristics'!$C:$C,0))),"",INDEX('Policy Characteristics'!A:A,MATCH($C413,'Policy Characteristics'!$C:$C,0)))</f>
        <v>Industry</v>
      </c>
      <c r="B413" s="358" t="str">
        <f>IF(ISBLANK(INDEX('Policy Characteristics'!B:B,MATCH($C413,'Policy Characteristics'!$C:$C,0))),"",INDEX('Policy Characteristics'!B:B,MATCH($C413,'Policy Characteristics'!$C:$C,0)))</f>
        <v>Buy In-Region Products</v>
      </c>
      <c r="C413" s="362" t="str">
        <f t="shared" si="28"/>
        <v>Fraction of Imported Industrial Outputs Shifted to In Region Suppliers</v>
      </c>
      <c r="D413" s="286" t="s">
        <v>3243</v>
      </c>
      <c r="E413" s="286"/>
      <c r="F413" s="195" t="s">
        <v>3204</v>
      </c>
      <c r="G413" s="55"/>
      <c r="H413" s="54">
        <v>1561</v>
      </c>
      <c r="I413" s="53" t="s">
        <v>45</v>
      </c>
      <c r="J413" s="360" t="str">
        <f>IF(ISBLANK(INDEX('Policy Characteristics'!D:D,MATCH($C413,'Policy Characteristics'!$C:$C,0))),"",INDEX('Policy Characteristics'!D:D,MATCH($C413,'Policy Characteristics'!$C:$C,0)))</f>
        <v>Buy In-Region Products</v>
      </c>
      <c r="K413" s="358" t="str">
        <f>IF(ISBLANK(INDEX('Policy Characteristics'!E:E,MATCH($C413,'Policy Characteristics'!$C:$C,0))),"",INDEX('Policy Characteristics'!E:E,MATCH($C413,'Policy Characteristics'!$C:$C,0)))</f>
        <v>indst buy in region outputs</v>
      </c>
      <c r="L413" s="380">
        <f>IF(ISBLANK(INDEX('Policy Characteristics'!F:F,MATCH($C413,'Policy Characteristics'!$C:$C,0))),"",INDEX('Policy Characteristics'!F:F,MATCH($C413,'Policy Characteristics'!$C:$C,0)))</f>
        <v>0</v>
      </c>
      <c r="M413" s="380">
        <f>IF(ISBLANK(INDEX('Policy Characteristics'!G:G,MATCH($C413,'Policy Characteristics'!$C:$C,0))),"",INDEX('Policy Characteristics'!G:G,MATCH($C413,'Policy Characteristics'!$C:$C,0)))</f>
        <v>0.5</v>
      </c>
      <c r="N413" s="380">
        <f>IF(ISBLANK(INDEX('Policy Characteristics'!H:H,MATCH($C413,'Policy Characteristics'!$C:$C,0))),"",INDEX('Policy Characteristics'!H:H,MATCH($C413,'Policy Characteristics'!$C:$C,0)))</f>
        <v>0.01</v>
      </c>
      <c r="O413" s="358" t="str">
        <f>IF(ISBLANK(INDEX('Policy Characteristics'!I:I,MATCH($C413,'Policy Characteristics'!$C:$C,0))),"",INDEX('Policy Characteristics'!I:I,MATCH($C413,'Policy Characteristics'!$C:$C,0)))</f>
        <v>% of imports shifted</v>
      </c>
      <c r="P413" s="358"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358" t="str">
        <f>IF(ISBLANK(INDEX('Policy Characteristics'!K:K,MATCH($C413,'Policy Characteristics'!$C:$C,0))),"",INDEX('Policy Characteristics'!K:K,MATCH($C413,'Policy Characteristics'!$C:$C,0)))</f>
        <v/>
      </c>
      <c r="R413" s="358" t="str">
        <f>IF(ISBLANK(INDEX('Policy Characteristics'!L:L,MATCH($C413,'Policy Characteristics'!$C:$C,0))),"",INDEX('Policy Characteristics'!L:L,MATCH($C413,'Policy Characteristics'!$C:$C,0)))</f>
        <v/>
      </c>
    </row>
    <row r="414" spans="1:18" x14ac:dyDescent="0.35">
      <c r="A414" s="358" t="str">
        <f>IF(ISBLANK(INDEX('Policy Characteristics'!A:A,MATCH($C414,'Policy Characteristics'!$C:$C,0))),"",INDEX('Policy Characteristics'!A:A,MATCH($C414,'Policy Characteristics'!$C:$C,0)))</f>
        <v>Industry</v>
      </c>
      <c r="B414" s="358" t="str">
        <f>IF(ISBLANK(INDEX('Policy Characteristics'!B:B,MATCH($C414,'Policy Characteristics'!$C:$C,0))),"",INDEX('Policy Characteristics'!B:B,MATCH($C414,'Policy Characteristics'!$C:$C,0)))</f>
        <v>Carbon Capture and Sequestration</v>
      </c>
      <c r="C414" s="363" t="s">
        <v>3178</v>
      </c>
      <c r="D414" s="285" t="s">
        <v>3219</v>
      </c>
      <c r="E414" s="286" t="s">
        <v>3181</v>
      </c>
      <c r="F414" s="195" t="s">
        <v>3244</v>
      </c>
      <c r="G414" s="53" t="s">
        <v>3182</v>
      </c>
      <c r="H414" s="54">
        <v>908</v>
      </c>
      <c r="I414" s="9" t="s">
        <v>46</v>
      </c>
      <c r="J414" s="360" t="str">
        <f>IF(ISBLANK(INDEX('Policy Characteristics'!D:D,MATCH($C414,'Policy Characteristics'!$C:$C,0))),"",INDEX('Policy Characteristics'!D:D,MATCH($C414,'Policy Characteristics'!$C:$C,0)))</f>
        <v>Industry CCS</v>
      </c>
      <c r="K414" s="358" t="str">
        <f>IF(ISBLANK(INDEX('Policy Characteristics'!E:E,MATCH($C414,'Policy Characteristics'!$C:$C,0))),"",INDEX('Policy Characteristics'!E:E,MATCH($C414,'Policy Characteristics'!$C:$C,0)))</f>
        <v>indst CCS</v>
      </c>
      <c r="L414" s="380">
        <f>IF(ISBLANK(INDEX('Policy Characteristics'!F:F,MATCH($C414,'Policy Characteristics'!$C:$C,0))),"",INDEX('Policy Characteristics'!F:F,MATCH($C414,'Policy Characteristics'!$C:$C,0)))</f>
        <v>0</v>
      </c>
      <c r="M414" s="380">
        <f>IF(ISBLANK(INDEX('Policy Characteristics'!G:G,MATCH($C414,'Policy Characteristics'!$C:$C,0))),"",INDEX('Policy Characteristics'!G:G,MATCH($C414,'Policy Characteristics'!$C:$C,0)))</f>
        <v>1</v>
      </c>
      <c r="N414" s="380">
        <f>IF(ISBLANK(INDEX('Policy Characteristics'!H:H,MATCH($C414,'Policy Characteristics'!$C:$C,0))),"",INDEX('Policy Characteristics'!H:H,MATCH($C414,'Policy Characteristics'!$C:$C,0)))</f>
        <v>0.01</v>
      </c>
      <c r="O414" s="358" t="str">
        <f>IF(ISBLANK(INDEX('Policy Characteristics'!I:I,MATCH($C414,'Policy Characteristics'!$C:$C,0))),"",INDEX('Policy Characteristics'!I:I,MATCH($C414,'Policy Characteristics'!$C:$C,0)))</f>
        <v>% of CO2 captured</v>
      </c>
      <c r="P414" s="358"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58" t="str">
        <f>IF(ISBLANK(INDEX('Policy Characteristics'!K:K,MATCH($C414,'Policy Characteristics'!$C:$C,0))),"",INDEX('Policy Characteristics'!K:K,MATCH($C414,'Policy Characteristics'!$C:$C,0)))</f>
        <v>ccs.html#ccs</v>
      </c>
      <c r="R414" s="358" t="str">
        <f>IF(ISBLANK(INDEX('Policy Characteristics'!L:L,MATCH($C414,'Policy Characteristics'!$C:$C,0))),"",INDEX('Policy Characteristics'!L:L,MATCH($C414,'Policy Characteristics'!$C:$C,0)))</f>
        <v>carbon-capture-and-sequestration.html</v>
      </c>
    </row>
    <row r="415" spans="1:18" x14ac:dyDescent="0.35">
      <c r="A415" s="358" t="str">
        <f>IF(ISBLANK(INDEX('Policy Characteristics'!A:A,MATCH($C415,'Policy Characteristics'!$C:$C,0))),"",INDEX('Policy Characteristics'!A:A,MATCH($C415,'Policy Characteristics'!$C:$C,0)))</f>
        <v>Industry</v>
      </c>
      <c r="B415" s="358" t="str">
        <f>IF(ISBLANK(INDEX('Policy Characteristics'!B:B,MATCH($C415,'Policy Characteristics'!$C:$C,0))),"",INDEX('Policy Characteristics'!B:B,MATCH($C415,'Policy Characteristics'!$C:$C,0)))</f>
        <v>Carbon Capture and Sequestration</v>
      </c>
      <c r="C415" s="362" t="str">
        <f t="shared" ref="C415:C430" si="29">C$414</f>
        <v>Industry Sector Fraction of Potential Additional CCS Achieved</v>
      </c>
      <c r="D415" s="285" t="s">
        <v>3219</v>
      </c>
      <c r="E415" s="286" t="s">
        <v>2617</v>
      </c>
      <c r="F415" s="195" t="s">
        <v>3244</v>
      </c>
      <c r="G415" s="53" t="s">
        <v>3183</v>
      </c>
      <c r="H415" s="54">
        <v>909</v>
      </c>
      <c r="I415" s="9" t="s">
        <v>46</v>
      </c>
      <c r="J415" s="360" t="str">
        <f>IF(ISBLANK(INDEX('Policy Characteristics'!D:D,MATCH($C415,'Policy Characteristics'!$C:$C,0))),"",INDEX('Policy Characteristics'!D:D,MATCH($C415,'Policy Characteristics'!$C:$C,0)))</f>
        <v>Industry CCS</v>
      </c>
      <c r="K415" s="358" t="str">
        <f>IF(ISBLANK(INDEX('Policy Characteristics'!E:E,MATCH($C415,'Policy Characteristics'!$C:$C,0))),"",INDEX('Policy Characteristics'!E:E,MATCH($C415,'Policy Characteristics'!$C:$C,0)))</f>
        <v>indst CCS</v>
      </c>
      <c r="L415" s="380">
        <f>IF(ISBLANK(INDEX('Policy Characteristics'!F:F,MATCH($C415,'Policy Characteristics'!$C:$C,0))),"",INDEX('Policy Characteristics'!F:F,MATCH($C415,'Policy Characteristics'!$C:$C,0)))</f>
        <v>0</v>
      </c>
      <c r="M415" s="380">
        <f>IF(ISBLANK(INDEX('Policy Characteristics'!G:G,MATCH($C415,'Policy Characteristics'!$C:$C,0))),"",INDEX('Policy Characteristics'!G:G,MATCH($C415,'Policy Characteristics'!$C:$C,0)))</f>
        <v>1</v>
      </c>
      <c r="N415" s="380">
        <f>IF(ISBLANK(INDEX('Policy Characteristics'!H:H,MATCH($C415,'Policy Characteristics'!$C:$C,0))),"",INDEX('Policy Characteristics'!H:H,MATCH($C415,'Policy Characteristics'!$C:$C,0)))</f>
        <v>0.01</v>
      </c>
      <c r="O415" s="358" t="str">
        <f>IF(ISBLANK(INDEX('Policy Characteristics'!I:I,MATCH($C415,'Policy Characteristics'!$C:$C,0))),"",INDEX('Policy Characteristics'!I:I,MATCH($C415,'Policy Characteristics'!$C:$C,0)))</f>
        <v>% of CO2 captured</v>
      </c>
      <c r="P415" s="358"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58" t="str">
        <f>IF(ISBLANK(INDEX('Policy Characteristics'!K:K,MATCH($C415,'Policy Characteristics'!$C:$C,0))),"",INDEX('Policy Characteristics'!K:K,MATCH($C415,'Policy Characteristics'!$C:$C,0)))</f>
        <v>ccs.html#ccs</v>
      </c>
      <c r="R415" s="358" t="str">
        <f>IF(ISBLANK(INDEX('Policy Characteristics'!L:L,MATCH($C415,'Policy Characteristics'!$C:$C,0))),"",INDEX('Policy Characteristics'!L:L,MATCH($C415,'Policy Characteristics'!$C:$C,0)))</f>
        <v>carbon-capture-and-sequestration.html</v>
      </c>
    </row>
    <row r="416" spans="1:18" x14ac:dyDescent="0.35">
      <c r="A416" s="358" t="str">
        <f>IF(ISBLANK(INDEX('Policy Characteristics'!A:A,MATCH($C416,'Policy Characteristics'!$C:$C,0))),"",INDEX('Policy Characteristics'!A:A,MATCH($C416,'Policy Characteristics'!$C:$C,0)))</f>
        <v>Industry</v>
      </c>
      <c r="B416" s="358" t="str">
        <f>IF(ISBLANK(INDEX('Policy Characteristics'!B:B,MATCH($C416,'Policy Characteristics'!$C:$C,0))),"",INDEX('Policy Characteristics'!B:B,MATCH($C416,'Policy Characteristics'!$C:$C,0)))</f>
        <v>Carbon Capture and Sequestration</v>
      </c>
      <c r="C416" s="362" t="str">
        <f t="shared" si="29"/>
        <v>Industry Sector Fraction of Potential Additional CCS Achieved</v>
      </c>
      <c r="D416" s="286" t="s">
        <v>3220</v>
      </c>
      <c r="E416" s="286" t="s">
        <v>3181</v>
      </c>
      <c r="F416" s="195" t="s">
        <v>2864</v>
      </c>
      <c r="G416" s="53" t="s">
        <v>3182</v>
      </c>
      <c r="H416" s="54">
        <v>910</v>
      </c>
      <c r="I416" s="9" t="s">
        <v>46</v>
      </c>
      <c r="J416" s="360" t="str">
        <f>IF(ISBLANK(INDEX('Policy Characteristics'!D:D,MATCH($C416,'Policy Characteristics'!$C:$C,0))),"",INDEX('Policy Characteristics'!D:D,MATCH($C416,'Policy Characteristics'!$C:$C,0)))</f>
        <v>Industry CCS</v>
      </c>
      <c r="K416" s="358" t="str">
        <f>IF(ISBLANK(INDEX('Policy Characteristics'!E:E,MATCH($C416,'Policy Characteristics'!$C:$C,0))),"",INDEX('Policy Characteristics'!E:E,MATCH($C416,'Policy Characteristics'!$C:$C,0)))</f>
        <v>indst CCS</v>
      </c>
      <c r="L416" s="380">
        <f>IF(ISBLANK(INDEX('Policy Characteristics'!F:F,MATCH($C416,'Policy Characteristics'!$C:$C,0))),"",INDEX('Policy Characteristics'!F:F,MATCH($C416,'Policy Characteristics'!$C:$C,0)))</f>
        <v>0</v>
      </c>
      <c r="M416" s="380">
        <f>IF(ISBLANK(INDEX('Policy Characteristics'!G:G,MATCH($C416,'Policy Characteristics'!$C:$C,0))),"",INDEX('Policy Characteristics'!G:G,MATCH($C416,'Policy Characteristics'!$C:$C,0)))</f>
        <v>1</v>
      </c>
      <c r="N416" s="380">
        <f>IF(ISBLANK(INDEX('Policy Characteristics'!H:H,MATCH($C416,'Policy Characteristics'!$C:$C,0))),"",INDEX('Policy Characteristics'!H:H,MATCH($C416,'Policy Characteristics'!$C:$C,0)))</f>
        <v>0.01</v>
      </c>
      <c r="O416" s="358" t="str">
        <f>IF(ISBLANK(INDEX('Policy Characteristics'!I:I,MATCH($C416,'Policy Characteristics'!$C:$C,0))),"",INDEX('Policy Characteristics'!I:I,MATCH($C416,'Policy Characteristics'!$C:$C,0)))</f>
        <v>% of CO2 captured</v>
      </c>
      <c r="P416" s="358"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58" t="str">
        <f>IF(ISBLANK(INDEX('Policy Characteristics'!K:K,MATCH($C416,'Policy Characteristics'!$C:$C,0))),"",INDEX('Policy Characteristics'!K:K,MATCH($C416,'Policy Characteristics'!$C:$C,0)))</f>
        <v>ccs.html#ccs</v>
      </c>
      <c r="R416" s="358" t="str">
        <f>IF(ISBLANK(INDEX('Policy Characteristics'!L:L,MATCH($C416,'Policy Characteristics'!$C:$C,0))),"",INDEX('Policy Characteristics'!L:L,MATCH($C416,'Policy Characteristics'!$C:$C,0)))</f>
        <v>carbon-capture-and-sequestration.html</v>
      </c>
    </row>
    <row r="417" spans="1:18" x14ac:dyDescent="0.35">
      <c r="A417" s="358" t="str">
        <f>IF(ISBLANK(INDEX('Policy Characteristics'!A:A,MATCH($C417,'Policy Characteristics'!$C:$C,0))),"",INDEX('Policy Characteristics'!A:A,MATCH($C417,'Policy Characteristics'!$C:$C,0)))</f>
        <v>Industry</v>
      </c>
      <c r="B417" s="358" t="str">
        <f>IF(ISBLANK(INDEX('Policy Characteristics'!B:B,MATCH($C417,'Policy Characteristics'!$C:$C,0))),"",INDEX('Policy Characteristics'!B:B,MATCH($C417,'Policy Characteristics'!$C:$C,0)))</f>
        <v>Carbon Capture and Sequestration</v>
      </c>
      <c r="C417" s="362" t="str">
        <f t="shared" si="29"/>
        <v>Industry Sector Fraction of Potential Additional CCS Achieved</v>
      </c>
      <c r="D417" s="286" t="s">
        <v>3220</v>
      </c>
      <c r="E417" s="286" t="s">
        <v>2617</v>
      </c>
      <c r="F417" s="195" t="s">
        <v>2864</v>
      </c>
      <c r="G417" s="53" t="s">
        <v>3183</v>
      </c>
      <c r="H417" s="54">
        <v>911</v>
      </c>
      <c r="I417" s="9" t="s">
        <v>46</v>
      </c>
      <c r="J417" s="360" t="str">
        <f>IF(ISBLANK(INDEX('Policy Characteristics'!D:D,MATCH($C417,'Policy Characteristics'!$C:$C,0))),"",INDEX('Policy Characteristics'!D:D,MATCH($C417,'Policy Characteristics'!$C:$C,0)))</f>
        <v>Industry CCS</v>
      </c>
      <c r="K417" s="358" t="str">
        <f>IF(ISBLANK(INDEX('Policy Characteristics'!E:E,MATCH($C417,'Policy Characteristics'!$C:$C,0))),"",INDEX('Policy Characteristics'!E:E,MATCH($C417,'Policy Characteristics'!$C:$C,0)))</f>
        <v>indst CCS</v>
      </c>
      <c r="L417" s="380">
        <f>IF(ISBLANK(INDEX('Policy Characteristics'!F:F,MATCH($C417,'Policy Characteristics'!$C:$C,0))),"",INDEX('Policy Characteristics'!F:F,MATCH($C417,'Policy Characteristics'!$C:$C,0)))</f>
        <v>0</v>
      </c>
      <c r="M417" s="380">
        <f>IF(ISBLANK(INDEX('Policy Characteristics'!G:G,MATCH($C417,'Policy Characteristics'!$C:$C,0))),"",INDEX('Policy Characteristics'!G:G,MATCH($C417,'Policy Characteristics'!$C:$C,0)))</f>
        <v>1</v>
      </c>
      <c r="N417" s="380">
        <f>IF(ISBLANK(INDEX('Policy Characteristics'!H:H,MATCH($C417,'Policy Characteristics'!$C:$C,0))),"",INDEX('Policy Characteristics'!H:H,MATCH($C417,'Policy Characteristics'!$C:$C,0)))</f>
        <v>0.01</v>
      </c>
      <c r="O417" s="358" t="str">
        <f>IF(ISBLANK(INDEX('Policy Characteristics'!I:I,MATCH($C417,'Policy Characteristics'!$C:$C,0))),"",INDEX('Policy Characteristics'!I:I,MATCH($C417,'Policy Characteristics'!$C:$C,0)))</f>
        <v>% of CO2 captured</v>
      </c>
      <c r="P417" s="358"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58" t="str">
        <f>IF(ISBLANK(INDEX('Policy Characteristics'!K:K,MATCH($C417,'Policy Characteristics'!$C:$C,0))),"",INDEX('Policy Characteristics'!K:K,MATCH($C417,'Policy Characteristics'!$C:$C,0)))</f>
        <v>ccs.html#ccs</v>
      </c>
      <c r="R417" s="358" t="str">
        <f>IF(ISBLANK(INDEX('Policy Characteristics'!L:L,MATCH($C417,'Policy Characteristics'!$C:$C,0))),"",INDEX('Policy Characteristics'!L:L,MATCH($C417,'Policy Characteristics'!$C:$C,0)))</f>
        <v>carbon-capture-and-sequestration.html</v>
      </c>
    </row>
    <row r="418" spans="1:18" x14ac:dyDescent="0.35">
      <c r="A418" s="358" t="str">
        <f>IF(ISBLANK(INDEX('Policy Characteristics'!A:A,MATCH($C418,'Policy Characteristics'!$C:$C,0))),"",INDEX('Policy Characteristics'!A:A,MATCH($C418,'Policy Characteristics'!$C:$C,0)))</f>
        <v>Industry</v>
      </c>
      <c r="B418" s="358" t="str">
        <f>IF(ISBLANK(INDEX('Policy Characteristics'!B:B,MATCH($C418,'Policy Characteristics'!$C:$C,0))),"",INDEX('Policy Characteristics'!B:B,MATCH($C418,'Policy Characteristics'!$C:$C,0)))</f>
        <v>Carbon Capture and Sequestration</v>
      </c>
      <c r="C418" s="362" t="str">
        <f t="shared" si="29"/>
        <v>Industry Sector Fraction of Potential Additional CCS Achieved</v>
      </c>
      <c r="D418" s="286" t="s">
        <v>3221</v>
      </c>
      <c r="E418" s="286" t="s">
        <v>3181</v>
      </c>
      <c r="F418" s="195" t="s">
        <v>3185</v>
      </c>
      <c r="G418" s="53" t="s">
        <v>3182</v>
      </c>
      <c r="H418" s="54">
        <v>912</v>
      </c>
      <c r="I418" s="9" t="s">
        <v>46</v>
      </c>
      <c r="J418" s="360" t="str">
        <f>IF(ISBLANK(INDEX('Policy Characteristics'!D:D,MATCH($C418,'Policy Characteristics'!$C:$C,0))),"",INDEX('Policy Characteristics'!D:D,MATCH($C418,'Policy Characteristics'!$C:$C,0)))</f>
        <v>Industry CCS</v>
      </c>
      <c r="K418" s="358" t="str">
        <f>IF(ISBLANK(INDEX('Policy Characteristics'!E:E,MATCH($C418,'Policy Characteristics'!$C:$C,0))),"",INDEX('Policy Characteristics'!E:E,MATCH($C418,'Policy Characteristics'!$C:$C,0)))</f>
        <v>indst CCS</v>
      </c>
      <c r="L418" s="380">
        <f>IF(ISBLANK(INDEX('Policy Characteristics'!F:F,MATCH($C418,'Policy Characteristics'!$C:$C,0))),"",INDEX('Policy Characteristics'!F:F,MATCH($C418,'Policy Characteristics'!$C:$C,0)))</f>
        <v>0</v>
      </c>
      <c r="M418" s="380">
        <f>IF(ISBLANK(INDEX('Policy Characteristics'!G:G,MATCH($C418,'Policy Characteristics'!$C:$C,0))),"",INDEX('Policy Characteristics'!G:G,MATCH($C418,'Policy Characteristics'!$C:$C,0)))</f>
        <v>1</v>
      </c>
      <c r="N418" s="380">
        <f>IF(ISBLANK(INDEX('Policy Characteristics'!H:H,MATCH($C418,'Policy Characteristics'!$C:$C,0))),"",INDEX('Policy Characteristics'!H:H,MATCH($C418,'Policy Characteristics'!$C:$C,0)))</f>
        <v>0.01</v>
      </c>
      <c r="O418" s="358" t="str">
        <f>IF(ISBLANK(INDEX('Policy Characteristics'!I:I,MATCH($C418,'Policy Characteristics'!$C:$C,0))),"",INDEX('Policy Characteristics'!I:I,MATCH($C418,'Policy Characteristics'!$C:$C,0)))</f>
        <v>% of CO2 captured</v>
      </c>
      <c r="P418" s="358"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58" t="str">
        <f>IF(ISBLANK(INDEX('Policy Characteristics'!K:K,MATCH($C418,'Policy Characteristics'!$C:$C,0))),"",INDEX('Policy Characteristics'!K:K,MATCH($C418,'Policy Characteristics'!$C:$C,0)))</f>
        <v>ccs.html#ccs</v>
      </c>
      <c r="R418" s="358" t="str">
        <f>IF(ISBLANK(INDEX('Policy Characteristics'!L:L,MATCH($C418,'Policy Characteristics'!$C:$C,0))),"",INDEX('Policy Characteristics'!L:L,MATCH($C418,'Policy Characteristics'!$C:$C,0)))</f>
        <v>carbon-capture-and-sequestration.html</v>
      </c>
    </row>
    <row r="419" spans="1:18" x14ac:dyDescent="0.35">
      <c r="A419" s="358" t="str">
        <f>IF(ISBLANK(INDEX('Policy Characteristics'!A:A,MATCH($C419,'Policy Characteristics'!$C:$C,0))),"",INDEX('Policy Characteristics'!A:A,MATCH($C419,'Policy Characteristics'!$C:$C,0)))</f>
        <v>Industry</v>
      </c>
      <c r="B419" s="358" t="str">
        <f>IF(ISBLANK(INDEX('Policy Characteristics'!B:B,MATCH($C419,'Policy Characteristics'!$C:$C,0))),"",INDEX('Policy Characteristics'!B:B,MATCH($C419,'Policy Characteristics'!$C:$C,0)))</f>
        <v>Carbon Capture and Sequestration</v>
      </c>
      <c r="C419" s="362" t="str">
        <f t="shared" si="29"/>
        <v>Industry Sector Fraction of Potential Additional CCS Achieved</v>
      </c>
      <c r="D419" s="286" t="s">
        <v>3221</v>
      </c>
      <c r="E419" s="286" t="s">
        <v>2617</v>
      </c>
      <c r="F419" s="195" t="s">
        <v>3185</v>
      </c>
      <c r="G419" s="53" t="s">
        <v>3183</v>
      </c>
      <c r="H419" s="54">
        <v>913</v>
      </c>
      <c r="I419" s="9" t="s">
        <v>46</v>
      </c>
      <c r="J419" s="360" t="str">
        <f>IF(ISBLANK(INDEX('Policy Characteristics'!D:D,MATCH($C419,'Policy Characteristics'!$C:$C,0))),"",INDEX('Policy Characteristics'!D:D,MATCH($C419,'Policy Characteristics'!$C:$C,0)))</f>
        <v>Industry CCS</v>
      </c>
      <c r="K419" s="358" t="str">
        <f>IF(ISBLANK(INDEX('Policy Characteristics'!E:E,MATCH($C419,'Policy Characteristics'!$C:$C,0))),"",INDEX('Policy Characteristics'!E:E,MATCH($C419,'Policy Characteristics'!$C:$C,0)))</f>
        <v>indst CCS</v>
      </c>
      <c r="L419" s="380">
        <f>IF(ISBLANK(INDEX('Policy Characteristics'!F:F,MATCH($C419,'Policy Characteristics'!$C:$C,0))),"",INDEX('Policy Characteristics'!F:F,MATCH($C419,'Policy Characteristics'!$C:$C,0)))</f>
        <v>0</v>
      </c>
      <c r="M419" s="380">
        <f>IF(ISBLANK(INDEX('Policy Characteristics'!G:G,MATCH($C419,'Policy Characteristics'!$C:$C,0))),"",INDEX('Policy Characteristics'!G:G,MATCH($C419,'Policy Characteristics'!$C:$C,0)))</f>
        <v>1</v>
      </c>
      <c r="N419" s="380">
        <f>IF(ISBLANK(INDEX('Policy Characteristics'!H:H,MATCH($C419,'Policy Characteristics'!$C:$C,0))),"",INDEX('Policy Characteristics'!H:H,MATCH($C419,'Policy Characteristics'!$C:$C,0)))</f>
        <v>0.01</v>
      </c>
      <c r="O419" s="358" t="str">
        <f>IF(ISBLANK(INDEX('Policy Characteristics'!I:I,MATCH($C419,'Policy Characteristics'!$C:$C,0))),"",INDEX('Policy Characteristics'!I:I,MATCH($C419,'Policy Characteristics'!$C:$C,0)))</f>
        <v>% of CO2 captured</v>
      </c>
      <c r="P419" s="358"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58" t="str">
        <f>IF(ISBLANK(INDEX('Policy Characteristics'!K:K,MATCH($C419,'Policy Characteristics'!$C:$C,0))),"",INDEX('Policy Characteristics'!K:K,MATCH($C419,'Policy Characteristics'!$C:$C,0)))</f>
        <v>ccs.html#ccs</v>
      </c>
      <c r="R419" s="358" t="str">
        <f>IF(ISBLANK(INDEX('Policy Characteristics'!L:L,MATCH($C419,'Policy Characteristics'!$C:$C,0))),"",INDEX('Policy Characteristics'!L:L,MATCH($C419,'Policy Characteristics'!$C:$C,0)))</f>
        <v>carbon-capture-and-sequestration.html</v>
      </c>
    </row>
    <row r="420" spans="1:18" x14ac:dyDescent="0.35">
      <c r="A420" s="358" t="str">
        <f>IF(ISBLANK(INDEX('Policy Characteristics'!A:A,MATCH($C420,'Policy Characteristics'!$C:$C,0))),"",INDEX('Policy Characteristics'!A:A,MATCH($C420,'Policy Characteristics'!$C:$C,0)))</f>
        <v>Industry</v>
      </c>
      <c r="B420" s="358" t="str">
        <f>IF(ISBLANK(INDEX('Policy Characteristics'!B:B,MATCH($C420,'Policy Characteristics'!$C:$C,0))),"",INDEX('Policy Characteristics'!B:B,MATCH($C420,'Policy Characteristics'!$C:$C,0)))</f>
        <v>Carbon Capture and Sequestration</v>
      </c>
      <c r="C420" s="362" t="str">
        <f t="shared" si="29"/>
        <v>Industry Sector Fraction of Potential Additional CCS Achieved</v>
      </c>
      <c r="D420" s="286" t="s">
        <v>3222</v>
      </c>
      <c r="E420" s="286" t="s">
        <v>3181</v>
      </c>
      <c r="F420" s="195" t="s">
        <v>3186</v>
      </c>
      <c r="G420" s="53" t="s">
        <v>3182</v>
      </c>
      <c r="H420" s="54">
        <v>914</v>
      </c>
      <c r="I420" s="9" t="s">
        <v>46</v>
      </c>
      <c r="J420" s="360" t="str">
        <f>IF(ISBLANK(INDEX('Policy Characteristics'!D:D,MATCH($C420,'Policy Characteristics'!$C:$C,0))),"",INDEX('Policy Characteristics'!D:D,MATCH($C420,'Policy Characteristics'!$C:$C,0)))</f>
        <v>Industry CCS</v>
      </c>
      <c r="K420" s="358" t="str">
        <f>IF(ISBLANK(INDEX('Policy Characteristics'!E:E,MATCH($C420,'Policy Characteristics'!$C:$C,0))),"",INDEX('Policy Characteristics'!E:E,MATCH($C420,'Policy Characteristics'!$C:$C,0)))</f>
        <v>indst CCS</v>
      </c>
      <c r="L420" s="380">
        <f>IF(ISBLANK(INDEX('Policy Characteristics'!F:F,MATCH($C420,'Policy Characteristics'!$C:$C,0))),"",INDEX('Policy Characteristics'!F:F,MATCH($C420,'Policy Characteristics'!$C:$C,0)))</f>
        <v>0</v>
      </c>
      <c r="M420" s="380">
        <f>IF(ISBLANK(INDEX('Policy Characteristics'!G:G,MATCH($C420,'Policy Characteristics'!$C:$C,0))),"",INDEX('Policy Characteristics'!G:G,MATCH($C420,'Policy Characteristics'!$C:$C,0)))</f>
        <v>1</v>
      </c>
      <c r="N420" s="380">
        <f>IF(ISBLANK(INDEX('Policy Characteristics'!H:H,MATCH($C420,'Policy Characteristics'!$C:$C,0))),"",INDEX('Policy Characteristics'!H:H,MATCH($C420,'Policy Characteristics'!$C:$C,0)))</f>
        <v>0.01</v>
      </c>
      <c r="O420" s="358" t="str">
        <f>IF(ISBLANK(INDEX('Policy Characteristics'!I:I,MATCH($C420,'Policy Characteristics'!$C:$C,0))),"",INDEX('Policy Characteristics'!I:I,MATCH($C420,'Policy Characteristics'!$C:$C,0)))</f>
        <v>% of CO2 captured</v>
      </c>
      <c r="P420" s="358"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58" t="str">
        <f>IF(ISBLANK(INDEX('Policy Characteristics'!K:K,MATCH($C420,'Policy Characteristics'!$C:$C,0))),"",INDEX('Policy Characteristics'!K:K,MATCH($C420,'Policy Characteristics'!$C:$C,0)))</f>
        <v>ccs.html#ccs</v>
      </c>
      <c r="R420" s="358" t="str">
        <f>IF(ISBLANK(INDEX('Policy Characteristics'!L:L,MATCH($C420,'Policy Characteristics'!$C:$C,0))),"",INDEX('Policy Characteristics'!L:L,MATCH($C420,'Policy Characteristics'!$C:$C,0)))</f>
        <v>carbon-capture-and-sequestration.html</v>
      </c>
    </row>
    <row r="421" spans="1:18" x14ac:dyDescent="0.35">
      <c r="A421" s="358" t="str">
        <f>IF(ISBLANK(INDEX('Policy Characteristics'!A:A,MATCH($C421,'Policy Characteristics'!$C:$C,0))),"",INDEX('Policy Characteristics'!A:A,MATCH($C421,'Policy Characteristics'!$C:$C,0)))</f>
        <v>Industry</v>
      </c>
      <c r="B421" s="358" t="str">
        <f>IF(ISBLANK(INDEX('Policy Characteristics'!B:B,MATCH($C421,'Policy Characteristics'!$C:$C,0))),"",INDEX('Policy Characteristics'!B:B,MATCH($C421,'Policy Characteristics'!$C:$C,0)))</f>
        <v>Carbon Capture and Sequestration</v>
      </c>
      <c r="C421" s="362" t="str">
        <f t="shared" si="29"/>
        <v>Industry Sector Fraction of Potential Additional CCS Achieved</v>
      </c>
      <c r="D421" s="286" t="s">
        <v>3222</v>
      </c>
      <c r="E421" s="286" t="s">
        <v>2617</v>
      </c>
      <c r="F421" s="195" t="s">
        <v>3186</v>
      </c>
      <c r="G421" s="53" t="s">
        <v>3183</v>
      </c>
      <c r="H421" s="54">
        <v>915</v>
      </c>
      <c r="I421" s="9" t="s">
        <v>46</v>
      </c>
      <c r="J421" s="360" t="str">
        <f>IF(ISBLANK(INDEX('Policy Characteristics'!D:D,MATCH($C421,'Policy Characteristics'!$C:$C,0))),"",INDEX('Policy Characteristics'!D:D,MATCH($C421,'Policy Characteristics'!$C:$C,0)))</f>
        <v>Industry CCS</v>
      </c>
      <c r="K421" s="358" t="str">
        <f>IF(ISBLANK(INDEX('Policy Characteristics'!E:E,MATCH($C421,'Policy Characteristics'!$C:$C,0))),"",INDEX('Policy Characteristics'!E:E,MATCH($C421,'Policy Characteristics'!$C:$C,0)))</f>
        <v>indst CCS</v>
      </c>
      <c r="L421" s="380">
        <f>IF(ISBLANK(INDEX('Policy Characteristics'!F:F,MATCH($C421,'Policy Characteristics'!$C:$C,0))),"",INDEX('Policy Characteristics'!F:F,MATCH($C421,'Policy Characteristics'!$C:$C,0)))</f>
        <v>0</v>
      </c>
      <c r="M421" s="380">
        <f>IF(ISBLANK(INDEX('Policy Characteristics'!G:G,MATCH($C421,'Policy Characteristics'!$C:$C,0))),"",INDEX('Policy Characteristics'!G:G,MATCH($C421,'Policy Characteristics'!$C:$C,0)))</f>
        <v>1</v>
      </c>
      <c r="N421" s="380">
        <f>IF(ISBLANK(INDEX('Policy Characteristics'!H:H,MATCH($C421,'Policy Characteristics'!$C:$C,0))),"",INDEX('Policy Characteristics'!H:H,MATCH($C421,'Policy Characteristics'!$C:$C,0)))</f>
        <v>0.01</v>
      </c>
      <c r="O421" s="358" t="str">
        <f>IF(ISBLANK(INDEX('Policy Characteristics'!I:I,MATCH($C421,'Policy Characteristics'!$C:$C,0))),"",INDEX('Policy Characteristics'!I:I,MATCH($C421,'Policy Characteristics'!$C:$C,0)))</f>
        <v>% of CO2 captured</v>
      </c>
      <c r="P421" s="358"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58" t="str">
        <f>IF(ISBLANK(INDEX('Policy Characteristics'!K:K,MATCH($C421,'Policy Characteristics'!$C:$C,0))),"",INDEX('Policy Characteristics'!K:K,MATCH($C421,'Policy Characteristics'!$C:$C,0)))</f>
        <v>ccs.html#ccs</v>
      </c>
      <c r="R421" s="358" t="str">
        <f>IF(ISBLANK(INDEX('Policy Characteristics'!L:L,MATCH($C421,'Policy Characteristics'!$C:$C,0))),"",INDEX('Policy Characteristics'!L:L,MATCH($C421,'Policy Characteristics'!$C:$C,0)))</f>
        <v>carbon-capture-and-sequestration.html</v>
      </c>
    </row>
    <row r="422" spans="1:18" x14ac:dyDescent="0.35">
      <c r="A422" s="358" t="str">
        <f>IF(ISBLANK(INDEX('Policy Characteristics'!A:A,MATCH($C422,'Policy Characteristics'!$C:$C,0))),"",INDEX('Policy Characteristics'!A:A,MATCH($C422,'Policy Characteristics'!$C:$C,0)))</f>
        <v>Industry</v>
      </c>
      <c r="B422" s="358" t="str">
        <f>IF(ISBLANK(INDEX('Policy Characteristics'!B:B,MATCH($C422,'Policy Characteristics'!$C:$C,0))),"",INDEX('Policy Characteristics'!B:B,MATCH($C422,'Policy Characteristics'!$C:$C,0)))</f>
        <v>Carbon Capture and Sequestration</v>
      </c>
      <c r="C422" s="362" t="str">
        <f t="shared" si="29"/>
        <v>Industry Sector Fraction of Potential Additional CCS Achieved</v>
      </c>
      <c r="D422" s="286" t="s">
        <v>3223</v>
      </c>
      <c r="E422" s="286" t="s">
        <v>3181</v>
      </c>
      <c r="F422" s="195" t="s">
        <v>3187</v>
      </c>
      <c r="G422" s="53" t="s">
        <v>3182</v>
      </c>
      <c r="H422" s="54">
        <v>916</v>
      </c>
      <c r="I422" s="53" t="s">
        <v>45</v>
      </c>
      <c r="J422" s="360" t="str">
        <f>IF(ISBLANK(INDEX('Policy Characteristics'!D:D,MATCH($C422,'Policy Characteristics'!$C:$C,0))),"",INDEX('Policy Characteristics'!D:D,MATCH($C422,'Policy Characteristics'!$C:$C,0)))</f>
        <v>Industry CCS</v>
      </c>
      <c r="K422" s="358" t="str">
        <f>IF(ISBLANK(INDEX('Policy Characteristics'!E:E,MATCH($C422,'Policy Characteristics'!$C:$C,0))),"",INDEX('Policy Characteristics'!E:E,MATCH($C422,'Policy Characteristics'!$C:$C,0)))</f>
        <v>indst CCS</v>
      </c>
      <c r="L422" s="380">
        <f>IF(ISBLANK(INDEX('Policy Characteristics'!F:F,MATCH($C422,'Policy Characteristics'!$C:$C,0))),"",INDEX('Policy Characteristics'!F:F,MATCH($C422,'Policy Characteristics'!$C:$C,0)))</f>
        <v>0</v>
      </c>
      <c r="M422" s="380">
        <f>IF(ISBLANK(INDEX('Policy Characteristics'!G:G,MATCH($C422,'Policy Characteristics'!$C:$C,0))),"",INDEX('Policy Characteristics'!G:G,MATCH($C422,'Policy Characteristics'!$C:$C,0)))</f>
        <v>1</v>
      </c>
      <c r="N422" s="380">
        <f>IF(ISBLANK(INDEX('Policy Characteristics'!H:H,MATCH($C422,'Policy Characteristics'!$C:$C,0))),"",INDEX('Policy Characteristics'!H:H,MATCH($C422,'Policy Characteristics'!$C:$C,0)))</f>
        <v>0.01</v>
      </c>
      <c r="O422" s="358" t="str">
        <f>IF(ISBLANK(INDEX('Policy Characteristics'!I:I,MATCH($C422,'Policy Characteristics'!$C:$C,0))),"",INDEX('Policy Characteristics'!I:I,MATCH($C422,'Policy Characteristics'!$C:$C,0)))</f>
        <v>% of CO2 captured</v>
      </c>
      <c r="P422" s="358"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58" t="str">
        <f>IF(ISBLANK(INDEX('Policy Characteristics'!K:K,MATCH($C422,'Policy Characteristics'!$C:$C,0))),"",INDEX('Policy Characteristics'!K:K,MATCH($C422,'Policy Characteristics'!$C:$C,0)))</f>
        <v>ccs.html#ccs</v>
      </c>
      <c r="R422" s="358" t="str">
        <f>IF(ISBLANK(INDEX('Policy Characteristics'!L:L,MATCH($C422,'Policy Characteristics'!$C:$C,0))),"",INDEX('Policy Characteristics'!L:L,MATCH($C422,'Policy Characteristics'!$C:$C,0)))</f>
        <v>carbon-capture-and-sequestration.html</v>
      </c>
    </row>
    <row r="423" spans="1:18" x14ac:dyDescent="0.35">
      <c r="A423" s="358" t="str">
        <f>IF(ISBLANK(INDEX('Policy Characteristics'!A:A,MATCH($C423,'Policy Characteristics'!$C:$C,0))),"",INDEX('Policy Characteristics'!A:A,MATCH($C423,'Policy Characteristics'!$C:$C,0)))</f>
        <v>Industry</v>
      </c>
      <c r="B423" s="358" t="str">
        <f>IF(ISBLANK(INDEX('Policy Characteristics'!B:B,MATCH($C423,'Policy Characteristics'!$C:$C,0))),"",INDEX('Policy Characteristics'!B:B,MATCH($C423,'Policy Characteristics'!$C:$C,0)))</f>
        <v>Carbon Capture and Sequestration</v>
      </c>
      <c r="C423" s="362" t="str">
        <f t="shared" si="29"/>
        <v>Industry Sector Fraction of Potential Additional CCS Achieved</v>
      </c>
      <c r="D423" s="286" t="s">
        <v>3223</v>
      </c>
      <c r="E423" s="286" t="s">
        <v>2617</v>
      </c>
      <c r="F423" s="195" t="s">
        <v>3187</v>
      </c>
      <c r="G423" s="53" t="s">
        <v>3183</v>
      </c>
      <c r="H423" s="54">
        <v>917</v>
      </c>
      <c r="I423" s="9" t="s">
        <v>46</v>
      </c>
      <c r="J423" s="360" t="str">
        <f>IF(ISBLANK(INDEX('Policy Characteristics'!D:D,MATCH($C423,'Policy Characteristics'!$C:$C,0))),"",INDEX('Policy Characteristics'!D:D,MATCH($C423,'Policy Characteristics'!$C:$C,0)))</f>
        <v>Industry CCS</v>
      </c>
      <c r="K423" s="358" t="str">
        <f>IF(ISBLANK(INDEX('Policy Characteristics'!E:E,MATCH($C423,'Policy Characteristics'!$C:$C,0))),"",INDEX('Policy Characteristics'!E:E,MATCH($C423,'Policy Characteristics'!$C:$C,0)))</f>
        <v>indst CCS</v>
      </c>
      <c r="L423" s="380">
        <f>IF(ISBLANK(INDEX('Policy Characteristics'!F:F,MATCH($C423,'Policy Characteristics'!$C:$C,0))),"",INDEX('Policy Characteristics'!F:F,MATCH($C423,'Policy Characteristics'!$C:$C,0)))</f>
        <v>0</v>
      </c>
      <c r="M423" s="380">
        <f>IF(ISBLANK(INDEX('Policy Characteristics'!G:G,MATCH($C423,'Policy Characteristics'!$C:$C,0))),"",INDEX('Policy Characteristics'!G:G,MATCH($C423,'Policy Characteristics'!$C:$C,0)))</f>
        <v>1</v>
      </c>
      <c r="N423" s="380">
        <f>IF(ISBLANK(INDEX('Policy Characteristics'!H:H,MATCH($C423,'Policy Characteristics'!$C:$C,0))),"",INDEX('Policy Characteristics'!H:H,MATCH($C423,'Policy Characteristics'!$C:$C,0)))</f>
        <v>0.01</v>
      </c>
      <c r="O423" s="358" t="str">
        <f>IF(ISBLANK(INDEX('Policy Characteristics'!I:I,MATCH($C423,'Policy Characteristics'!$C:$C,0))),"",INDEX('Policy Characteristics'!I:I,MATCH($C423,'Policy Characteristics'!$C:$C,0)))</f>
        <v>% of CO2 captured</v>
      </c>
      <c r="P423" s="358"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58" t="str">
        <f>IF(ISBLANK(INDEX('Policy Characteristics'!K:K,MATCH($C423,'Policy Characteristics'!$C:$C,0))),"",INDEX('Policy Characteristics'!K:K,MATCH($C423,'Policy Characteristics'!$C:$C,0)))</f>
        <v>ccs.html#ccs</v>
      </c>
      <c r="R423" s="358" t="str">
        <f>IF(ISBLANK(INDEX('Policy Characteristics'!L:L,MATCH($C423,'Policy Characteristics'!$C:$C,0))),"",INDEX('Policy Characteristics'!L:L,MATCH($C423,'Policy Characteristics'!$C:$C,0)))</f>
        <v>carbon-capture-and-sequestration.html</v>
      </c>
    </row>
    <row r="424" spans="1:18" x14ac:dyDescent="0.35">
      <c r="A424" s="358" t="str">
        <f>IF(ISBLANK(INDEX('Policy Characteristics'!A:A,MATCH($C424,'Policy Characteristics'!$C:$C,0))),"",INDEX('Policy Characteristics'!A:A,MATCH($C424,'Policy Characteristics'!$C:$C,0)))</f>
        <v>Industry</v>
      </c>
      <c r="B424" s="358" t="str">
        <f>IF(ISBLANK(INDEX('Policy Characteristics'!B:B,MATCH($C424,'Policy Characteristics'!$C:$C,0))),"",INDEX('Policy Characteristics'!B:B,MATCH($C424,'Policy Characteristics'!$C:$C,0)))</f>
        <v>Carbon Capture and Sequestration</v>
      </c>
      <c r="C424" s="362" t="str">
        <f t="shared" si="29"/>
        <v>Industry Sector Fraction of Potential Additional CCS Achieved</v>
      </c>
      <c r="D424" s="286" t="s">
        <v>3224</v>
      </c>
      <c r="E424" s="286" t="s">
        <v>3181</v>
      </c>
      <c r="F424" s="195" t="s">
        <v>3188</v>
      </c>
      <c r="G424" s="53" t="s">
        <v>3182</v>
      </c>
      <c r="H424" s="54">
        <v>918</v>
      </c>
      <c r="I424" s="53" t="s">
        <v>45</v>
      </c>
      <c r="J424" s="360" t="str">
        <f>IF(ISBLANK(INDEX('Policy Characteristics'!D:D,MATCH($C424,'Policy Characteristics'!$C:$C,0))),"",INDEX('Policy Characteristics'!D:D,MATCH($C424,'Policy Characteristics'!$C:$C,0)))</f>
        <v>Industry CCS</v>
      </c>
      <c r="K424" s="358" t="str">
        <f>IF(ISBLANK(INDEX('Policy Characteristics'!E:E,MATCH($C424,'Policy Characteristics'!$C:$C,0))),"",INDEX('Policy Characteristics'!E:E,MATCH($C424,'Policy Characteristics'!$C:$C,0)))</f>
        <v>indst CCS</v>
      </c>
      <c r="L424" s="380">
        <f>IF(ISBLANK(INDEX('Policy Characteristics'!F:F,MATCH($C424,'Policy Characteristics'!$C:$C,0))),"",INDEX('Policy Characteristics'!F:F,MATCH($C424,'Policy Characteristics'!$C:$C,0)))</f>
        <v>0</v>
      </c>
      <c r="M424" s="380">
        <f>IF(ISBLANK(INDEX('Policy Characteristics'!G:G,MATCH($C424,'Policy Characteristics'!$C:$C,0))),"",INDEX('Policy Characteristics'!G:G,MATCH($C424,'Policy Characteristics'!$C:$C,0)))</f>
        <v>1</v>
      </c>
      <c r="N424" s="380">
        <f>IF(ISBLANK(INDEX('Policy Characteristics'!H:H,MATCH($C424,'Policy Characteristics'!$C:$C,0))),"",INDEX('Policy Characteristics'!H:H,MATCH($C424,'Policy Characteristics'!$C:$C,0)))</f>
        <v>0.01</v>
      </c>
      <c r="O424" s="358" t="str">
        <f>IF(ISBLANK(INDEX('Policy Characteristics'!I:I,MATCH($C424,'Policy Characteristics'!$C:$C,0))),"",INDEX('Policy Characteristics'!I:I,MATCH($C424,'Policy Characteristics'!$C:$C,0)))</f>
        <v>% of CO2 captured</v>
      </c>
      <c r="P424" s="358"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58" t="str">
        <f>IF(ISBLANK(INDEX('Policy Characteristics'!K:K,MATCH($C424,'Policy Characteristics'!$C:$C,0))),"",INDEX('Policy Characteristics'!K:K,MATCH($C424,'Policy Characteristics'!$C:$C,0)))</f>
        <v>ccs.html#ccs</v>
      </c>
      <c r="R424" s="358" t="str">
        <f>IF(ISBLANK(INDEX('Policy Characteristics'!L:L,MATCH($C424,'Policy Characteristics'!$C:$C,0))),"",INDEX('Policy Characteristics'!L:L,MATCH($C424,'Policy Characteristics'!$C:$C,0)))</f>
        <v>carbon-capture-and-sequestration.html</v>
      </c>
    </row>
    <row r="425" spans="1:18" x14ac:dyDescent="0.35">
      <c r="A425" s="358" t="str">
        <f>IF(ISBLANK(INDEX('Policy Characteristics'!A:A,MATCH($C425,'Policy Characteristics'!$C:$C,0))),"",INDEX('Policy Characteristics'!A:A,MATCH($C425,'Policy Characteristics'!$C:$C,0)))</f>
        <v>Industry</v>
      </c>
      <c r="B425" s="358" t="str">
        <f>IF(ISBLANK(INDEX('Policy Characteristics'!B:B,MATCH($C425,'Policy Characteristics'!$C:$C,0))),"",INDEX('Policy Characteristics'!B:B,MATCH($C425,'Policy Characteristics'!$C:$C,0)))</f>
        <v>Carbon Capture and Sequestration</v>
      </c>
      <c r="C425" s="362" t="str">
        <f t="shared" si="29"/>
        <v>Industry Sector Fraction of Potential Additional CCS Achieved</v>
      </c>
      <c r="D425" s="286" t="s">
        <v>3224</v>
      </c>
      <c r="E425" s="286" t="s">
        <v>2617</v>
      </c>
      <c r="F425" s="195" t="s">
        <v>3188</v>
      </c>
      <c r="G425" s="53" t="s">
        <v>3183</v>
      </c>
      <c r="H425" s="54">
        <v>919</v>
      </c>
      <c r="I425" s="9" t="s">
        <v>46</v>
      </c>
      <c r="J425" s="360" t="str">
        <f>IF(ISBLANK(INDEX('Policy Characteristics'!D:D,MATCH($C425,'Policy Characteristics'!$C:$C,0))),"",INDEX('Policy Characteristics'!D:D,MATCH($C425,'Policy Characteristics'!$C:$C,0)))</f>
        <v>Industry CCS</v>
      </c>
      <c r="K425" s="358" t="str">
        <f>IF(ISBLANK(INDEX('Policy Characteristics'!E:E,MATCH($C425,'Policy Characteristics'!$C:$C,0))),"",INDEX('Policy Characteristics'!E:E,MATCH($C425,'Policy Characteristics'!$C:$C,0)))</f>
        <v>indst CCS</v>
      </c>
      <c r="L425" s="380">
        <f>IF(ISBLANK(INDEX('Policy Characteristics'!F:F,MATCH($C425,'Policy Characteristics'!$C:$C,0))),"",INDEX('Policy Characteristics'!F:F,MATCH($C425,'Policy Characteristics'!$C:$C,0)))</f>
        <v>0</v>
      </c>
      <c r="M425" s="380">
        <f>IF(ISBLANK(INDEX('Policy Characteristics'!G:G,MATCH($C425,'Policy Characteristics'!$C:$C,0))),"",INDEX('Policy Characteristics'!G:G,MATCH($C425,'Policy Characteristics'!$C:$C,0)))</f>
        <v>1</v>
      </c>
      <c r="N425" s="380">
        <f>IF(ISBLANK(INDEX('Policy Characteristics'!H:H,MATCH($C425,'Policy Characteristics'!$C:$C,0))),"",INDEX('Policy Characteristics'!H:H,MATCH($C425,'Policy Characteristics'!$C:$C,0)))</f>
        <v>0.01</v>
      </c>
      <c r="O425" s="358" t="str">
        <f>IF(ISBLANK(INDEX('Policy Characteristics'!I:I,MATCH($C425,'Policy Characteristics'!$C:$C,0))),"",INDEX('Policy Characteristics'!I:I,MATCH($C425,'Policy Characteristics'!$C:$C,0)))</f>
        <v>% of CO2 captured</v>
      </c>
      <c r="P425" s="358"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58" t="str">
        <f>IF(ISBLANK(INDEX('Policy Characteristics'!K:K,MATCH($C425,'Policy Characteristics'!$C:$C,0))),"",INDEX('Policy Characteristics'!K:K,MATCH($C425,'Policy Characteristics'!$C:$C,0)))</f>
        <v>ccs.html#ccs</v>
      </c>
      <c r="R425" s="358" t="str">
        <f>IF(ISBLANK(INDEX('Policy Characteristics'!L:L,MATCH($C425,'Policy Characteristics'!$C:$C,0))),"",INDEX('Policy Characteristics'!L:L,MATCH($C425,'Policy Characteristics'!$C:$C,0)))</f>
        <v>carbon-capture-and-sequestration.html</v>
      </c>
    </row>
    <row r="426" spans="1:18" x14ac:dyDescent="0.35">
      <c r="A426" s="358" t="str">
        <f>IF(ISBLANK(INDEX('Policy Characteristics'!A:A,MATCH($C426,'Policy Characteristics'!$C:$C,0))),"",INDEX('Policy Characteristics'!A:A,MATCH($C426,'Policy Characteristics'!$C:$C,0)))</f>
        <v>Industry</v>
      </c>
      <c r="B426" s="358" t="str">
        <f>IF(ISBLANK(INDEX('Policy Characteristics'!B:B,MATCH($C426,'Policy Characteristics'!$C:$C,0))),"",INDEX('Policy Characteristics'!B:B,MATCH($C426,'Policy Characteristics'!$C:$C,0)))</f>
        <v>Carbon Capture and Sequestration</v>
      </c>
      <c r="C426" s="362" t="str">
        <f t="shared" si="29"/>
        <v>Industry Sector Fraction of Potential Additional CCS Achieved</v>
      </c>
      <c r="D426" s="286" t="s">
        <v>3225</v>
      </c>
      <c r="E426" s="286" t="s">
        <v>3181</v>
      </c>
      <c r="F426" s="195" t="s">
        <v>3189</v>
      </c>
      <c r="G426" s="53" t="s">
        <v>3182</v>
      </c>
      <c r="H426" s="54">
        <v>920</v>
      </c>
      <c r="I426" s="53" t="s">
        <v>45</v>
      </c>
      <c r="J426" s="360" t="str">
        <f>IF(ISBLANK(INDEX('Policy Characteristics'!D:D,MATCH($C426,'Policy Characteristics'!$C:$C,0))),"",INDEX('Policy Characteristics'!D:D,MATCH($C426,'Policy Characteristics'!$C:$C,0)))</f>
        <v>Industry CCS</v>
      </c>
      <c r="K426" s="358" t="str">
        <f>IF(ISBLANK(INDEX('Policy Characteristics'!E:E,MATCH($C426,'Policy Characteristics'!$C:$C,0))),"",INDEX('Policy Characteristics'!E:E,MATCH($C426,'Policy Characteristics'!$C:$C,0)))</f>
        <v>indst CCS</v>
      </c>
      <c r="L426" s="380">
        <f>IF(ISBLANK(INDEX('Policy Characteristics'!F:F,MATCH($C426,'Policy Characteristics'!$C:$C,0))),"",INDEX('Policy Characteristics'!F:F,MATCH($C426,'Policy Characteristics'!$C:$C,0)))</f>
        <v>0</v>
      </c>
      <c r="M426" s="380">
        <f>IF(ISBLANK(INDEX('Policy Characteristics'!G:G,MATCH($C426,'Policy Characteristics'!$C:$C,0))),"",INDEX('Policy Characteristics'!G:G,MATCH($C426,'Policy Characteristics'!$C:$C,0)))</f>
        <v>1</v>
      </c>
      <c r="N426" s="380">
        <f>IF(ISBLANK(INDEX('Policy Characteristics'!H:H,MATCH($C426,'Policy Characteristics'!$C:$C,0))),"",INDEX('Policy Characteristics'!H:H,MATCH($C426,'Policy Characteristics'!$C:$C,0)))</f>
        <v>0.01</v>
      </c>
      <c r="O426" s="358" t="str">
        <f>IF(ISBLANK(INDEX('Policy Characteristics'!I:I,MATCH($C426,'Policy Characteristics'!$C:$C,0))),"",INDEX('Policy Characteristics'!I:I,MATCH($C426,'Policy Characteristics'!$C:$C,0)))</f>
        <v>% of CO2 captured</v>
      </c>
      <c r="P426" s="358"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358" t="str">
        <f>IF(ISBLANK(INDEX('Policy Characteristics'!K:K,MATCH($C426,'Policy Characteristics'!$C:$C,0))),"",INDEX('Policy Characteristics'!K:K,MATCH($C426,'Policy Characteristics'!$C:$C,0)))</f>
        <v>ccs.html#ccs</v>
      </c>
      <c r="R426" s="358" t="str">
        <f>IF(ISBLANK(INDEX('Policy Characteristics'!L:L,MATCH($C426,'Policy Characteristics'!$C:$C,0))),"",INDEX('Policy Characteristics'!L:L,MATCH($C426,'Policy Characteristics'!$C:$C,0)))</f>
        <v>carbon-capture-and-sequestration.html</v>
      </c>
    </row>
    <row r="427" spans="1:18" x14ac:dyDescent="0.35">
      <c r="A427" s="358" t="str">
        <f>IF(ISBLANK(INDEX('Policy Characteristics'!A:A,MATCH($C427,'Policy Characteristics'!$C:$C,0))),"",INDEX('Policy Characteristics'!A:A,MATCH($C427,'Policy Characteristics'!$C:$C,0)))</f>
        <v>Industry</v>
      </c>
      <c r="B427" s="358" t="str">
        <f>IF(ISBLANK(INDEX('Policy Characteristics'!B:B,MATCH($C427,'Policy Characteristics'!$C:$C,0))),"",INDEX('Policy Characteristics'!B:B,MATCH($C427,'Policy Characteristics'!$C:$C,0)))</f>
        <v>Carbon Capture and Sequestration</v>
      </c>
      <c r="C427" s="362" t="str">
        <f t="shared" si="29"/>
        <v>Industry Sector Fraction of Potential Additional CCS Achieved</v>
      </c>
      <c r="D427" s="286" t="s">
        <v>3225</v>
      </c>
      <c r="E427" s="286" t="s">
        <v>2617</v>
      </c>
      <c r="F427" s="195" t="s">
        <v>3189</v>
      </c>
      <c r="G427" s="53" t="s">
        <v>3183</v>
      </c>
      <c r="H427" s="54">
        <v>921</v>
      </c>
      <c r="I427" s="9" t="s">
        <v>46</v>
      </c>
      <c r="J427" s="360" t="str">
        <f>IF(ISBLANK(INDEX('Policy Characteristics'!D:D,MATCH($C427,'Policy Characteristics'!$C:$C,0))),"",INDEX('Policy Characteristics'!D:D,MATCH($C427,'Policy Characteristics'!$C:$C,0)))</f>
        <v>Industry CCS</v>
      </c>
      <c r="K427" s="358" t="str">
        <f>IF(ISBLANK(INDEX('Policy Characteristics'!E:E,MATCH($C427,'Policy Characteristics'!$C:$C,0))),"",INDEX('Policy Characteristics'!E:E,MATCH($C427,'Policy Characteristics'!$C:$C,0)))</f>
        <v>indst CCS</v>
      </c>
      <c r="L427" s="380">
        <f>IF(ISBLANK(INDEX('Policy Characteristics'!F:F,MATCH($C427,'Policy Characteristics'!$C:$C,0))),"",INDEX('Policy Characteristics'!F:F,MATCH($C427,'Policy Characteristics'!$C:$C,0)))</f>
        <v>0</v>
      </c>
      <c r="M427" s="380">
        <f>IF(ISBLANK(INDEX('Policy Characteristics'!G:G,MATCH($C427,'Policy Characteristics'!$C:$C,0))),"",INDEX('Policy Characteristics'!G:G,MATCH($C427,'Policy Characteristics'!$C:$C,0)))</f>
        <v>1</v>
      </c>
      <c r="N427" s="380">
        <f>IF(ISBLANK(INDEX('Policy Characteristics'!H:H,MATCH($C427,'Policy Characteristics'!$C:$C,0))),"",INDEX('Policy Characteristics'!H:H,MATCH($C427,'Policy Characteristics'!$C:$C,0)))</f>
        <v>0.01</v>
      </c>
      <c r="O427" s="358" t="str">
        <f>IF(ISBLANK(INDEX('Policy Characteristics'!I:I,MATCH($C427,'Policy Characteristics'!$C:$C,0))),"",INDEX('Policy Characteristics'!I:I,MATCH($C427,'Policy Characteristics'!$C:$C,0)))</f>
        <v>% of CO2 captured</v>
      </c>
      <c r="P427" s="358"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358" t="str">
        <f>IF(ISBLANK(INDEX('Policy Characteristics'!K:K,MATCH($C427,'Policy Characteristics'!$C:$C,0))),"",INDEX('Policy Characteristics'!K:K,MATCH($C427,'Policy Characteristics'!$C:$C,0)))</f>
        <v>ccs.html#ccs</v>
      </c>
      <c r="R427" s="358" t="str">
        <f>IF(ISBLANK(INDEX('Policy Characteristics'!L:L,MATCH($C427,'Policy Characteristics'!$C:$C,0))),"",INDEX('Policy Characteristics'!L:L,MATCH($C427,'Policy Characteristics'!$C:$C,0)))</f>
        <v>carbon-capture-and-sequestration.html</v>
      </c>
    </row>
    <row r="428" spans="1:18" x14ac:dyDescent="0.35">
      <c r="A428" s="358" t="str">
        <f>IF(ISBLANK(INDEX('Policy Characteristics'!A:A,MATCH($C428,'Policy Characteristics'!$C:$C,0))),"",INDEX('Policy Characteristics'!A:A,MATCH($C428,'Policy Characteristics'!$C:$C,0)))</f>
        <v>Industry</v>
      </c>
      <c r="B428" s="358" t="str">
        <f>IF(ISBLANK(INDEX('Policy Characteristics'!B:B,MATCH($C428,'Policy Characteristics'!$C:$C,0))),"",INDEX('Policy Characteristics'!B:B,MATCH($C428,'Policy Characteristics'!$C:$C,0)))</f>
        <v>Carbon Capture and Sequestration</v>
      </c>
      <c r="C428" s="362" t="str">
        <f t="shared" si="29"/>
        <v>Industry Sector Fraction of Potential Additional CCS Achieved</v>
      </c>
      <c r="D428" s="286" t="s">
        <v>3226</v>
      </c>
      <c r="E428" s="286" t="s">
        <v>3181</v>
      </c>
      <c r="F428" s="195" t="s">
        <v>3190</v>
      </c>
      <c r="G428" s="53" t="s">
        <v>3182</v>
      </c>
      <c r="H428" s="54">
        <v>922</v>
      </c>
      <c r="I428" s="53" t="s">
        <v>45</v>
      </c>
      <c r="J428" s="360" t="str">
        <f>IF(ISBLANK(INDEX('Policy Characteristics'!D:D,MATCH($C428,'Policy Characteristics'!$C:$C,0))),"",INDEX('Policy Characteristics'!D:D,MATCH($C428,'Policy Characteristics'!$C:$C,0)))</f>
        <v>Industry CCS</v>
      </c>
      <c r="K428" s="358" t="str">
        <f>IF(ISBLANK(INDEX('Policy Characteristics'!E:E,MATCH($C428,'Policy Characteristics'!$C:$C,0))),"",INDEX('Policy Characteristics'!E:E,MATCH($C428,'Policy Characteristics'!$C:$C,0)))</f>
        <v>indst CCS</v>
      </c>
      <c r="L428" s="380">
        <f>IF(ISBLANK(INDEX('Policy Characteristics'!F:F,MATCH($C428,'Policy Characteristics'!$C:$C,0))),"",INDEX('Policy Characteristics'!F:F,MATCH($C428,'Policy Characteristics'!$C:$C,0)))</f>
        <v>0</v>
      </c>
      <c r="M428" s="380">
        <f>IF(ISBLANK(INDEX('Policy Characteristics'!G:G,MATCH($C428,'Policy Characteristics'!$C:$C,0))),"",INDEX('Policy Characteristics'!G:G,MATCH($C428,'Policy Characteristics'!$C:$C,0)))</f>
        <v>1</v>
      </c>
      <c r="N428" s="380">
        <f>IF(ISBLANK(INDEX('Policy Characteristics'!H:H,MATCH($C428,'Policy Characteristics'!$C:$C,0))),"",INDEX('Policy Characteristics'!H:H,MATCH($C428,'Policy Characteristics'!$C:$C,0)))</f>
        <v>0.01</v>
      </c>
      <c r="O428" s="358" t="str">
        <f>IF(ISBLANK(INDEX('Policy Characteristics'!I:I,MATCH($C428,'Policy Characteristics'!$C:$C,0))),"",INDEX('Policy Characteristics'!I:I,MATCH($C428,'Policy Characteristics'!$C:$C,0)))</f>
        <v>% of CO2 captured</v>
      </c>
      <c r="P428" s="358"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358" t="str">
        <f>IF(ISBLANK(INDEX('Policy Characteristics'!K:K,MATCH($C428,'Policy Characteristics'!$C:$C,0))),"",INDEX('Policy Characteristics'!K:K,MATCH($C428,'Policy Characteristics'!$C:$C,0)))</f>
        <v>ccs.html#ccs</v>
      </c>
      <c r="R428" s="358" t="str">
        <f>IF(ISBLANK(INDEX('Policy Characteristics'!L:L,MATCH($C428,'Policy Characteristics'!$C:$C,0))),"",INDEX('Policy Characteristics'!L:L,MATCH($C428,'Policy Characteristics'!$C:$C,0)))</f>
        <v>carbon-capture-and-sequestration.html</v>
      </c>
    </row>
    <row r="429" spans="1:18" x14ac:dyDescent="0.35">
      <c r="A429" s="358" t="str">
        <f>IF(ISBLANK(INDEX('Policy Characteristics'!A:A,MATCH($C429,'Policy Characteristics'!$C:$C,0))),"",INDEX('Policy Characteristics'!A:A,MATCH($C429,'Policy Characteristics'!$C:$C,0)))</f>
        <v>Industry</v>
      </c>
      <c r="B429" s="358" t="str">
        <f>IF(ISBLANK(INDEX('Policy Characteristics'!B:B,MATCH($C429,'Policy Characteristics'!$C:$C,0))),"",INDEX('Policy Characteristics'!B:B,MATCH($C429,'Policy Characteristics'!$C:$C,0)))</f>
        <v>Carbon Capture and Sequestration</v>
      </c>
      <c r="C429" s="362" t="str">
        <f t="shared" si="29"/>
        <v>Industry Sector Fraction of Potential Additional CCS Achieved</v>
      </c>
      <c r="D429" s="286" t="s">
        <v>3226</v>
      </c>
      <c r="E429" s="286" t="s">
        <v>2617</v>
      </c>
      <c r="F429" s="195" t="s">
        <v>3190</v>
      </c>
      <c r="G429" s="53" t="s">
        <v>3183</v>
      </c>
      <c r="H429" s="54">
        <v>923</v>
      </c>
      <c r="I429" s="9" t="s">
        <v>46</v>
      </c>
      <c r="J429" s="360" t="str">
        <f>IF(ISBLANK(INDEX('Policy Characteristics'!D:D,MATCH($C429,'Policy Characteristics'!$C:$C,0))),"",INDEX('Policy Characteristics'!D:D,MATCH($C429,'Policy Characteristics'!$C:$C,0)))</f>
        <v>Industry CCS</v>
      </c>
      <c r="K429" s="358" t="str">
        <f>IF(ISBLANK(INDEX('Policy Characteristics'!E:E,MATCH($C429,'Policy Characteristics'!$C:$C,0))),"",INDEX('Policy Characteristics'!E:E,MATCH($C429,'Policy Characteristics'!$C:$C,0)))</f>
        <v>indst CCS</v>
      </c>
      <c r="L429" s="380">
        <f>IF(ISBLANK(INDEX('Policy Characteristics'!F:F,MATCH($C429,'Policy Characteristics'!$C:$C,0))),"",INDEX('Policy Characteristics'!F:F,MATCH($C429,'Policy Characteristics'!$C:$C,0)))</f>
        <v>0</v>
      </c>
      <c r="M429" s="380">
        <f>IF(ISBLANK(INDEX('Policy Characteristics'!G:G,MATCH($C429,'Policy Characteristics'!$C:$C,0))),"",INDEX('Policy Characteristics'!G:G,MATCH($C429,'Policy Characteristics'!$C:$C,0)))</f>
        <v>1</v>
      </c>
      <c r="N429" s="380">
        <f>IF(ISBLANK(INDEX('Policy Characteristics'!H:H,MATCH($C429,'Policy Characteristics'!$C:$C,0))),"",INDEX('Policy Characteristics'!H:H,MATCH($C429,'Policy Characteristics'!$C:$C,0)))</f>
        <v>0.01</v>
      </c>
      <c r="O429" s="358" t="str">
        <f>IF(ISBLANK(INDEX('Policy Characteristics'!I:I,MATCH($C429,'Policy Characteristics'!$C:$C,0))),"",INDEX('Policy Characteristics'!I:I,MATCH($C429,'Policy Characteristics'!$C:$C,0)))</f>
        <v>% of CO2 captured</v>
      </c>
      <c r="P429" s="358"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358" t="str">
        <f>IF(ISBLANK(INDEX('Policy Characteristics'!K:K,MATCH($C429,'Policy Characteristics'!$C:$C,0))),"",INDEX('Policy Characteristics'!K:K,MATCH($C429,'Policy Characteristics'!$C:$C,0)))</f>
        <v>ccs.html#ccs</v>
      </c>
      <c r="R429" s="358" t="str">
        <f>IF(ISBLANK(INDEX('Policy Characteristics'!L:L,MATCH($C429,'Policy Characteristics'!$C:$C,0))),"",INDEX('Policy Characteristics'!L:L,MATCH($C429,'Policy Characteristics'!$C:$C,0)))</f>
        <v>carbon-capture-and-sequestration.html</v>
      </c>
    </row>
    <row r="430" spans="1:18" x14ac:dyDescent="0.35">
      <c r="A430" s="358" t="str">
        <f>IF(ISBLANK(INDEX('Policy Characteristics'!A:A,MATCH($C430,'Policy Characteristics'!$C:$C,0))),"",INDEX('Policy Characteristics'!A:A,MATCH($C430,'Policy Characteristics'!$C:$C,0)))</f>
        <v>Industry</v>
      </c>
      <c r="B430" s="358" t="str">
        <f>IF(ISBLANK(INDEX('Policy Characteristics'!B:B,MATCH($C430,'Policy Characteristics'!$C:$C,0))),"",INDEX('Policy Characteristics'!B:B,MATCH($C430,'Policy Characteristics'!$C:$C,0)))</f>
        <v>Carbon Capture and Sequestration</v>
      </c>
      <c r="C430" s="362" t="str">
        <f t="shared" si="29"/>
        <v>Industry Sector Fraction of Potential Additional CCS Achieved</v>
      </c>
      <c r="D430" s="286" t="s">
        <v>3227</v>
      </c>
      <c r="E430" s="286" t="s">
        <v>3181</v>
      </c>
      <c r="F430" s="195" t="s">
        <v>3191</v>
      </c>
      <c r="G430" s="53" t="s">
        <v>3182</v>
      </c>
      <c r="H430" s="54">
        <v>924</v>
      </c>
      <c r="I430" s="53" t="s">
        <v>45</v>
      </c>
      <c r="J430" s="360" t="str">
        <f>IF(ISBLANK(INDEX('Policy Characteristics'!D:D,MATCH($C430,'Policy Characteristics'!$C:$C,0))),"",INDEX('Policy Characteristics'!D:D,MATCH($C430,'Policy Characteristics'!$C:$C,0)))</f>
        <v>Industry CCS</v>
      </c>
      <c r="K430" s="358" t="str">
        <f>IF(ISBLANK(INDEX('Policy Characteristics'!E:E,MATCH($C430,'Policy Characteristics'!$C:$C,0))),"",INDEX('Policy Characteristics'!E:E,MATCH($C430,'Policy Characteristics'!$C:$C,0)))</f>
        <v>indst CCS</v>
      </c>
      <c r="L430" s="380">
        <f>IF(ISBLANK(INDEX('Policy Characteristics'!F:F,MATCH($C430,'Policy Characteristics'!$C:$C,0))),"",INDEX('Policy Characteristics'!F:F,MATCH($C430,'Policy Characteristics'!$C:$C,0)))</f>
        <v>0</v>
      </c>
      <c r="M430" s="380">
        <f>IF(ISBLANK(INDEX('Policy Characteristics'!G:G,MATCH($C430,'Policy Characteristics'!$C:$C,0))),"",INDEX('Policy Characteristics'!G:G,MATCH($C430,'Policy Characteristics'!$C:$C,0)))</f>
        <v>1</v>
      </c>
      <c r="N430" s="380">
        <f>IF(ISBLANK(INDEX('Policy Characteristics'!H:H,MATCH($C430,'Policy Characteristics'!$C:$C,0))),"",INDEX('Policy Characteristics'!H:H,MATCH($C430,'Policy Characteristics'!$C:$C,0)))</f>
        <v>0.01</v>
      </c>
      <c r="O430" s="358" t="str">
        <f>IF(ISBLANK(INDEX('Policy Characteristics'!I:I,MATCH($C430,'Policy Characteristics'!$C:$C,0))),"",INDEX('Policy Characteristics'!I:I,MATCH($C430,'Policy Characteristics'!$C:$C,0)))</f>
        <v>% of CO2 captured</v>
      </c>
      <c r="P430" s="358"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358" t="str">
        <f>IF(ISBLANK(INDEX('Policy Characteristics'!K:K,MATCH($C430,'Policy Characteristics'!$C:$C,0))),"",INDEX('Policy Characteristics'!K:K,MATCH($C430,'Policy Characteristics'!$C:$C,0)))</f>
        <v>ccs.html#ccs</v>
      </c>
      <c r="R430" s="358" t="str">
        <f>IF(ISBLANK(INDEX('Policy Characteristics'!L:L,MATCH($C430,'Policy Characteristics'!$C:$C,0))),"",INDEX('Policy Characteristics'!L:L,MATCH($C430,'Policy Characteristics'!$C:$C,0)))</f>
        <v>carbon-capture-and-sequestration.html</v>
      </c>
    </row>
    <row r="431" spans="1:18" x14ac:dyDescent="0.35">
      <c r="A431" s="358" t="str">
        <f>IF(ISBLANK(INDEX('Policy Characteristics'!A:A,MATCH($C431,'Policy Characteristics'!$C:$C,0))),"",INDEX('Policy Characteristics'!A:A,MATCH($C431,'Policy Characteristics'!$C:$C,0)))</f>
        <v>Industry</v>
      </c>
      <c r="B431" s="358" t="str">
        <f>IF(ISBLANK(INDEX('Policy Characteristics'!B:B,MATCH($C431,'Policy Characteristics'!$C:$C,0))),"",INDEX('Policy Characteristics'!B:B,MATCH($C431,'Policy Characteristics'!$C:$C,0)))</f>
        <v>Carbon Capture and Sequestration</v>
      </c>
      <c r="C431" s="362" t="str">
        <f t="shared" ref="C431:C463" si="30">C$414</f>
        <v>Industry Sector Fraction of Potential Additional CCS Achieved</v>
      </c>
      <c r="D431" s="286" t="s">
        <v>3227</v>
      </c>
      <c r="E431" s="286" t="s">
        <v>2617</v>
      </c>
      <c r="F431" s="195" t="s">
        <v>3191</v>
      </c>
      <c r="G431" s="53" t="s">
        <v>3183</v>
      </c>
      <c r="H431" s="54">
        <v>925</v>
      </c>
      <c r="I431" s="9" t="s">
        <v>46</v>
      </c>
      <c r="J431" s="360" t="str">
        <f>IF(ISBLANK(INDEX('Policy Characteristics'!D:D,MATCH($C431,'Policy Characteristics'!$C:$C,0))),"",INDEX('Policy Characteristics'!D:D,MATCH($C431,'Policy Characteristics'!$C:$C,0)))</f>
        <v>Industry CCS</v>
      </c>
      <c r="K431" s="358" t="str">
        <f>IF(ISBLANK(INDEX('Policy Characteristics'!E:E,MATCH($C431,'Policy Characteristics'!$C:$C,0))),"",INDEX('Policy Characteristics'!E:E,MATCH($C431,'Policy Characteristics'!$C:$C,0)))</f>
        <v>indst CCS</v>
      </c>
      <c r="L431" s="380">
        <f>IF(ISBLANK(INDEX('Policy Characteristics'!F:F,MATCH($C431,'Policy Characteristics'!$C:$C,0))),"",INDEX('Policy Characteristics'!F:F,MATCH($C431,'Policy Characteristics'!$C:$C,0)))</f>
        <v>0</v>
      </c>
      <c r="M431" s="380">
        <f>IF(ISBLANK(INDEX('Policy Characteristics'!G:G,MATCH($C431,'Policy Characteristics'!$C:$C,0))),"",INDEX('Policy Characteristics'!G:G,MATCH($C431,'Policy Characteristics'!$C:$C,0)))</f>
        <v>1</v>
      </c>
      <c r="N431" s="380">
        <f>IF(ISBLANK(INDEX('Policy Characteristics'!H:H,MATCH($C431,'Policy Characteristics'!$C:$C,0))),"",INDEX('Policy Characteristics'!H:H,MATCH($C431,'Policy Characteristics'!$C:$C,0)))</f>
        <v>0.01</v>
      </c>
      <c r="O431" s="358" t="str">
        <f>IF(ISBLANK(INDEX('Policy Characteristics'!I:I,MATCH($C431,'Policy Characteristics'!$C:$C,0))),"",INDEX('Policy Characteristics'!I:I,MATCH($C431,'Policy Characteristics'!$C:$C,0)))</f>
        <v>% of CO2 captured</v>
      </c>
      <c r="P431" s="358"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358" t="str">
        <f>IF(ISBLANK(INDEX('Policy Characteristics'!K:K,MATCH($C431,'Policy Characteristics'!$C:$C,0))),"",INDEX('Policy Characteristics'!K:K,MATCH($C431,'Policy Characteristics'!$C:$C,0)))</f>
        <v>ccs.html#ccs</v>
      </c>
      <c r="R431" s="358" t="str">
        <f>IF(ISBLANK(INDEX('Policy Characteristics'!L:L,MATCH($C431,'Policy Characteristics'!$C:$C,0))),"",INDEX('Policy Characteristics'!L:L,MATCH($C431,'Policy Characteristics'!$C:$C,0)))</f>
        <v>carbon-capture-and-sequestration.html</v>
      </c>
    </row>
    <row r="432" spans="1:18" x14ac:dyDescent="0.35">
      <c r="A432" s="358" t="str">
        <f>IF(ISBLANK(INDEX('Policy Characteristics'!A:A,MATCH($C432,'Policy Characteristics'!$C:$C,0))),"",INDEX('Policy Characteristics'!A:A,MATCH($C432,'Policy Characteristics'!$C:$C,0)))</f>
        <v>Industry</v>
      </c>
      <c r="B432" s="358" t="str">
        <f>IF(ISBLANK(INDEX('Policy Characteristics'!B:B,MATCH($C432,'Policy Characteristics'!$C:$C,0))),"",INDEX('Policy Characteristics'!B:B,MATCH($C432,'Policy Characteristics'!$C:$C,0)))</f>
        <v>Carbon Capture and Sequestration</v>
      </c>
      <c r="C432" s="362" t="str">
        <f t="shared" si="30"/>
        <v>Industry Sector Fraction of Potential Additional CCS Achieved</v>
      </c>
      <c r="D432" s="286" t="s">
        <v>3228</v>
      </c>
      <c r="E432" s="286" t="s">
        <v>3181</v>
      </c>
      <c r="F432" s="195" t="s">
        <v>2665</v>
      </c>
      <c r="G432" s="53" t="s">
        <v>3182</v>
      </c>
      <c r="H432" s="54">
        <v>926</v>
      </c>
      <c r="I432" s="53" t="s">
        <v>45</v>
      </c>
      <c r="J432" s="360" t="str">
        <f>IF(ISBLANK(INDEX('Policy Characteristics'!D:D,MATCH($C432,'Policy Characteristics'!$C:$C,0))),"",INDEX('Policy Characteristics'!D:D,MATCH($C432,'Policy Characteristics'!$C:$C,0)))</f>
        <v>Industry CCS</v>
      </c>
      <c r="K432" s="358" t="str">
        <f>IF(ISBLANK(INDEX('Policy Characteristics'!E:E,MATCH($C432,'Policy Characteristics'!$C:$C,0))),"",INDEX('Policy Characteristics'!E:E,MATCH($C432,'Policy Characteristics'!$C:$C,0)))</f>
        <v>indst CCS</v>
      </c>
      <c r="L432" s="380">
        <f>IF(ISBLANK(INDEX('Policy Characteristics'!F:F,MATCH($C432,'Policy Characteristics'!$C:$C,0))),"",INDEX('Policy Characteristics'!F:F,MATCH($C432,'Policy Characteristics'!$C:$C,0)))</f>
        <v>0</v>
      </c>
      <c r="M432" s="380">
        <f>IF(ISBLANK(INDEX('Policy Characteristics'!G:G,MATCH($C432,'Policy Characteristics'!$C:$C,0))),"",INDEX('Policy Characteristics'!G:G,MATCH($C432,'Policy Characteristics'!$C:$C,0)))</f>
        <v>1</v>
      </c>
      <c r="N432" s="380">
        <f>IF(ISBLANK(INDEX('Policy Characteristics'!H:H,MATCH($C432,'Policy Characteristics'!$C:$C,0))),"",INDEX('Policy Characteristics'!H:H,MATCH($C432,'Policy Characteristics'!$C:$C,0)))</f>
        <v>0.01</v>
      </c>
      <c r="O432" s="358" t="str">
        <f>IF(ISBLANK(INDEX('Policy Characteristics'!I:I,MATCH($C432,'Policy Characteristics'!$C:$C,0))),"",INDEX('Policy Characteristics'!I:I,MATCH($C432,'Policy Characteristics'!$C:$C,0)))</f>
        <v>% of CO2 captured</v>
      </c>
      <c r="P432" s="358"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358" t="str">
        <f>IF(ISBLANK(INDEX('Policy Characteristics'!K:K,MATCH($C432,'Policy Characteristics'!$C:$C,0))),"",INDEX('Policy Characteristics'!K:K,MATCH($C432,'Policy Characteristics'!$C:$C,0)))</f>
        <v>ccs.html#ccs</v>
      </c>
      <c r="R432" s="358" t="str">
        <f>IF(ISBLANK(INDEX('Policy Characteristics'!L:L,MATCH($C432,'Policy Characteristics'!$C:$C,0))),"",INDEX('Policy Characteristics'!L:L,MATCH($C432,'Policy Characteristics'!$C:$C,0)))</f>
        <v>carbon-capture-and-sequestration.html</v>
      </c>
    </row>
    <row r="433" spans="1:18" x14ac:dyDescent="0.35">
      <c r="A433" s="358" t="str">
        <f>IF(ISBLANK(INDEX('Policy Characteristics'!A:A,MATCH($C433,'Policy Characteristics'!$C:$C,0))),"",INDEX('Policy Characteristics'!A:A,MATCH($C433,'Policy Characteristics'!$C:$C,0)))</f>
        <v>Industry</v>
      </c>
      <c r="B433" s="358" t="str">
        <f>IF(ISBLANK(INDEX('Policy Characteristics'!B:B,MATCH($C433,'Policy Characteristics'!$C:$C,0))),"",INDEX('Policy Characteristics'!B:B,MATCH($C433,'Policy Characteristics'!$C:$C,0)))</f>
        <v>Carbon Capture and Sequestration</v>
      </c>
      <c r="C433" s="362" t="str">
        <f t="shared" si="30"/>
        <v>Industry Sector Fraction of Potential Additional CCS Achieved</v>
      </c>
      <c r="D433" s="286" t="s">
        <v>3228</v>
      </c>
      <c r="E433" s="286" t="s">
        <v>2617</v>
      </c>
      <c r="F433" s="195" t="s">
        <v>2665</v>
      </c>
      <c r="G433" s="53" t="s">
        <v>3183</v>
      </c>
      <c r="H433" s="54">
        <v>927</v>
      </c>
      <c r="I433" s="53" t="s">
        <v>45</v>
      </c>
      <c r="J433" s="360" t="str">
        <f>IF(ISBLANK(INDEX('Policy Characteristics'!D:D,MATCH($C433,'Policy Characteristics'!$C:$C,0))),"",INDEX('Policy Characteristics'!D:D,MATCH($C433,'Policy Characteristics'!$C:$C,0)))</f>
        <v>Industry CCS</v>
      </c>
      <c r="K433" s="358" t="str">
        <f>IF(ISBLANK(INDEX('Policy Characteristics'!E:E,MATCH($C433,'Policy Characteristics'!$C:$C,0))),"",INDEX('Policy Characteristics'!E:E,MATCH($C433,'Policy Characteristics'!$C:$C,0)))</f>
        <v>indst CCS</v>
      </c>
      <c r="L433" s="380">
        <f>IF(ISBLANK(INDEX('Policy Characteristics'!F:F,MATCH($C433,'Policy Characteristics'!$C:$C,0))),"",INDEX('Policy Characteristics'!F:F,MATCH($C433,'Policy Characteristics'!$C:$C,0)))</f>
        <v>0</v>
      </c>
      <c r="M433" s="380">
        <f>IF(ISBLANK(INDEX('Policy Characteristics'!G:G,MATCH($C433,'Policy Characteristics'!$C:$C,0))),"",INDEX('Policy Characteristics'!G:G,MATCH($C433,'Policy Characteristics'!$C:$C,0)))</f>
        <v>1</v>
      </c>
      <c r="N433" s="380">
        <f>IF(ISBLANK(INDEX('Policy Characteristics'!H:H,MATCH($C433,'Policy Characteristics'!$C:$C,0))),"",INDEX('Policy Characteristics'!H:H,MATCH($C433,'Policy Characteristics'!$C:$C,0)))</f>
        <v>0.01</v>
      </c>
      <c r="O433" s="358" t="str">
        <f>IF(ISBLANK(INDEX('Policy Characteristics'!I:I,MATCH($C433,'Policy Characteristics'!$C:$C,0))),"",INDEX('Policy Characteristics'!I:I,MATCH($C433,'Policy Characteristics'!$C:$C,0)))</f>
        <v>% of CO2 captured</v>
      </c>
      <c r="P433" s="358"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358" t="str">
        <f>IF(ISBLANK(INDEX('Policy Characteristics'!K:K,MATCH($C433,'Policy Characteristics'!$C:$C,0))),"",INDEX('Policy Characteristics'!K:K,MATCH($C433,'Policy Characteristics'!$C:$C,0)))</f>
        <v>ccs.html#ccs</v>
      </c>
      <c r="R433" s="358" t="str">
        <f>IF(ISBLANK(INDEX('Policy Characteristics'!L:L,MATCH($C433,'Policy Characteristics'!$C:$C,0))),"",INDEX('Policy Characteristics'!L:L,MATCH($C433,'Policy Characteristics'!$C:$C,0)))</f>
        <v>carbon-capture-and-sequestration.html</v>
      </c>
    </row>
    <row r="434" spans="1:18" x14ac:dyDescent="0.35">
      <c r="A434" s="358" t="str">
        <f>IF(ISBLANK(INDEX('Policy Characteristics'!A:A,MATCH($C434,'Policy Characteristics'!$C:$C,0))),"",INDEX('Policy Characteristics'!A:A,MATCH($C434,'Policy Characteristics'!$C:$C,0)))</f>
        <v>Industry</v>
      </c>
      <c r="B434" s="358" t="str">
        <f>IF(ISBLANK(INDEX('Policy Characteristics'!B:B,MATCH($C434,'Policy Characteristics'!$C:$C,0))),"",INDEX('Policy Characteristics'!B:B,MATCH($C434,'Policy Characteristics'!$C:$C,0)))</f>
        <v>Carbon Capture and Sequestration</v>
      </c>
      <c r="C434" s="362" t="str">
        <f t="shared" si="30"/>
        <v>Industry Sector Fraction of Potential Additional CCS Achieved</v>
      </c>
      <c r="D434" s="286" t="s">
        <v>3229</v>
      </c>
      <c r="E434" s="286" t="s">
        <v>3181</v>
      </c>
      <c r="F434" s="195" t="s">
        <v>3192</v>
      </c>
      <c r="G434" s="53" t="s">
        <v>3182</v>
      </c>
      <c r="H434" s="54">
        <v>928</v>
      </c>
      <c r="I434" s="53" t="s">
        <v>45</v>
      </c>
      <c r="J434" s="360" t="str">
        <f>IF(ISBLANK(INDEX('Policy Characteristics'!D:D,MATCH($C434,'Policy Characteristics'!$C:$C,0))),"",INDEX('Policy Characteristics'!D:D,MATCH($C434,'Policy Characteristics'!$C:$C,0)))</f>
        <v>Industry CCS</v>
      </c>
      <c r="K434" s="358" t="str">
        <f>IF(ISBLANK(INDEX('Policy Characteristics'!E:E,MATCH($C434,'Policy Characteristics'!$C:$C,0))),"",INDEX('Policy Characteristics'!E:E,MATCH($C434,'Policy Characteristics'!$C:$C,0)))</f>
        <v>indst CCS</v>
      </c>
      <c r="L434" s="380">
        <f>IF(ISBLANK(INDEX('Policy Characteristics'!F:F,MATCH($C434,'Policy Characteristics'!$C:$C,0))),"",INDEX('Policy Characteristics'!F:F,MATCH($C434,'Policy Characteristics'!$C:$C,0)))</f>
        <v>0</v>
      </c>
      <c r="M434" s="380">
        <f>IF(ISBLANK(INDEX('Policy Characteristics'!G:G,MATCH($C434,'Policy Characteristics'!$C:$C,0))),"",INDEX('Policy Characteristics'!G:G,MATCH($C434,'Policy Characteristics'!$C:$C,0)))</f>
        <v>1</v>
      </c>
      <c r="N434" s="380">
        <f>IF(ISBLANK(INDEX('Policy Characteristics'!H:H,MATCH($C434,'Policy Characteristics'!$C:$C,0))),"",INDEX('Policy Characteristics'!H:H,MATCH($C434,'Policy Characteristics'!$C:$C,0)))</f>
        <v>0.01</v>
      </c>
      <c r="O434" s="358" t="str">
        <f>IF(ISBLANK(INDEX('Policy Characteristics'!I:I,MATCH($C434,'Policy Characteristics'!$C:$C,0))),"",INDEX('Policy Characteristics'!I:I,MATCH($C434,'Policy Characteristics'!$C:$C,0)))</f>
        <v>% of CO2 captured</v>
      </c>
      <c r="P434" s="358"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358" t="str">
        <f>IF(ISBLANK(INDEX('Policy Characteristics'!K:K,MATCH($C434,'Policy Characteristics'!$C:$C,0))),"",INDEX('Policy Characteristics'!K:K,MATCH($C434,'Policy Characteristics'!$C:$C,0)))</f>
        <v>ccs.html#ccs</v>
      </c>
      <c r="R434" s="358" t="str">
        <f>IF(ISBLANK(INDEX('Policy Characteristics'!L:L,MATCH($C434,'Policy Characteristics'!$C:$C,0))),"",INDEX('Policy Characteristics'!L:L,MATCH($C434,'Policy Characteristics'!$C:$C,0)))</f>
        <v>carbon-capture-and-sequestration.html</v>
      </c>
    </row>
    <row r="435" spans="1:18" x14ac:dyDescent="0.35">
      <c r="A435" s="358" t="str">
        <f>IF(ISBLANK(INDEX('Policy Characteristics'!A:A,MATCH($C435,'Policy Characteristics'!$C:$C,0))),"",INDEX('Policy Characteristics'!A:A,MATCH($C435,'Policy Characteristics'!$C:$C,0)))</f>
        <v>Industry</v>
      </c>
      <c r="B435" s="358" t="str">
        <f>IF(ISBLANK(INDEX('Policy Characteristics'!B:B,MATCH($C435,'Policy Characteristics'!$C:$C,0))),"",INDEX('Policy Characteristics'!B:B,MATCH($C435,'Policy Characteristics'!$C:$C,0)))</f>
        <v>Carbon Capture and Sequestration</v>
      </c>
      <c r="C435" s="362" t="str">
        <f t="shared" si="30"/>
        <v>Industry Sector Fraction of Potential Additional CCS Achieved</v>
      </c>
      <c r="D435" s="286" t="s">
        <v>3229</v>
      </c>
      <c r="E435" s="286" t="s">
        <v>2617</v>
      </c>
      <c r="F435" s="195" t="s">
        <v>3192</v>
      </c>
      <c r="G435" s="53" t="s">
        <v>3183</v>
      </c>
      <c r="H435" s="54">
        <v>929</v>
      </c>
      <c r="I435" s="9" t="s">
        <v>46</v>
      </c>
      <c r="J435" s="360" t="str">
        <f>IF(ISBLANK(INDEX('Policy Characteristics'!D:D,MATCH($C435,'Policy Characteristics'!$C:$C,0))),"",INDEX('Policy Characteristics'!D:D,MATCH($C435,'Policy Characteristics'!$C:$C,0)))</f>
        <v>Industry CCS</v>
      </c>
      <c r="K435" s="358" t="str">
        <f>IF(ISBLANK(INDEX('Policy Characteristics'!E:E,MATCH($C435,'Policy Characteristics'!$C:$C,0))),"",INDEX('Policy Characteristics'!E:E,MATCH($C435,'Policy Characteristics'!$C:$C,0)))</f>
        <v>indst CCS</v>
      </c>
      <c r="L435" s="380">
        <f>IF(ISBLANK(INDEX('Policy Characteristics'!F:F,MATCH($C435,'Policy Characteristics'!$C:$C,0))),"",INDEX('Policy Characteristics'!F:F,MATCH($C435,'Policy Characteristics'!$C:$C,0)))</f>
        <v>0</v>
      </c>
      <c r="M435" s="380">
        <f>IF(ISBLANK(INDEX('Policy Characteristics'!G:G,MATCH($C435,'Policy Characteristics'!$C:$C,0))),"",INDEX('Policy Characteristics'!G:G,MATCH($C435,'Policy Characteristics'!$C:$C,0)))</f>
        <v>1</v>
      </c>
      <c r="N435" s="380">
        <f>IF(ISBLANK(INDEX('Policy Characteristics'!H:H,MATCH($C435,'Policy Characteristics'!$C:$C,0))),"",INDEX('Policy Characteristics'!H:H,MATCH($C435,'Policy Characteristics'!$C:$C,0)))</f>
        <v>0.01</v>
      </c>
      <c r="O435" s="358" t="str">
        <f>IF(ISBLANK(INDEX('Policy Characteristics'!I:I,MATCH($C435,'Policy Characteristics'!$C:$C,0))),"",INDEX('Policy Characteristics'!I:I,MATCH($C435,'Policy Characteristics'!$C:$C,0)))</f>
        <v>% of CO2 captured</v>
      </c>
      <c r="P435" s="358"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358" t="str">
        <f>IF(ISBLANK(INDEX('Policy Characteristics'!K:K,MATCH($C435,'Policy Characteristics'!$C:$C,0))),"",INDEX('Policy Characteristics'!K:K,MATCH($C435,'Policy Characteristics'!$C:$C,0)))</f>
        <v>ccs.html#ccs</v>
      </c>
      <c r="R435" s="358" t="str">
        <f>IF(ISBLANK(INDEX('Policy Characteristics'!L:L,MATCH($C435,'Policy Characteristics'!$C:$C,0))),"",INDEX('Policy Characteristics'!L:L,MATCH($C435,'Policy Characteristics'!$C:$C,0)))</f>
        <v>carbon-capture-and-sequestration.html</v>
      </c>
    </row>
    <row r="436" spans="1:18" x14ac:dyDescent="0.35">
      <c r="A436" s="358" t="str">
        <f>IF(ISBLANK(INDEX('Policy Characteristics'!A:A,MATCH($C436,'Policy Characteristics'!$C:$C,0))),"",INDEX('Policy Characteristics'!A:A,MATCH($C436,'Policy Characteristics'!$C:$C,0)))</f>
        <v>Industry</v>
      </c>
      <c r="B436" s="358" t="str">
        <f>IF(ISBLANK(INDEX('Policy Characteristics'!B:B,MATCH($C436,'Policy Characteristics'!$C:$C,0))),"",INDEX('Policy Characteristics'!B:B,MATCH($C436,'Policy Characteristics'!$C:$C,0)))</f>
        <v>Carbon Capture and Sequestration</v>
      </c>
      <c r="C436" s="362" t="str">
        <f t="shared" si="30"/>
        <v>Industry Sector Fraction of Potential Additional CCS Achieved</v>
      </c>
      <c r="D436" s="286" t="s">
        <v>3230</v>
      </c>
      <c r="E436" s="286" t="s">
        <v>3181</v>
      </c>
      <c r="F436" s="195" t="s">
        <v>3193</v>
      </c>
      <c r="G436" s="53" t="s">
        <v>3182</v>
      </c>
      <c r="H436" s="54">
        <v>930</v>
      </c>
      <c r="I436" s="53" t="s">
        <v>45</v>
      </c>
      <c r="J436" s="360" t="str">
        <f>IF(ISBLANK(INDEX('Policy Characteristics'!D:D,MATCH($C436,'Policy Characteristics'!$C:$C,0))),"",INDEX('Policy Characteristics'!D:D,MATCH($C436,'Policy Characteristics'!$C:$C,0)))</f>
        <v>Industry CCS</v>
      </c>
      <c r="K436" s="358" t="str">
        <f>IF(ISBLANK(INDEX('Policy Characteristics'!E:E,MATCH($C436,'Policy Characteristics'!$C:$C,0))),"",INDEX('Policy Characteristics'!E:E,MATCH($C436,'Policy Characteristics'!$C:$C,0)))</f>
        <v>indst CCS</v>
      </c>
      <c r="L436" s="380">
        <f>IF(ISBLANK(INDEX('Policy Characteristics'!F:F,MATCH($C436,'Policy Characteristics'!$C:$C,0))),"",INDEX('Policy Characteristics'!F:F,MATCH($C436,'Policy Characteristics'!$C:$C,0)))</f>
        <v>0</v>
      </c>
      <c r="M436" s="380">
        <f>IF(ISBLANK(INDEX('Policy Characteristics'!G:G,MATCH($C436,'Policy Characteristics'!$C:$C,0))),"",INDEX('Policy Characteristics'!G:G,MATCH($C436,'Policy Characteristics'!$C:$C,0)))</f>
        <v>1</v>
      </c>
      <c r="N436" s="380">
        <f>IF(ISBLANK(INDEX('Policy Characteristics'!H:H,MATCH($C436,'Policy Characteristics'!$C:$C,0))),"",INDEX('Policy Characteristics'!H:H,MATCH($C436,'Policy Characteristics'!$C:$C,0)))</f>
        <v>0.01</v>
      </c>
      <c r="O436" s="358" t="str">
        <f>IF(ISBLANK(INDEX('Policy Characteristics'!I:I,MATCH($C436,'Policy Characteristics'!$C:$C,0))),"",INDEX('Policy Characteristics'!I:I,MATCH($C436,'Policy Characteristics'!$C:$C,0)))</f>
        <v>% of CO2 captured</v>
      </c>
      <c r="P436" s="358"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358" t="str">
        <f>IF(ISBLANK(INDEX('Policy Characteristics'!K:K,MATCH($C436,'Policy Characteristics'!$C:$C,0))),"",INDEX('Policy Characteristics'!K:K,MATCH($C436,'Policy Characteristics'!$C:$C,0)))</f>
        <v>ccs.html#ccs</v>
      </c>
      <c r="R436" s="358" t="str">
        <f>IF(ISBLANK(INDEX('Policy Characteristics'!L:L,MATCH($C436,'Policy Characteristics'!$C:$C,0))),"",INDEX('Policy Characteristics'!L:L,MATCH($C436,'Policy Characteristics'!$C:$C,0)))</f>
        <v>carbon-capture-and-sequestration.html</v>
      </c>
    </row>
    <row r="437" spans="1:18" x14ac:dyDescent="0.35">
      <c r="A437" s="358" t="str">
        <f>IF(ISBLANK(INDEX('Policy Characteristics'!A:A,MATCH($C437,'Policy Characteristics'!$C:$C,0))),"",INDEX('Policy Characteristics'!A:A,MATCH($C437,'Policy Characteristics'!$C:$C,0)))</f>
        <v>Industry</v>
      </c>
      <c r="B437" s="358" t="str">
        <f>IF(ISBLANK(INDEX('Policy Characteristics'!B:B,MATCH($C437,'Policy Characteristics'!$C:$C,0))),"",INDEX('Policy Characteristics'!B:B,MATCH($C437,'Policy Characteristics'!$C:$C,0)))</f>
        <v>Carbon Capture and Sequestration</v>
      </c>
      <c r="C437" s="362" t="str">
        <f t="shared" si="30"/>
        <v>Industry Sector Fraction of Potential Additional CCS Achieved</v>
      </c>
      <c r="D437" s="286" t="s">
        <v>3230</v>
      </c>
      <c r="E437" s="286" t="s">
        <v>2617</v>
      </c>
      <c r="F437" s="195" t="s">
        <v>3193</v>
      </c>
      <c r="G437" s="53" t="s">
        <v>3183</v>
      </c>
      <c r="H437" s="54">
        <v>931</v>
      </c>
      <c r="I437" s="9" t="s">
        <v>46</v>
      </c>
      <c r="J437" s="360" t="str">
        <f>IF(ISBLANK(INDEX('Policy Characteristics'!D:D,MATCH($C437,'Policy Characteristics'!$C:$C,0))),"",INDEX('Policy Characteristics'!D:D,MATCH($C437,'Policy Characteristics'!$C:$C,0)))</f>
        <v>Industry CCS</v>
      </c>
      <c r="K437" s="358" t="str">
        <f>IF(ISBLANK(INDEX('Policy Characteristics'!E:E,MATCH($C437,'Policy Characteristics'!$C:$C,0))),"",INDEX('Policy Characteristics'!E:E,MATCH($C437,'Policy Characteristics'!$C:$C,0)))</f>
        <v>indst CCS</v>
      </c>
      <c r="L437" s="380">
        <f>IF(ISBLANK(INDEX('Policy Characteristics'!F:F,MATCH($C437,'Policy Characteristics'!$C:$C,0))),"",INDEX('Policy Characteristics'!F:F,MATCH($C437,'Policy Characteristics'!$C:$C,0)))</f>
        <v>0</v>
      </c>
      <c r="M437" s="380">
        <f>IF(ISBLANK(INDEX('Policy Characteristics'!G:G,MATCH($C437,'Policy Characteristics'!$C:$C,0))),"",INDEX('Policy Characteristics'!G:G,MATCH($C437,'Policy Characteristics'!$C:$C,0)))</f>
        <v>1</v>
      </c>
      <c r="N437" s="380">
        <f>IF(ISBLANK(INDEX('Policy Characteristics'!H:H,MATCH($C437,'Policy Characteristics'!$C:$C,0))),"",INDEX('Policy Characteristics'!H:H,MATCH($C437,'Policy Characteristics'!$C:$C,0)))</f>
        <v>0.01</v>
      </c>
      <c r="O437" s="358" t="str">
        <f>IF(ISBLANK(INDEX('Policy Characteristics'!I:I,MATCH($C437,'Policy Characteristics'!$C:$C,0))),"",INDEX('Policy Characteristics'!I:I,MATCH($C437,'Policy Characteristics'!$C:$C,0)))</f>
        <v>% of CO2 captured</v>
      </c>
      <c r="P437" s="358"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358" t="str">
        <f>IF(ISBLANK(INDEX('Policy Characteristics'!K:K,MATCH($C437,'Policy Characteristics'!$C:$C,0))),"",INDEX('Policy Characteristics'!K:K,MATCH($C437,'Policy Characteristics'!$C:$C,0)))</f>
        <v>ccs.html#ccs</v>
      </c>
      <c r="R437" s="358" t="str">
        <f>IF(ISBLANK(INDEX('Policy Characteristics'!L:L,MATCH($C437,'Policy Characteristics'!$C:$C,0))),"",INDEX('Policy Characteristics'!L:L,MATCH($C437,'Policy Characteristics'!$C:$C,0)))</f>
        <v>carbon-capture-and-sequestration.html</v>
      </c>
    </row>
    <row r="438" spans="1:18" x14ac:dyDescent="0.35">
      <c r="A438" s="358" t="str">
        <f>IF(ISBLANK(INDEX('Policy Characteristics'!A:A,MATCH($C438,'Policy Characteristics'!$C:$C,0))),"",INDEX('Policy Characteristics'!A:A,MATCH($C438,'Policy Characteristics'!$C:$C,0)))</f>
        <v>Industry</v>
      </c>
      <c r="B438" s="358" t="str">
        <f>IF(ISBLANK(INDEX('Policy Characteristics'!B:B,MATCH($C438,'Policy Characteristics'!$C:$C,0))),"",INDEX('Policy Characteristics'!B:B,MATCH($C438,'Policy Characteristics'!$C:$C,0)))</f>
        <v>Carbon Capture and Sequestration</v>
      </c>
      <c r="C438" s="362" t="str">
        <f t="shared" si="30"/>
        <v>Industry Sector Fraction of Potential Additional CCS Achieved</v>
      </c>
      <c r="D438" s="286" t="s">
        <v>3231</v>
      </c>
      <c r="E438" s="286" t="s">
        <v>3181</v>
      </c>
      <c r="F438" s="195" t="s">
        <v>3194</v>
      </c>
      <c r="G438" s="53" t="s">
        <v>3182</v>
      </c>
      <c r="H438" s="54">
        <v>932</v>
      </c>
      <c r="I438" s="53" t="s">
        <v>45</v>
      </c>
      <c r="J438" s="360" t="str">
        <f>IF(ISBLANK(INDEX('Policy Characteristics'!D:D,MATCH($C438,'Policy Characteristics'!$C:$C,0))),"",INDEX('Policy Characteristics'!D:D,MATCH($C438,'Policy Characteristics'!$C:$C,0)))</f>
        <v>Industry CCS</v>
      </c>
      <c r="K438" s="358" t="str">
        <f>IF(ISBLANK(INDEX('Policy Characteristics'!E:E,MATCH($C438,'Policy Characteristics'!$C:$C,0))),"",INDEX('Policy Characteristics'!E:E,MATCH($C438,'Policy Characteristics'!$C:$C,0)))</f>
        <v>indst CCS</v>
      </c>
      <c r="L438" s="380">
        <f>IF(ISBLANK(INDEX('Policy Characteristics'!F:F,MATCH($C438,'Policy Characteristics'!$C:$C,0))),"",INDEX('Policy Characteristics'!F:F,MATCH($C438,'Policy Characteristics'!$C:$C,0)))</f>
        <v>0</v>
      </c>
      <c r="M438" s="380">
        <f>IF(ISBLANK(INDEX('Policy Characteristics'!G:G,MATCH($C438,'Policy Characteristics'!$C:$C,0))),"",INDEX('Policy Characteristics'!G:G,MATCH($C438,'Policy Characteristics'!$C:$C,0)))</f>
        <v>1</v>
      </c>
      <c r="N438" s="380">
        <f>IF(ISBLANK(INDEX('Policy Characteristics'!H:H,MATCH($C438,'Policy Characteristics'!$C:$C,0))),"",INDEX('Policy Characteristics'!H:H,MATCH($C438,'Policy Characteristics'!$C:$C,0)))</f>
        <v>0.01</v>
      </c>
      <c r="O438" s="358" t="str">
        <f>IF(ISBLANK(INDEX('Policy Characteristics'!I:I,MATCH($C438,'Policy Characteristics'!$C:$C,0))),"",INDEX('Policy Characteristics'!I:I,MATCH($C438,'Policy Characteristics'!$C:$C,0)))</f>
        <v>% of CO2 captured</v>
      </c>
      <c r="P438" s="358"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358" t="str">
        <f>IF(ISBLANK(INDEX('Policy Characteristics'!K:K,MATCH($C438,'Policy Characteristics'!$C:$C,0))),"",INDEX('Policy Characteristics'!K:K,MATCH($C438,'Policy Characteristics'!$C:$C,0)))</f>
        <v>ccs.html#ccs</v>
      </c>
      <c r="R438" s="358" t="str">
        <f>IF(ISBLANK(INDEX('Policy Characteristics'!L:L,MATCH($C438,'Policy Characteristics'!$C:$C,0))),"",INDEX('Policy Characteristics'!L:L,MATCH($C438,'Policy Characteristics'!$C:$C,0)))</f>
        <v>carbon-capture-and-sequestration.html</v>
      </c>
    </row>
    <row r="439" spans="1:18" x14ac:dyDescent="0.35">
      <c r="A439" s="358" t="str">
        <f>IF(ISBLANK(INDEX('Policy Characteristics'!A:A,MATCH($C439,'Policy Characteristics'!$C:$C,0))),"",INDEX('Policy Characteristics'!A:A,MATCH($C439,'Policy Characteristics'!$C:$C,0)))</f>
        <v>Industry</v>
      </c>
      <c r="B439" s="358" t="str">
        <f>IF(ISBLANK(INDEX('Policy Characteristics'!B:B,MATCH($C439,'Policy Characteristics'!$C:$C,0))),"",INDEX('Policy Characteristics'!B:B,MATCH($C439,'Policy Characteristics'!$C:$C,0)))</f>
        <v>Carbon Capture and Sequestration</v>
      </c>
      <c r="C439" s="362" t="str">
        <f t="shared" si="30"/>
        <v>Industry Sector Fraction of Potential Additional CCS Achieved</v>
      </c>
      <c r="D439" s="286" t="s">
        <v>3231</v>
      </c>
      <c r="E439" s="286" t="s">
        <v>2617</v>
      </c>
      <c r="F439" s="195" t="s">
        <v>3194</v>
      </c>
      <c r="G439" s="53" t="s">
        <v>3183</v>
      </c>
      <c r="H439" s="54">
        <v>933</v>
      </c>
      <c r="I439" s="53" t="s">
        <v>45</v>
      </c>
      <c r="J439" s="360" t="str">
        <f>IF(ISBLANK(INDEX('Policy Characteristics'!D:D,MATCH($C439,'Policy Characteristics'!$C:$C,0))),"",INDEX('Policy Characteristics'!D:D,MATCH($C439,'Policy Characteristics'!$C:$C,0)))</f>
        <v>Industry CCS</v>
      </c>
      <c r="K439" s="358" t="str">
        <f>IF(ISBLANK(INDEX('Policy Characteristics'!E:E,MATCH($C439,'Policy Characteristics'!$C:$C,0))),"",INDEX('Policy Characteristics'!E:E,MATCH($C439,'Policy Characteristics'!$C:$C,0)))</f>
        <v>indst CCS</v>
      </c>
      <c r="L439" s="380">
        <f>IF(ISBLANK(INDEX('Policy Characteristics'!F:F,MATCH($C439,'Policy Characteristics'!$C:$C,0))),"",INDEX('Policy Characteristics'!F:F,MATCH($C439,'Policy Characteristics'!$C:$C,0)))</f>
        <v>0</v>
      </c>
      <c r="M439" s="380">
        <f>IF(ISBLANK(INDEX('Policy Characteristics'!G:G,MATCH($C439,'Policy Characteristics'!$C:$C,0))),"",INDEX('Policy Characteristics'!G:G,MATCH($C439,'Policy Characteristics'!$C:$C,0)))</f>
        <v>1</v>
      </c>
      <c r="N439" s="380">
        <f>IF(ISBLANK(INDEX('Policy Characteristics'!H:H,MATCH($C439,'Policy Characteristics'!$C:$C,0))),"",INDEX('Policy Characteristics'!H:H,MATCH($C439,'Policy Characteristics'!$C:$C,0)))</f>
        <v>0.01</v>
      </c>
      <c r="O439" s="358" t="str">
        <f>IF(ISBLANK(INDEX('Policy Characteristics'!I:I,MATCH($C439,'Policy Characteristics'!$C:$C,0))),"",INDEX('Policy Characteristics'!I:I,MATCH($C439,'Policy Characteristics'!$C:$C,0)))</f>
        <v>% of CO2 captured</v>
      </c>
      <c r="P439" s="358"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358" t="str">
        <f>IF(ISBLANK(INDEX('Policy Characteristics'!K:K,MATCH($C439,'Policy Characteristics'!$C:$C,0))),"",INDEX('Policy Characteristics'!K:K,MATCH($C439,'Policy Characteristics'!$C:$C,0)))</f>
        <v>ccs.html#ccs</v>
      </c>
      <c r="R439" s="358" t="str">
        <f>IF(ISBLANK(INDEX('Policy Characteristics'!L:L,MATCH($C439,'Policy Characteristics'!$C:$C,0))),"",INDEX('Policy Characteristics'!L:L,MATCH($C439,'Policy Characteristics'!$C:$C,0)))</f>
        <v>carbon-capture-and-sequestration.html</v>
      </c>
    </row>
    <row r="440" spans="1:18" x14ac:dyDescent="0.35">
      <c r="A440" s="358" t="str">
        <f>IF(ISBLANK(INDEX('Policy Characteristics'!A:A,MATCH($C440,'Policy Characteristics'!$C:$C,0))),"",INDEX('Policy Characteristics'!A:A,MATCH($C440,'Policy Characteristics'!$C:$C,0)))</f>
        <v>Industry</v>
      </c>
      <c r="B440" s="358" t="str">
        <f>IF(ISBLANK(INDEX('Policy Characteristics'!B:B,MATCH($C440,'Policy Characteristics'!$C:$C,0))),"",INDEX('Policy Characteristics'!B:B,MATCH($C440,'Policy Characteristics'!$C:$C,0)))</f>
        <v>Carbon Capture and Sequestration</v>
      </c>
      <c r="C440" s="362" t="str">
        <f t="shared" si="30"/>
        <v>Industry Sector Fraction of Potential Additional CCS Achieved</v>
      </c>
      <c r="D440" s="286" t="s">
        <v>3232</v>
      </c>
      <c r="E440" s="286" t="s">
        <v>3181</v>
      </c>
      <c r="F440" s="195" t="s">
        <v>2666</v>
      </c>
      <c r="G440" s="53" t="s">
        <v>3182</v>
      </c>
      <c r="H440" s="54">
        <v>934</v>
      </c>
      <c r="I440" s="53" t="s">
        <v>45</v>
      </c>
      <c r="J440" s="360" t="str">
        <f>IF(ISBLANK(INDEX('Policy Characteristics'!D:D,MATCH($C440,'Policy Characteristics'!$C:$C,0))),"",INDEX('Policy Characteristics'!D:D,MATCH($C440,'Policy Characteristics'!$C:$C,0)))</f>
        <v>Industry CCS</v>
      </c>
      <c r="K440" s="358" t="str">
        <f>IF(ISBLANK(INDEX('Policy Characteristics'!E:E,MATCH($C440,'Policy Characteristics'!$C:$C,0))),"",INDEX('Policy Characteristics'!E:E,MATCH($C440,'Policy Characteristics'!$C:$C,0)))</f>
        <v>indst CCS</v>
      </c>
      <c r="L440" s="380">
        <f>IF(ISBLANK(INDEX('Policy Characteristics'!F:F,MATCH($C440,'Policy Characteristics'!$C:$C,0))),"",INDEX('Policy Characteristics'!F:F,MATCH($C440,'Policy Characteristics'!$C:$C,0)))</f>
        <v>0</v>
      </c>
      <c r="M440" s="380">
        <f>IF(ISBLANK(INDEX('Policy Characteristics'!G:G,MATCH($C440,'Policy Characteristics'!$C:$C,0))),"",INDEX('Policy Characteristics'!G:G,MATCH($C440,'Policy Characteristics'!$C:$C,0)))</f>
        <v>1</v>
      </c>
      <c r="N440" s="380">
        <f>IF(ISBLANK(INDEX('Policy Characteristics'!H:H,MATCH($C440,'Policy Characteristics'!$C:$C,0))),"",INDEX('Policy Characteristics'!H:H,MATCH($C440,'Policy Characteristics'!$C:$C,0)))</f>
        <v>0.01</v>
      </c>
      <c r="O440" s="358" t="str">
        <f>IF(ISBLANK(INDEX('Policy Characteristics'!I:I,MATCH($C440,'Policy Characteristics'!$C:$C,0))),"",INDEX('Policy Characteristics'!I:I,MATCH($C440,'Policy Characteristics'!$C:$C,0)))</f>
        <v>% of CO2 captured</v>
      </c>
      <c r="P440" s="358"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358" t="str">
        <f>IF(ISBLANK(INDEX('Policy Characteristics'!K:K,MATCH($C440,'Policy Characteristics'!$C:$C,0))),"",INDEX('Policy Characteristics'!K:K,MATCH($C440,'Policy Characteristics'!$C:$C,0)))</f>
        <v>ccs.html#ccs</v>
      </c>
      <c r="R440" s="358" t="str">
        <f>IF(ISBLANK(INDEX('Policy Characteristics'!L:L,MATCH($C440,'Policy Characteristics'!$C:$C,0))),"",INDEX('Policy Characteristics'!L:L,MATCH($C440,'Policy Characteristics'!$C:$C,0)))</f>
        <v>carbon-capture-and-sequestration.html</v>
      </c>
    </row>
    <row r="441" spans="1:18" x14ac:dyDescent="0.35">
      <c r="A441" s="358" t="str">
        <f>IF(ISBLANK(INDEX('Policy Characteristics'!A:A,MATCH($C441,'Policy Characteristics'!$C:$C,0))),"",INDEX('Policy Characteristics'!A:A,MATCH($C441,'Policy Characteristics'!$C:$C,0)))</f>
        <v>Industry</v>
      </c>
      <c r="B441" s="358" t="str">
        <f>IF(ISBLANK(INDEX('Policy Characteristics'!B:B,MATCH($C441,'Policy Characteristics'!$C:$C,0))),"",INDEX('Policy Characteristics'!B:B,MATCH($C441,'Policy Characteristics'!$C:$C,0)))</f>
        <v>Carbon Capture and Sequestration</v>
      </c>
      <c r="C441" s="362" t="str">
        <f t="shared" si="30"/>
        <v>Industry Sector Fraction of Potential Additional CCS Achieved</v>
      </c>
      <c r="D441" s="286" t="s">
        <v>3232</v>
      </c>
      <c r="E441" s="286" t="s">
        <v>2617</v>
      </c>
      <c r="F441" s="195" t="s">
        <v>2666</v>
      </c>
      <c r="G441" s="53" t="s">
        <v>3183</v>
      </c>
      <c r="H441" s="54">
        <v>935</v>
      </c>
      <c r="I441" s="53" t="s">
        <v>45</v>
      </c>
      <c r="J441" s="360" t="str">
        <f>IF(ISBLANK(INDEX('Policy Characteristics'!D:D,MATCH($C441,'Policy Characteristics'!$C:$C,0))),"",INDEX('Policy Characteristics'!D:D,MATCH($C441,'Policy Characteristics'!$C:$C,0)))</f>
        <v>Industry CCS</v>
      </c>
      <c r="K441" s="358" t="str">
        <f>IF(ISBLANK(INDEX('Policy Characteristics'!E:E,MATCH($C441,'Policy Characteristics'!$C:$C,0))),"",INDEX('Policy Characteristics'!E:E,MATCH($C441,'Policy Characteristics'!$C:$C,0)))</f>
        <v>indst CCS</v>
      </c>
      <c r="L441" s="380">
        <f>IF(ISBLANK(INDEX('Policy Characteristics'!F:F,MATCH($C441,'Policy Characteristics'!$C:$C,0))),"",INDEX('Policy Characteristics'!F:F,MATCH($C441,'Policy Characteristics'!$C:$C,0)))</f>
        <v>0</v>
      </c>
      <c r="M441" s="380">
        <f>IF(ISBLANK(INDEX('Policy Characteristics'!G:G,MATCH($C441,'Policy Characteristics'!$C:$C,0))),"",INDEX('Policy Characteristics'!G:G,MATCH($C441,'Policy Characteristics'!$C:$C,0)))</f>
        <v>1</v>
      </c>
      <c r="N441" s="380">
        <f>IF(ISBLANK(INDEX('Policy Characteristics'!H:H,MATCH($C441,'Policy Characteristics'!$C:$C,0))),"",INDEX('Policy Characteristics'!H:H,MATCH($C441,'Policy Characteristics'!$C:$C,0)))</f>
        <v>0.01</v>
      </c>
      <c r="O441" s="358" t="str">
        <f>IF(ISBLANK(INDEX('Policy Characteristics'!I:I,MATCH($C441,'Policy Characteristics'!$C:$C,0))),"",INDEX('Policy Characteristics'!I:I,MATCH($C441,'Policy Characteristics'!$C:$C,0)))</f>
        <v>% of CO2 captured</v>
      </c>
      <c r="P441" s="358"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358" t="str">
        <f>IF(ISBLANK(INDEX('Policy Characteristics'!K:K,MATCH($C441,'Policy Characteristics'!$C:$C,0))),"",INDEX('Policy Characteristics'!K:K,MATCH($C441,'Policy Characteristics'!$C:$C,0)))</f>
        <v>ccs.html#ccs</v>
      </c>
      <c r="R441" s="358" t="str">
        <f>IF(ISBLANK(INDEX('Policy Characteristics'!L:L,MATCH($C441,'Policy Characteristics'!$C:$C,0))),"",INDEX('Policy Characteristics'!L:L,MATCH($C441,'Policy Characteristics'!$C:$C,0)))</f>
        <v>carbon-capture-and-sequestration.html</v>
      </c>
    </row>
    <row r="442" spans="1:18" x14ac:dyDescent="0.35">
      <c r="A442" s="358" t="str">
        <f>IF(ISBLANK(INDEX('Policy Characteristics'!A:A,MATCH($C442,'Policy Characteristics'!$C:$C,0))),"",INDEX('Policy Characteristics'!A:A,MATCH($C442,'Policy Characteristics'!$C:$C,0)))</f>
        <v>Industry</v>
      </c>
      <c r="B442" s="358" t="str">
        <f>IF(ISBLANK(INDEX('Policy Characteristics'!B:B,MATCH($C442,'Policy Characteristics'!$C:$C,0))),"",INDEX('Policy Characteristics'!B:B,MATCH($C442,'Policy Characteristics'!$C:$C,0)))</f>
        <v>Carbon Capture and Sequestration</v>
      </c>
      <c r="C442" s="362" t="str">
        <f t="shared" si="30"/>
        <v>Industry Sector Fraction of Potential Additional CCS Achieved</v>
      </c>
      <c r="D442" s="286" t="s">
        <v>3233</v>
      </c>
      <c r="E442" s="286" t="s">
        <v>3181</v>
      </c>
      <c r="F442" s="195" t="s">
        <v>3195</v>
      </c>
      <c r="G442" s="53" t="s">
        <v>3182</v>
      </c>
      <c r="H442" s="54">
        <v>936</v>
      </c>
      <c r="I442" s="53" t="s">
        <v>45</v>
      </c>
      <c r="J442" s="360" t="str">
        <f>IF(ISBLANK(INDEX('Policy Characteristics'!D:D,MATCH($C442,'Policy Characteristics'!$C:$C,0))),"",INDEX('Policy Characteristics'!D:D,MATCH($C442,'Policy Characteristics'!$C:$C,0)))</f>
        <v>Industry CCS</v>
      </c>
      <c r="K442" s="358" t="str">
        <f>IF(ISBLANK(INDEX('Policy Characteristics'!E:E,MATCH($C442,'Policy Characteristics'!$C:$C,0))),"",INDEX('Policy Characteristics'!E:E,MATCH($C442,'Policy Characteristics'!$C:$C,0)))</f>
        <v>indst CCS</v>
      </c>
      <c r="L442" s="380">
        <f>IF(ISBLANK(INDEX('Policy Characteristics'!F:F,MATCH($C442,'Policy Characteristics'!$C:$C,0))),"",INDEX('Policy Characteristics'!F:F,MATCH($C442,'Policy Characteristics'!$C:$C,0)))</f>
        <v>0</v>
      </c>
      <c r="M442" s="380">
        <f>IF(ISBLANK(INDEX('Policy Characteristics'!G:G,MATCH($C442,'Policy Characteristics'!$C:$C,0))),"",INDEX('Policy Characteristics'!G:G,MATCH($C442,'Policy Characteristics'!$C:$C,0)))</f>
        <v>1</v>
      </c>
      <c r="N442" s="380">
        <f>IF(ISBLANK(INDEX('Policy Characteristics'!H:H,MATCH($C442,'Policy Characteristics'!$C:$C,0))),"",INDEX('Policy Characteristics'!H:H,MATCH($C442,'Policy Characteristics'!$C:$C,0)))</f>
        <v>0.01</v>
      </c>
      <c r="O442" s="358" t="str">
        <f>IF(ISBLANK(INDEX('Policy Characteristics'!I:I,MATCH($C442,'Policy Characteristics'!$C:$C,0))),"",INDEX('Policy Characteristics'!I:I,MATCH($C442,'Policy Characteristics'!$C:$C,0)))</f>
        <v>% of CO2 captured</v>
      </c>
      <c r="P442" s="358"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358" t="str">
        <f>IF(ISBLANK(INDEX('Policy Characteristics'!K:K,MATCH($C442,'Policy Characteristics'!$C:$C,0))),"",INDEX('Policy Characteristics'!K:K,MATCH($C442,'Policy Characteristics'!$C:$C,0)))</f>
        <v>ccs.html#ccs</v>
      </c>
      <c r="R442" s="358" t="str">
        <f>IF(ISBLANK(INDEX('Policy Characteristics'!L:L,MATCH($C442,'Policy Characteristics'!$C:$C,0))),"",INDEX('Policy Characteristics'!L:L,MATCH($C442,'Policy Characteristics'!$C:$C,0)))</f>
        <v>carbon-capture-and-sequestration.html</v>
      </c>
    </row>
    <row r="443" spans="1:18" x14ac:dyDescent="0.35">
      <c r="A443" s="358" t="str">
        <f>IF(ISBLANK(INDEX('Policy Characteristics'!A:A,MATCH($C443,'Policy Characteristics'!$C:$C,0))),"",INDEX('Policy Characteristics'!A:A,MATCH($C443,'Policy Characteristics'!$C:$C,0)))</f>
        <v>Industry</v>
      </c>
      <c r="B443" s="358" t="str">
        <f>IF(ISBLANK(INDEX('Policy Characteristics'!B:B,MATCH($C443,'Policy Characteristics'!$C:$C,0))),"",INDEX('Policy Characteristics'!B:B,MATCH($C443,'Policy Characteristics'!$C:$C,0)))</f>
        <v>Carbon Capture and Sequestration</v>
      </c>
      <c r="C443" s="362" t="str">
        <f t="shared" si="30"/>
        <v>Industry Sector Fraction of Potential Additional CCS Achieved</v>
      </c>
      <c r="D443" s="286" t="s">
        <v>3233</v>
      </c>
      <c r="E443" s="286" t="s">
        <v>2617</v>
      </c>
      <c r="F443" s="195" t="s">
        <v>3195</v>
      </c>
      <c r="G443" s="53" t="s">
        <v>3183</v>
      </c>
      <c r="H443" s="54">
        <v>937</v>
      </c>
      <c r="I443" s="9" t="s">
        <v>46</v>
      </c>
      <c r="J443" s="360" t="str">
        <f>IF(ISBLANK(INDEX('Policy Characteristics'!D:D,MATCH($C443,'Policy Characteristics'!$C:$C,0))),"",INDEX('Policy Characteristics'!D:D,MATCH($C443,'Policy Characteristics'!$C:$C,0)))</f>
        <v>Industry CCS</v>
      </c>
      <c r="K443" s="358" t="str">
        <f>IF(ISBLANK(INDEX('Policy Characteristics'!E:E,MATCH($C443,'Policy Characteristics'!$C:$C,0))),"",INDEX('Policy Characteristics'!E:E,MATCH($C443,'Policy Characteristics'!$C:$C,0)))</f>
        <v>indst CCS</v>
      </c>
      <c r="L443" s="380">
        <f>IF(ISBLANK(INDEX('Policy Characteristics'!F:F,MATCH($C443,'Policy Characteristics'!$C:$C,0))),"",INDEX('Policy Characteristics'!F:F,MATCH($C443,'Policy Characteristics'!$C:$C,0)))</f>
        <v>0</v>
      </c>
      <c r="M443" s="380">
        <f>IF(ISBLANK(INDEX('Policy Characteristics'!G:G,MATCH($C443,'Policy Characteristics'!$C:$C,0))),"",INDEX('Policy Characteristics'!G:G,MATCH($C443,'Policy Characteristics'!$C:$C,0)))</f>
        <v>1</v>
      </c>
      <c r="N443" s="380">
        <f>IF(ISBLANK(INDEX('Policy Characteristics'!H:H,MATCH($C443,'Policy Characteristics'!$C:$C,0))),"",INDEX('Policy Characteristics'!H:H,MATCH($C443,'Policy Characteristics'!$C:$C,0)))</f>
        <v>0.01</v>
      </c>
      <c r="O443" s="358" t="str">
        <f>IF(ISBLANK(INDEX('Policy Characteristics'!I:I,MATCH($C443,'Policy Characteristics'!$C:$C,0))),"",INDEX('Policy Characteristics'!I:I,MATCH($C443,'Policy Characteristics'!$C:$C,0)))</f>
        <v>% of CO2 captured</v>
      </c>
      <c r="P443" s="358"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358" t="str">
        <f>IF(ISBLANK(INDEX('Policy Characteristics'!K:K,MATCH($C443,'Policy Characteristics'!$C:$C,0))),"",INDEX('Policy Characteristics'!K:K,MATCH($C443,'Policy Characteristics'!$C:$C,0)))</f>
        <v>ccs.html#ccs</v>
      </c>
      <c r="R443" s="358" t="str">
        <f>IF(ISBLANK(INDEX('Policy Characteristics'!L:L,MATCH($C443,'Policy Characteristics'!$C:$C,0))),"",INDEX('Policy Characteristics'!L:L,MATCH($C443,'Policy Characteristics'!$C:$C,0)))</f>
        <v>carbon-capture-and-sequestration.html</v>
      </c>
    </row>
    <row r="444" spans="1:18" x14ac:dyDescent="0.35">
      <c r="A444" s="358" t="str">
        <f>IF(ISBLANK(INDEX('Policy Characteristics'!A:A,MATCH($C444,'Policy Characteristics'!$C:$C,0))),"",INDEX('Policy Characteristics'!A:A,MATCH($C444,'Policy Characteristics'!$C:$C,0)))</f>
        <v>Industry</v>
      </c>
      <c r="B444" s="358" t="str">
        <f>IF(ISBLANK(INDEX('Policy Characteristics'!B:B,MATCH($C444,'Policy Characteristics'!$C:$C,0))),"",INDEX('Policy Characteristics'!B:B,MATCH($C444,'Policy Characteristics'!$C:$C,0)))</f>
        <v>Carbon Capture and Sequestration</v>
      </c>
      <c r="C444" s="362" t="str">
        <f t="shared" si="30"/>
        <v>Industry Sector Fraction of Potential Additional CCS Achieved</v>
      </c>
      <c r="D444" s="286" t="s">
        <v>3234</v>
      </c>
      <c r="E444" s="286" t="s">
        <v>3181</v>
      </c>
      <c r="F444" s="195" t="s">
        <v>3196</v>
      </c>
      <c r="G444" s="53" t="s">
        <v>3182</v>
      </c>
      <c r="H444" s="54">
        <v>938</v>
      </c>
      <c r="I444" s="53" t="s">
        <v>45</v>
      </c>
      <c r="J444" s="360" t="str">
        <f>IF(ISBLANK(INDEX('Policy Characteristics'!D:D,MATCH($C444,'Policy Characteristics'!$C:$C,0))),"",INDEX('Policy Characteristics'!D:D,MATCH($C444,'Policy Characteristics'!$C:$C,0)))</f>
        <v>Industry CCS</v>
      </c>
      <c r="K444" s="358" t="str">
        <f>IF(ISBLANK(INDEX('Policy Characteristics'!E:E,MATCH($C444,'Policy Characteristics'!$C:$C,0))),"",INDEX('Policy Characteristics'!E:E,MATCH($C444,'Policy Characteristics'!$C:$C,0)))</f>
        <v>indst CCS</v>
      </c>
      <c r="L444" s="380">
        <f>IF(ISBLANK(INDEX('Policy Characteristics'!F:F,MATCH($C444,'Policy Characteristics'!$C:$C,0))),"",INDEX('Policy Characteristics'!F:F,MATCH($C444,'Policy Characteristics'!$C:$C,0)))</f>
        <v>0</v>
      </c>
      <c r="M444" s="380">
        <f>IF(ISBLANK(INDEX('Policy Characteristics'!G:G,MATCH($C444,'Policy Characteristics'!$C:$C,0))),"",INDEX('Policy Characteristics'!G:G,MATCH($C444,'Policy Characteristics'!$C:$C,0)))</f>
        <v>1</v>
      </c>
      <c r="N444" s="380">
        <f>IF(ISBLANK(INDEX('Policy Characteristics'!H:H,MATCH($C444,'Policy Characteristics'!$C:$C,0))),"",INDEX('Policy Characteristics'!H:H,MATCH($C444,'Policy Characteristics'!$C:$C,0)))</f>
        <v>0.01</v>
      </c>
      <c r="O444" s="358" t="str">
        <f>IF(ISBLANK(INDEX('Policy Characteristics'!I:I,MATCH($C444,'Policy Characteristics'!$C:$C,0))),"",INDEX('Policy Characteristics'!I:I,MATCH($C444,'Policy Characteristics'!$C:$C,0)))</f>
        <v>% of CO2 captured</v>
      </c>
      <c r="P444" s="358"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358" t="str">
        <f>IF(ISBLANK(INDEX('Policy Characteristics'!K:K,MATCH($C444,'Policy Characteristics'!$C:$C,0))),"",INDEX('Policy Characteristics'!K:K,MATCH($C444,'Policy Characteristics'!$C:$C,0)))</f>
        <v>ccs.html#ccs</v>
      </c>
      <c r="R444" s="358" t="str">
        <f>IF(ISBLANK(INDEX('Policy Characteristics'!L:L,MATCH($C444,'Policy Characteristics'!$C:$C,0))),"",INDEX('Policy Characteristics'!L:L,MATCH($C444,'Policy Characteristics'!$C:$C,0)))</f>
        <v>carbon-capture-and-sequestration.html</v>
      </c>
    </row>
    <row r="445" spans="1:18" x14ac:dyDescent="0.35">
      <c r="A445" s="358" t="str">
        <f>IF(ISBLANK(INDEX('Policy Characteristics'!A:A,MATCH($C445,'Policy Characteristics'!$C:$C,0))),"",INDEX('Policy Characteristics'!A:A,MATCH($C445,'Policy Characteristics'!$C:$C,0)))</f>
        <v>Industry</v>
      </c>
      <c r="B445" s="358" t="str">
        <f>IF(ISBLANK(INDEX('Policy Characteristics'!B:B,MATCH($C445,'Policy Characteristics'!$C:$C,0))),"",INDEX('Policy Characteristics'!B:B,MATCH($C445,'Policy Characteristics'!$C:$C,0)))</f>
        <v>Carbon Capture and Sequestration</v>
      </c>
      <c r="C445" s="362" t="str">
        <f t="shared" si="30"/>
        <v>Industry Sector Fraction of Potential Additional CCS Achieved</v>
      </c>
      <c r="D445" s="286" t="s">
        <v>3234</v>
      </c>
      <c r="E445" s="286" t="s">
        <v>2617</v>
      </c>
      <c r="F445" s="195" t="s">
        <v>3196</v>
      </c>
      <c r="G445" s="53" t="s">
        <v>3183</v>
      </c>
      <c r="H445" s="54">
        <v>939</v>
      </c>
      <c r="I445" s="9" t="s">
        <v>46</v>
      </c>
      <c r="J445" s="360" t="str">
        <f>IF(ISBLANK(INDEX('Policy Characteristics'!D:D,MATCH($C445,'Policy Characteristics'!$C:$C,0))),"",INDEX('Policy Characteristics'!D:D,MATCH($C445,'Policy Characteristics'!$C:$C,0)))</f>
        <v>Industry CCS</v>
      </c>
      <c r="K445" s="358" t="str">
        <f>IF(ISBLANK(INDEX('Policy Characteristics'!E:E,MATCH($C445,'Policy Characteristics'!$C:$C,0))),"",INDEX('Policy Characteristics'!E:E,MATCH($C445,'Policy Characteristics'!$C:$C,0)))</f>
        <v>indst CCS</v>
      </c>
      <c r="L445" s="380">
        <f>IF(ISBLANK(INDEX('Policy Characteristics'!F:F,MATCH($C445,'Policy Characteristics'!$C:$C,0))),"",INDEX('Policy Characteristics'!F:F,MATCH($C445,'Policy Characteristics'!$C:$C,0)))</f>
        <v>0</v>
      </c>
      <c r="M445" s="380">
        <f>IF(ISBLANK(INDEX('Policy Characteristics'!G:G,MATCH($C445,'Policy Characteristics'!$C:$C,0))),"",INDEX('Policy Characteristics'!G:G,MATCH($C445,'Policy Characteristics'!$C:$C,0)))</f>
        <v>1</v>
      </c>
      <c r="N445" s="380">
        <f>IF(ISBLANK(INDEX('Policy Characteristics'!H:H,MATCH($C445,'Policy Characteristics'!$C:$C,0))),"",INDEX('Policy Characteristics'!H:H,MATCH($C445,'Policy Characteristics'!$C:$C,0)))</f>
        <v>0.01</v>
      </c>
      <c r="O445" s="358" t="str">
        <f>IF(ISBLANK(INDEX('Policy Characteristics'!I:I,MATCH($C445,'Policy Characteristics'!$C:$C,0))),"",INDEX('Policy Characteristics'!I:I,MATCH($C445,'Policy Characteristics'!$C:$C,0)))</f>
        <v>% of CO2 captured</v>
      </c>
      <c r="P445" s="358"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358" t="str">
        <f>IF(ISBLANK(INDEX('Policy Characteristics'!K:K,MATCH($C445,'Policy Characteristics'!$C:$C,0))),"",INDEX('Policy Characteristics'!K:K,MATCH($C445,'Policy Characteristics'!$C:$C,0)))</f>
        <v>ccs.html#ccs</v>
      </c>
      <c r="R445" s="358" t="str">
        <f>IF(ISBLANK(INDEX('Policy Characteristics'!L:L,MATCH($C445,'Policy Characteristics'!$C:$C,0))),"",INDEX('Policy Characteristics'!L:L,MATCH($C445,'Policy Characteristics'!$C:$C,0)))</f>
        <v>carbon-capture-and-sequestration.html</v>
      </c>
    </row>
    <row r="446" spans="1:18" x14ac:dyDescent="0.35">
      <c r="A446" s="358" t="str">
        <f>IF(ISBLANK(INDEX('Policy Characteristics'!A:A,MATCH($C446,'Policy Characteristics'!$C:$C,0))),"",INDEX('Policy Characteristics'!A:A,MATCH($C446,'Policy Characteristics'!$C:$C,0)))</f>
        <v>Industry</v>
      </c>
      <c r="B446" s="358" t="str">
        <f>IF(ISBLANK(INDEX('Policy Characteristics'!B:B,MATCH($C446,'Policy Characteristics'!$C:$C,0))),"",INDEX('Policy Characteristics'!B:B,MATCH($C446,'Policy Characteristics'!$C:$C,0)))</f>
        <v>Carbon Capture and Sequestration</v>
      </c>
      <c r="C446" s="362" t="str">
        <f t="shared" si="30"/>
        <v>Industry Sector Fraction of Potential Additional CCS Achieved</v>
      </c>
      <c r="D446" s="286" t="s">
        <v>3235</v>
      </c>
      <c r="E446" s="286" t="s">
        <v>3181</v>
      </c>
      <c r="F446" s="195" t="s">
        <v>3197</v>
      </c>
      <c r="G446" s="53" t="s">
        <v>3182</v>
      </c>
      <c r="H446" s="54">
        <v>940</v>
      </c>
      <c r="I446" s="53" t="s">
        <v>45</v>
      </c>
      <c r="J446" s="360" t="str">
        <f>IF(ISBLANK(INDEX('Policy Characteristics'!D:D,MATCH($C446,'Policy Characteristics'!$C:$C,0))),"",INDEX('Policy Characteristics'!D:D,MATCH($C446,'Policy Characteristics'!$C:$C,0)))</f>
        <v>Industry CCS</v>
      </c>
      <c r="K446" s="358" t="str">
        <f>IF(ISBLANK(INDEX('Policy Characteristics'!E:E,MATCH($C446,'Policy Characteristics'!$C:$C,0))),"",INDEX('Policy Characteristics'!E:E,MATCH($C446,'Policy Characteristics'!$C:$C,0)))</f>
        <v>indst CCS</v>
      </c>
      <c r="L446" s="380">
        <f>IF(ISBLANK(INDEX('Policy Characteristics'!F:F,MATCH($C446,'Policy Characteristics'!$C:$C,0))),"",INDEX('Policy Characteristics'!F:F,MATCH($C446,'Policy Characteristics'!$C:$C,0)))</f>
        <v>0</v>
      </c>
      <c r="M446" s="380">
        <f>IF(ISBLANK(INDEX('Policy Characteristics'!G:G,MATCH($C446,'Policy Characteristics'!$C:$C,0))),"",INDEX('Policy Characteristics'!G:G,MATCH($C446,'Policy Characteristics'!$C:$C,0)))</f>
        <v>1</v>
      </c>
      <c r="N446" s="380">
        <f>IF(ISBLANK(INDEX('Policy Characteristics'!H:H,MATCH($C446,'Policy Characteristics'!$C:$C,0))),"",INDEX('Policy Characteristics'!H:H,MATCH($C446,'Policy Characteristics'!$C:$C,0)))</f>
        <v>0.01</v>
      </c>
      <c r="O446" s="358" t="str">
        <f>IF(ISBLANK(INDEX('Policy Characteristics'!I:I,MATCH($C446,'Policy Characteristics'!$C:$C,0))),"",INDEX('Policy Characteristics'!I:I,MATCH($C446,'Policy Characteristics'!$C:$C,0)))</f>
        <v>% of CO2 captured</v>
      </c>
      <c r="P446" s="358"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358" t="str">
        <f>IF(ISBLANK(INDEX('Policy Characteristics'!K:K,MATCH($C446,'Policy Characteristics'!$C:$C,0))),"",INDEX('Policy Characteristics'!K:K,MATCH($C446,'Policy Characteristics'!$C:$C,0)))</f>
        <v>ccs.html#ccs</v>
      </c>
      <c r="R446" s="358" t="str">
        <f>IF(ISBLANK(INDEX('Policy Characteristics'!L:L,MATCH($C446,'Policy Characteristics'!$C:$C,0))),"",INDEX('Policy Characteristics'!L:L,MATCH($C446,'Policy Characteristics'!$C:$C,0)))</f>
        <v>carbon-capture-and-sequestration.html</v>
      </c>
    </row>
    <row r="447" spans="1:18" x14ac:dyDescent="0.35">
      <c r="A447" s="358" t="str">
        <f>IF(ISBLANK(INDEX('Policy Characteristics'!A:A,MATCH($C447,'Policy Characteristics'!$C:$C,0))),"",INDEX('Policy Characteristics'!A:A,MATCH($C447,'Policy Characteristics'!$C:$C,0)))</f>
        <v>Industry</v>
      </c>
      <c r="B447" s="358" t="str">
        <f>IF(ISBLANK(INDEX('Policy Characteristics'!B:B,MATCH($C447,'Policy Characteristics'!$C:$C,0))),"",INDEX('Policy Characteristics'!B:B,MATCH($C447,'Policy Characteristics'!$C:$C,0)))</f>
        <v>Carbon Capture and Sequestration</v>
      </c>
      <c r="C447" s="362" t="str">
        <f t="shared" si="30"/>
        <v>Industry Sector Fraction of Potential Additional CCS Achieved</v>
      </c>
      <c r="D447" s="286" t="s">
        <v>3235</v>
      </c>
      <c r="E447" s="286" t="s">
        <v>2617</v>
      </c>
      <c r="F447" s="195" t="s">
        <v>3197</v>
      </c>
      <c r="G447" s="53" t="s">
        <v>3183</v>
      </c>
      <c r="H447" s="54">
        <v>941</v>
      </c>
      <c r="I447" s="9" t="s">
        <v>46</v>
      </c>
      <c r="J447" s="360" t="str">
        <f>IF(ISBLANK(INDEX('Policy Characteristics'!D:D,MATCH($C447,'Policy Characteristics'!$C:$C,0))),"",INDEX('Policy Characteristics'!D:D,MATCH($C447,'Policy Characteristics'!$C:$C,0)))</f>
        <v>Industry CCS</v>
      </c>
      <c r="K447" s="358" t="str">
        <f>IF(ISBLANK(INDEX('Policy Characteristics'!E:E,MATCH($C447,'Policy Characteristics'!$C:$C,0))),"",INDEX('Policy Characteristics'!E:E,MATCH($C447,'Policy Characteristics'!$C:$C,0)))</f>
        <v>indst CCS</v>
      </c>
      <c r="L447" s="380">
        <f>IF(ISBLANK(INDEX('Policy Characteristics'!F:F,MATCH($C447,'Policy Characteristics'!$C:$C,0))),"",INDEX('Policy Characteristics'!F:F,MATCH($C447,'Policy Characteristics'!$C:$C,0)))</f>
        <v>0</v>
      </c>
      <c r="M447" s="380">
        <f>IF(ISBLANK(INDEX('Policy Characteristics'!G:G,MATCH($C447,'Policy Characteristics'!$C:$C,0))),"",INDEX('Policy Characteristics'!G:G,MATCH($C447,'Policy Characteristics'!$C:$C,0)))</f>
        <v>1</v>
      </c>
      <c r="N447" s="380">
        <f>IF(ISBLANK(INDEX('Policy Characteristics'!H:H,MATCH($C447,'Policy Characteristics'!$C:$C,0))),"",INDEX('Policy Characteristics'!H:H,MATCH($C447,'Policy Characteristics'!$C:$C,0)))</f>
        <v>0.01</v>
      </c>
      <c r="O447" s="358" t="str">
        <f>IF(ISBLANK(INDEX('Policy Characteristics'!I:I,MATCH($C447,'Policy Characteristics'!$C:$C,0))),"",INDEX('Policy Characteristics'!I:I,MATCH($C447,'Policy Characteristics'!$C:$C,0)))</f>
        <v>% of CO2 captured</v>
      </c>
      <c r="P447" s="358"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358" t="str">
        <f>IF(ISBLANK(INDEX('Policy Characteristics'!K:K,MATCH($C447,'Policy Characteristics'!$C:$C,0))),"",INDEX('Policy Characteristics'!K:K,MATCH($C447,'Policy Characteristics'!$C:$C,0)))</f>
        <v>ccs.html#ccs</v>
      </c>
      <c r="R447" s="358" t="str">
        <f>IF(ISBLANK(INDEX('Policy Characteristics'!L:L,MATCH($C447,'Policy Characteristics'!$C:$C,0))),"",INDEX('Policy Characteristics'!L:L,MATCH($C447,'Policy Characteristics'!$C:$C,0)))</f>
        <v>carbon-capture-and-sequestration.html</v>
      </c>
    </row>
    <row r="448" spans="1:18" x14ac:dyDescent="0.35">
      <c r="A448" s="358" t="str">
        <f>IF(ISBLANK(INDEX('Policy Characteristics'!A:A,MATCH($C448,'Policy Characteristics'!$C:$C,0))),"",INDEX('Policy Characteristics'!A:A,MATCH($C448,'Policy Characteristics'!$C:$C,0)))</f>
        <v>Industry</v>
      </c>
      <c r="B448" s="358" t="str">
        <f>IF(ISBLANK(INDEX('Policy Characteristics'!B:B,MATCH($C448,'Policy Characteristics'!$C:$C,0))),"",INDEX('Policy Characteristics'!B:B,MATCH($C448,'Policy Characteristics'!$C:$C,0)))</f>
        <v>Carbon Capture and Sequestration</v>
      </c>
      <c r="C448" s="362" t="str">
        <f t="shared" si="30"/>
        <v>Industry Sector Fraction of Potential Additional CCS Achieved</v>
      </c>
      <c r="D448" s="286" t="s">
        <v>3236</v>
      </c>
      <c r="E448" s="286" t="s">
        <v>3181</v>
      </c>
      <c r="F448" s="195" t="s">
        <v>3198</v>
      </c>
      <c r="G448" s="53" t="s">
        <v>3182</v>
      </c>
      <c r="H448" s="54">
        <v>942</v>
      </c>
      <c r="I448" s="53" t="s">
        <v>45</v>
      </c>
      <c r="J448" s="360" t="str">
        <f>IF(ISBLANK(INDEX('Policy Characteristics'!D:D,MATCH($C448,'Policy Characteristics'!$C:$C,0))),"",INDEX('Policy Characteristics'!D:D,MATCH($C448,'Policy Characteristics'!$C:$C,0)))</f>
        <v>Industry CCS</v>
      </c>
      <c r="K448" s="358" t="str">
        <f>IF(ISBLANK(INDEX('Policy Characteristics'!E:E,MATCH($C448,'Policy Characteristics'!$C:$C,0))),"",INDEX('Policy Characteristics'!E:E,MATCH($C448,'Policy Characteristics'!$C:$C,0)))</f>
        <v>indst CCS</v>
      </c>
      <c r="L448" s="380">
        <f>IF(ISBLANK(INDEX('Policy Characteristics'!F:F,MATCH($C448,'Policy Characteristics'!$C:$C,0))),"",INDEX('Policy Characteristics'!F:F,MATCH($C448,'Policy Characteristics'!$C:$C,0)))</f>
        <v>0</v>
      </c>
      <c r="M448" s="380">
        <f>IF(ISBLANK(INDEX('Policy Characteristics'!G:G,MATCH($C448,'Policy Characteristics'!$C:$C,0))),"",INDEX('Policy Characteristics'!G:G,MATCH($C448,'Policy Characteristics'!$C:$C,0)))</f>
        <v>1</v>
      </c>
      <c r="N448" s="380">
        <f>IF(ISBLANK(INDEX('Policy Characteristics'!H:H,MATCH($C448,'Policy Characteristics'!$C:$C,0))),"",INDEX('Policy Characteristics'!H:H,MATCH($C448,'Policy Characteristics'!$C:$C,0)))</f>
        <v>0.01</v>
      </c>
      <c r="O448" s="358" t="str">
        <f>IF(ISBLANK(INDEX('Policy Characteristics'!I:I,MATCH($C448,'Policy Characteristics'!$C:$C,0))),"",INDEX('Policy Characteristics'!I:I,MATCH($C448,'Policy Characteristics'!$C:$C,0)))</f>
        <v>% of CO2 captured</v>
      </c>
      <c r="P448" s="358"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358" t="str">
        <f>IF(ISBLANK(INDEX('Policy Characteristics'!K:K,MATCH($C448,'Policy Characteristics'!$C:$C,0))),"",INDEX('Policy Characteristics'!K:K,MATCH($C448,'Policy Characteristics'!$C:$C,0)))</f>
        <v>ccs.html#ccs</v>
      </c>
      <c r="R448" s="358" t="str">
        <f>IF(ISBLANK(INDEX('Policy Characteristics'!L:L,MATCH($C448,'Policy Characteristics'!$C:$C,0))),"",INDEX('Policy Characteristics'!L:L,MATCH($C448,'Policy Characteristics'!$C:$C,0)))</f>
        <v>carbon-capture-and-sequestration.html</v>
      </c>
    </row>
    <row r="449" spans="1:18" x14ac:dyDescent="0.35">
      <c r="A449" s="358" t="str">
        <f>IF(ISBLANK(INDEX('Policy Characteristics'!A:A,MATCH($C449,'Policy Characteristics'!$C:$C,0))),"",INDEX('Policy Characteristics'!A:A,MATCH($C449,'Policy Characteristics'!$C:$C,0)))</f>
        <v>Industry</v>
      </c>
      <c r="B449" s="358" t="str">
        <f>IF(ISBLANK(INDEX('Policy Characteristics'!B:B,MATCH($C449,'Policy Characteristics'!$C:$C,0))),"",INDEX('Policy Characteristics'!B:B,MATCH($C449,'Policy Characteristics'!$C:$C,0)))</f>
        <v>Carbon Capture and Sequestration</v>
      </c>
      <c r="C449" s="362" t="str">
        <f t="shared" si="30"/>
        <v>Industry Sector Fraction of Potential Additional CCS Achieved</v>
      </c>
      <c r="D449" s="286" t="s">
        <v>3236</v>
      </c>
      <c r="E449" s="286" t="s">
        <v>2617</v>
      </c>
      <c r="F449" s="195" t="s">
        <v>3198</v>
      </c>
      <c r="G449" s="53" t="s">
        <v>3183</v>
      </c>
      <c r="H449" s="54">
        <v>943</v>
      </c>
      <c r="I449" s="9" t="s">
        <v>46</v>
      </c>
      <c r="J449" s="360" t="str">
        <f>IF(ISBLANK(INDEX('Policy Characteristics'!D:D,MATCH($C449,'Policy Characteristics'!$C:$C,0))),"",INDEX('Policy Characteristics'!D:D,MATCH($C449,'Policy Characteristics'!$C:$C,0)))</f>
        <v>Industry CCS</v>
      </c>
      <c r="K449" s="358" t="str">
        <f>IF(ISBLANK(INDEX('Policy Characteristics'!E:E,MATCH($C449,'Policy Characteristics'!$C:$C,0))),"",INDEX('Policy Characteristics'!E:E,MATCH($C449,'Policy Characteristics'!$C:$C,0)))</f>
        <v>indst CCS</v>
      </c>
      <c r="L449" s="380">
        <f>IF(ISBLANK(INDEX('Policy Characteristics'!F:F,MATCH($C449,'Policy Characteristics'!$C:$C,0))),"",INDEX('Policy Characteristics'!F:F,MATCH($C449,'Policy Characteristics'!$C:$C,0)))</f>
        <v>0</v>
      </c>
      <c r="M449" s="380">
        <f>IF(ISBLANK(INDEX('Policy Characteristics'!G:G,MATCH($C449,'Policy Characteristics'!$C:$C,0))),"",INDEX('Policy Characteristics'!G:G,MATCH($C449,'Policy Characteristics'!$C:$C,0)))</f>
        <v>1</v>
      </c>
      <c r="N449" s="380">
        <f>IF(ISBLANK(INDEX('Policy Characteristics'!H:H,MATCH($C449,'Policy Characteristics'!$C:$C,0))),"",INDEX('Policy Characteristics'!H:H,MATCH($C449,'Policy Characteristics'!$C:$C,0)))</f>
        <v>0.01</v>
      </c>
      <c r="O449" s="358" t="str">
        <f>IF(ISBLANK(INDEX('Policy Characteristics'!I:I,MATCH($C449,'Policy Characteristics'!$C:$C,0))),"",INDEX('Policy Characteristics'!I:I,MATCH($C449,'Policy Characteristics'!$C:$C,0)))</f>
        <v>% of CO2 captured</v>
      </c>
      <c r="P449" s="358"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358" t="str">
        <f>IF(ISBLANK(INDEX('Policy Characteristics'!K:K,MATCH($C449,'Policy Characteristics'!$C:$C,0))),"",INDEX('Policy Characteristics'!K:K,MATCH($C449,'Policy Characteristics'!$C:$C,0)))</f>
        <v>ccs.html#ccs</v>
      </c>
      <c r="R449" s="358" t="str">
        <f>IF(ISBLANK(INDEX('Policy Characteristics'!L:L,MATCH($C449,'Policy Characteristics'!$C:$C,0))),"",INDEX('Policy Characteristics'!L:L,MATCH($C449,'Policy Characteristics'!$C:$C,0)))</f>
        <v>carbon-capture-and-sequestration.html</v>
      </c>
    </row>
    <row r="450" spans="1:18" x14ac:dyDescent="0.35">
      <c r="A450" s="358" t="str">
        <f>IF(ISBLANK(INDEX('Policy Characteristics'!A:A,MATCH($C450,'Policy Characteristics'!$C:$C,0))),"",INDEX('Policy Characteristics'!A:A,MATCH($C450,'Policy Characteristics'!$C:$C,0)))</f>
        <v>Industry</v>
      </c>
      <c r="B450" s="358" t="str">
        <f>IF(ISBLANK(INDEX('Policy Characteristics'!B:B,MATCH($C450,'Policy Characteristics'!$C:$C,0))),"",INDEX('Policy Characteristics'!B:B,MATCH($C450,'Policy Characteristics'!$C:$C,0)))</f>
        <v>Carbon Capture and Sequestration</v>
      </c>
      <c r="C450" s="362" t="str">
        <f t="shared" si="30"/>
        <v>Industry Sector Fraction of Potential Additional CCS Achieved</v>
      </c>
      <c r="D450" s="286" t="s">
        <v>3237</v>
      </c>
      <c r="E450" s="286" t="s">
        <v>3181</v>
      </c>
      <c r="F450" s="195" t="s">
        <v>3199</v>
      </c>
      <c r="G450" s="53" t="s">
        <v>3182</v>
      </c>
      <c r="H450" s="54">
        <v>944</v>
      </c>
      <c r="I450" s="53" t="s">
        <v>45</v>
      </c>
      <c r="J450" s="360" t="str">
        <f>IF(ISBLANK(INDEX('Policy Characteristics'!D:D,MATCH($C450,'Policy Characteristics'!$C:$C,0))),"",INDEX('Policy Characteristics'!D:D,MATCH($C450,'Policy Characteristics'!$C:$C,0)))</f>
        <v>Industry CCS</v>
      </c>
      <c r="K450" s="358" t="str">
        <f>IF(ISBLANK(INDEX('Policy Characteristics'!E:E,MATCH($C450,'Policy Characteristics'!$C:$C,0))),"",INDEX('Policy Characteristics'!E:E,MATCH($C450,'Policy Characteristics'!$C:$C,0)))</f>
        <v>indst CCS</v>
      </c>
      <c r="L450" s="380">
        <f>IF(ISBLANK(INDEX('Policy Characteristics'!F:F,MATCH($C450,'Policy Characteristics'!$C:$C,0))),"",INDEX('Policy Characteristics'!F:F,MATCH($C450,'Policy Characteristics'!$C:$C,0)))</f>
        <v>0</v>
      </c>
      <c r="M450" s="380">
        <f>IF(ISBLANK(INDEX('Policy Characteristics'!G:G,MATCH($C450,'Policy Characteristics'!$C:$C,0))),"",INDEX('Policy Characteristics'!G:G,MATCH($C450,'Policy Characteristics'!$C:$C,0)))</f>
        <v>1</v>
      </c>
      <c r="N450" s="380">
        <f>IF(ISBLANK(INDEX('Policy Characteristics'!H:H,MATCH($C450,'Policy Characteristics'!$C:$C,0))),"",INDEX('Policy Characteristics'!H:H,MATCH($C450,'Policy Characteristics'!$C:$C,0)))</f>
        <v>0.01</v>
      </c>
      <c r="O450" s="358" t="str">
        <f>IF(ISBLANK(INDEX('Policy Characteristics'!I:I,MATCH($C450,'Policy Characteristics'!$C:$C,0))),"",INDEX('Policy Characteristics'!I:I,MATCH($C450,'Policy Characteristics'!$C:$C,0)))</f>
        <v>% of CO2 captured</v>
      </c>
      <c r="P450" s="358"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358" t="str">
        <f>IF(ISBLANK(INDEX('Policy Characteristics'!K:K,MATCH($C450,'Policy Characteristics'!$C:$C,0))),"",INDEX('Policy Characteristics'!K:K,MATCH($C450,'Policy Characteristics'!$C:$C,0)))</f>
        <v>ccs.html#ccs</v>
      </c>
      <c r="R450" s="358" t="str">
        <f>IF(ISBLANK(INDEX('Policy Characteristics'!L:L,MATCH($C450,'Policy Characteristics'!$C:$C,0))),"",INDEX('Policy Characteristics'!L:L,MATCH($C450,'Policy Characteristics'!$C:$C,0)))</f>
        <v>carbon-capture-and-sequestration.html</v>
      </c>
    </row>
    <row r="451" spans="1:18" x14ac:dyDescent="0.35">
      <c r="A451" s="358" t="str">
        <f>IF(ISBLANK(INDEX('Policy Characteristics'!A:A,MATCH($C451,'Policy Characteristics'!$C:$C,0))),"",INDEX('Policy Characteristics'!A:A,MATCH($C451,'Policy Characteristics'!$C:$C,0)))</f>
        <v>Industry</v>
      </c>
      <c r="B451" s="358" t="str">
        <f>IF(ISBLANK(INDEX('Policy Characteristics'!B:B,MATCH($C451,'Policy Characteristics'!$C:$C,0))),"",INDEX('Policy Characteristics'!B:B,MATCH($C451,'Policy Characteristics'!$C:$C,0)))</f>
        <v>Carbon Capture and Sequestration</v>
      </c>
      <c r="C451" s="362" t="str">
        <f t="shared" si="30"/>
        <v>Industry Sector Fraction of Potential Additional CCS Achieved</v>
      </c>
      <c r="D451" s="286" t="s">
        <v>3237</v>
      </c>
      <c r="E451" s="286" t="s">
        <v>2617</v>
      </c>
      <c r="F451" s="195" t="s">
        <v>3199</v>
      </c>
      <c r="G451" s="53" t="s">
        <v>3183</v>
      </c>
      <c r="H451" s="54">
        <v>945</v>
      </c>
      <c r="I451" s="9" t="s">
        <v>46</v>
      </c>
      <c r="J451" s="360" t="str">
        <f>IF(ISBLANK(INDEX('Policy Characteristics'!D:D,MATCH($C451,'Policy Characteristics'!$C:$C,0))),"",INDEX('Policy Characteristics'!D:D,MATCH($C451,'Policy Characteristics'!$C:$C,0)))</f>
        <v>Industry CCS</v>
      </c>
      <c r="K451" s="358" t="str">
        <f>IF(ISBLANK(INDEX('Policy Characteristics'!E:E,MATCH($C451,'Policy Characteristics'!$C:$C,0))),"",INDEX('Policy Characteristics'!E:E,MATCH($C451,'Policy Characteristics'!$C:$C,0)))</f>
        <v>indst CCS</v>
      </c>
      <c r="L451" s="380">
        <f>IF(ISBLANK(INDEX('Policy Characteristics'!F:F,MATCH($C451,'Policy Characteristics'!$C:$C,0))),"",INDEX('Policy Characteristics'!F:F,MATCH($C451,'Policy Characteristics'!$C:$C,0)))</f>
        <v>0</v>
      </c>
      <c r="M451" s="380">
        <f>IF(ISBLANK(INDEX('Policy Characteristics'!G:G,MATCH($C451,'Policy Characteristics'!$C:$C,0))),"",INDEX('Policy Characteristics'!G:G,MATCH($C451,'Policy Characteristics'!$C:$C,0)))</f>
        <v>1</v>
      </c>
      <c r="N451" s="380">
        <f>IF(ISBLANK(INDEX('Policy Characteristics'!H:H,MATCH($C451,'Policy Characteristics'!$C:$C,0))),"",INDEX('Policy Characteristics'!H:H,MATCH($C451,'Policy Characteristics'!$C:$C,0)))</f>
        <v>0.01</v>
      </c>
      <c r="O451" s="358" t="str">
        <f>IF(ISBLANK(INDEX('Policy Characteristics'!I:I,MATCH($C451,'Policy Characteristics'!$C:$C,0))),"",INDEX('Policy Characteristics'!I:I,MATCH($C451,'Policy Characteristics'!$C:$C,0)))</f>
        <v>% of CO2 captured</v>
      </c>
      <c r="P451" s="358"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358" t="str">
        <f>IF(ISBLANK(INDEX('Policy Characteristics'!K:K,MATCH($C451,'Policy Characteristics'!$C:$C,0))),"",INDEX('Policy Characteristics'!K:K,MATCH($C451,'Policy Characteristics'!$C:$C,0)))</f>
        <v>ccs.html#ccs</v>
      </c>
      <c r="R451" s="358" t="str">
        <f>IF(ISBLANK(INDEX('Policy Characteristics'!L:L,MATCH($C451,'Policy Characteristics'!$C:$C,0))),"",INDEX('Policy Characteristics'!L:L,MATCH($C451,'Policy Characteristics'!$C:$C,0)))</f>
        <v>carbon-capture-and-sequestration.html</v>
      </c>
    </row>
    <row r="452" spans="1:18" x14ac:dyDescent="0.35">
      <c r="A452" s="358" t="str">
        <f>IF(ISBLANK(INDEX('Policy Characteristics'!A:A,MATCH($C452,'Policy Characteristics'!$C:$C,0))),"",INDEX('Policy Characteristics'!A:A,MATCH($C452,'Policy Characteristics'!$C:$C,0)))</f>
        <v>Industry</v>
      </c>
      <c r="B452" s="358" t="str">
        <f>IF(ISBLANK(INDEX('Policy Characteristics'!B:B,MATCH($C452,'Policy Characteristics'!$C:$C,0))),"",INDEX('Policy Characteristics'!B:B,MATCH($C452,'Policy Characteristics'!$C:$C,0)))</f>
        <v>Carbon Capture and Sequestration</v>
      </c>
      <c r="C452" s="362" t="str">
        <f t="shared" si="30"/>
        <v>Industry Sector Fraction of Potential Additional CCS Achieved</v>
      </c>
      <c r="D452" s="286" t="s">
        <v>3238</v>
      </c>
      <c r="E452" s="286" t="s">
        <v>3181</v>
      </c>
      <c r="F452" s="195" t="s">
        <v>3200</v>
      </c>
      <c r="G452" s="53" t="s">
        <v>3182</v>
      </c>
      <c r="H452" s="54">
        <v>946</v>
      </c>
      <c r="I452" s="53" t="s">
        <v>45</v>
      </c>
      <c r="J452" s="360" t="str">
        <f>IF(ISBLANK(INDEX('Policy Characteristics'!D:D,MATCH($C452,'Policy Characteristics'!$C:$C,0))),"",INDEX('Policy Characteristics'!D:D,MATCH($C452,'Policy Characteristics'!$C:$C,0)))</f>
        <v>Industry CCS</v>
      </c>
      <c r="K452" s="358" t="str">
        <f>IF(ISBLANK(INDEX('Policy Characteristics'!E:E,MATCH($C452,'Policy Characteristics'!$C:$C,0))),"",INDEX('Policy Characteristics'!E:E,MATCH($C452,'Policy Characteristics'!$C:$C,0)))</f>
        <v>indst CCS</v>
      </c>
      <c r="L452" s="380">
        <f>IF(ISBLANK(INDEX('Policy Characteristics'!F:F,MATCH($C452,'Policy Characteristics'!$C:$C,0))),"",INDEX('Policy Characteristics'!F:F,MATCH($C452,'Policy Characteristics'!$C:$C,0)))</f>
        <v>0</v>
      </c>
      <c r="M452" s="380">
        <f>IF(ISBLANK(INDEX('Policy Characteristics'!G:G,MATCH($C452,'Policy Characteristics'!$C:$C,0))),"",INDEX('Policy Characteristics'!G:G,MATCH($C452,'Policy Characteristics'!$C:$C,0)))</f>
        <v>1</v>
      </c>
      <c r="N452" s="380">
        <f>IF(ISBLANK(INDEX('Policy Characteristics'!H:H,MATCH($C452,'Policy Characteristics'!$C:$C,0))),"",INDEX('Policy Characteristics'!H:H,MATCH($C452,'Policy Characteristics'!$C:$C,0)))</f>
        <v>0.01</v>
      </c>
      <c r="O452" s="358" t="str">
        <f>IF(ISBLANK(INDEX('Policy Characteristics'!I:I,MATCH($C452,'Policy Characteristics'!$C:$C,0))),"",INDEX('Policy Characteristics'!I:I,MATCH($C452,'Policy Characteristics'!$C:$C,0)))</f>
        <v>% of CO2 captured</v>
      </c>
      <c r="P452" s="358"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358" t="str">
        <f>IF(ISBLANK(INDEX('Policy Characteristics'!K:K,MATCH($C452,'Policy Characteristics'!$C:$C,0))),"",INDEX('Policy Characteristics'!K:K,MATCH($C452,'Policy Characteristics'!$C:$C,0)))</f>
        <v>ccs.html#ccs</v>
      </c>
      <c r="R452" s="358" t="str">
        <f>IF(ISBLANK(INDEX('Policy Characteristics'!L:L,MATCH($C452,'Policy Characteristics'!$C:$C,0))),"",INDEX('Policy Characteristics'!L:L,MATCH($C452,'Policy Characteristics'!$C:$C,0)))</f>
        <v>carbon-capture-and-sequestration.html</v>
      </c>
    </row>
    <row r="453" spans="1:18" x14ac:dyDescent="0.35">
      <c r="A453" s="358" t="str">
        <f>IF(ISBLANK(INDEX('Policy Characteristics'!A:A,MATCH($C453,'Policy Characteristics'!$C:$C,0))),"",INDEX('Policy Characteristics'!A:A,MATCH($C453,'Policy Characteristics'!$C:$C,0)))</f>
        <v>Industry</v>
      </c>
      <c r="B453" s="358" t="str">
        <f>IF(ISBLANK(INDEX('Policy Characteristics'!B:B,MATCH($C453,'Policy Characteristics'!$C:$C,0))),"",INDEX('Policy Characteristics'!B:B,MATCH($C453,'Policy Characteristics'!$C:$C,0)))</f>
        <v>Carbon Capture and Sequestration</v>
      </c>
      <c r="C453" s="362" t="str">
        <f t="shared" si="30"/>
        <v>Industry Sector Fraction of Potential Additional CCS Achieved</v>
      </c>
      <c r="D453" s="286" t="s">
        <v>3238</v>
      </c>
      <c r="E453" s="286" t="s">
        <v>2617</v>
      </c>
      <c r="F453" s="195" t="s">
        <v>3200</v>
      </c>
      <c r="G453" s="53" t="s">
        <v>3183</v>
      </c>
      <c r="H453" s="54">
        <v>947</v>
      </c>
      <c r="I453" s="9" t="s">
        <v>46</v>
      </c>
      <c r="J453" s="360" t="str">
        <f>IF(ISBLANK(INDEX('Policy Characteristics'!D:D,MATCH($C453,'Policy Characteristics'!$C:$C,0))),"",INDEX('Policy Characteristics'!D:D,MATCH($C453,'Policy Characteristics'!$C:$C,0)))</f>
        <v>Industry CCS</v>
      </c>
      <c r="K453" s="358" t="str">
        <f>IF(ISBLANK(INDEX('Policy Characteristics'!E:E,MATCH($C453,'Policy Characteristics'!$C:$C,0))),"",INDEX('Policy Characteristics'!E:E,MATCH($C453,'Policy Characteristics'!$C:$C,0)))</f>
        <v>indst CCS</v>
      </c>
      <c r="L453" s="380">
        <f>IF(ISBLANK(INDEX('Policy Characteristics'!F:F,MATCH($C453,'Policy Characteristics'!$C:$C,0))),"",INDEX('Policy Characteristics'!F:F,MATCH($C453,'Policy Characteristics'!$C:$C,0)))</f>
        <v>0</v>
      </c>
      <c r="M453" s="380">
        <f>IF(ISBLANK(INDEX('Policy Characteristics'!G:G,MATCH($C453,'Policy Characteristics'!$C:$C,0))),"",INDEX('Policy Characteristics'!G:G,MATCH($C453,'Policy Characteristics'!$C:$C,0)))</f>
        <v>1</v>
      </c>
      <c r="N453" s="380">
        <f>IF(ISBLANK(INDEX('Policy Characteristics'!H:H,MATCH($C453,'Policy Characteristics'!$C:$C,0))),"",INDEX('Policy Characteristics'!H:H,MATCH($C453,'Policy Characteristics'!$C:$C,0)))</f>
        <v>0.01</v>
      </c>
      <c r="O453" s="358" t="str">
        <f>IF(ISBLANK(INDEX('Policy Characteristics'!I:I,MATCH($C453,'Policy Characteristics'!$C:$C,0))),"",INDEX('Policy Characteristics'!I:I,MATCH($C453,'Policy Characteristics'!$C:$C,0)))</f>
        <v>% of CO2 captured</v>
      </c>
      <c r="P453" s="358"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358" t="str">
        <f>IF(ISBLANK(INDEX('Policy Characteristics'!K:K,MATCH($C453,'Policy Characteristics'!$C:$C,0))),"",INDEX('Policy Characteristics'!K:K,MATCH($C453,'Policy Characteristics'!$C:$C,0)))</f>
        <v>ccs.html#ccs</v>
      </c>
      <c r="R453" s="358" t="str">
        <f>IF(ISBLANK(INDEX('Policy Characteristics'!L:L,MATCH($C453,'Policy Characteristics'!$C:$C,0))),"",INDEX('Policy Characteristics'!L:L,MATCH($C453,'Policy Characteristics'!$C:$C,0)))</f>
        <v>carbon-capture-and-sequestration.html</v>
      </c>
    </row>
    <row r="454" spans="1:18" x14ac:dyDescent="0.35">
      <c r="A454" s="358" t="str">
        <f>IF(ISBLANK(INDEX('Policy Characteristics'!A:A,MATCH($C454,'Policy Characteristics'!$C:$C,0))),"",INDEX('Policy Characteristics'!A:A,MATCH($C454,'Policy Characteristics'!$C:$C,0)))</f>
        <v>Industry</v>
      </c>
      <c r="B454" s="358" t="str">
        <f>IF(ISBLANK(INDEX('Policy Characteristics'!B:B,MATCH($C454,'Policy Characteristics'!$C:$C,0))),"",INDEX('Policy Characteristics'!B:B,MATCH($C454,'Policy Characteristics'!$C:$C,0)))</f>
        <v>Carbon Capture and Sequestration</v>
      </c>
      <c r="C454" s="362" t="str">
        <f t="shared" si="30"/>
        <v>Industry Sector Fraction of Potential Additional CCS Achieved</v>
      </c>
      <c r="D454" s="286" t="s">
        <v>3239</v>
      </c>
      <c r="E454" s="286" t="s">
        <v>3181</v>
      </c>
      <c r="F454" s="195" t="s">
        <v>3201</v>
      </c>
      <c r="G454" s="53" t="s">
        <v>3182</v>
      </c>
      <c r="H454" s="54">
        <v>948</v>
      </c>
      <c r="I454" s="53" t="s">
        <v>45</v>
      </c>
      <c r="J454" s="360" t="str">
        <f>IF(ISBLANK(INDEX('Policy Characteristics'!D:D,MATCH($C454,'Policy Characteristics'!$C:$C,0))),"",INDEX('Policy Characteristics'!D:D,MATCH($C454,'Policy Characteristics'!$C:$C,0)))</f>
        <v>Industry CCS</v>
      </c>
      <c r="K454" s="358" t="str">
        <f>IF(ISBLANK(INDEX('Policy Characteristics'!E:E,MATCH($C454,'Policy Characteristics'!$C:$C,0))),"",INDEX('Policy Characteristics'!E:E,MATCH($C454,'Policy Characteristics'!$C:$C,0)))</f>
        <v>indst CCS</v>
      </c>
      <c r="L454" s="380">
        <f>IF(ISBLANK(INDEX('Policy Characteristics'!F:F,MATCH($C454,'Policy Characteristics'!$C:$C,0))),"",INDEX('Policy Characteristics'!F:F,MATCH($C454,'Policy Characteristics'!$C:$C,0)))</f>
        <v>0</v>
      </c>
      <c r="M454" s="380">
        <f>IF(ISBLANK(INDEX('Policy Characteristics'!G:G,MATCH($C454,'Policy Characteristics'!$C:$C,0))),"",INDEX('Policy Characteristics'!G:G,MATCH($C454,'Policy Characteristics'!$C:$C,0)))</f>
        <v>1</v>
      </c>
      <c r="N454" s="380">
        <f>IF(ISBLANK(INDEX('Policy Characteristics'!H:H,MATCH($C454,'Policy Characteristics'!$C:$C,0))),"",INDEX('Policy Characteristics'!H:H,MATCH($C454,'Policy Characteristics'!$C:$C,0)))</f>
        <v>0.01</v>
      </c>
      <c r="O454" s="358" t="str">
        <f>IF(ISBLANK(INDEX('Policy Characteristics'!I:I,MATCH($C454,'Policy Characteristics'!$C:$C,0))),"",INDEX('Policy Characteristics'!I:I,MATCH($C454,'Policy Characteristics'!$C:$C,0)))</f>
        <v>% of CO2 captured</v>
      </c>
      <c r="P454" s="358"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358" t="str">
        <f>IF(ISBLANK(INDEX('Policy Characteristics'!K:K,MATCH($C454,'Policy Characteristics'!$C:$C,0))),"",INDEX('Policy Characteristics'!K:K,MATCH($C454,'Policy Characteristics'!$C:$C,0)))</f>
        <v>ccs.html#ccs</v>
      </c>
      <c r="R454" s="358" t="str">
        <f>IF(ISBLANK(INDEX('Policy Characteristics'!L:L,MATCH($C454,'Policy Characteristics'!$C:$C,0))),"",INDEX('Policy Characteristics'!L:L,MATCH($C454,'Policy Characteristics'!$C:$C,0)))</f>
        <v>carbon-capture-and-sequestration.html</v>
      </c>
    </row>
    <row r="455" spans="1:18" x14ac:dyDescent="0.35">
      <c r="A455" s="358" t="str">
        <f>IF(ISBLANK(INDEX('Policy Characteristics'!A:A,MATCH($C455,'Policy Characteristics'!$C:$C,0))),"",INDEX('Policy Characteristics'!A:A,MATCH($C455,'Policy Characteristics'!$C:$C,0)))</f>
        <v>Industry</v>
      </c>
      <c r="B455" s="358" t="str">
        <f>IF(ISBLANK(INDEX('Policy Characteristics'!B:B,MATCH($C455,'Policy Characteristics'!$C:$C,0))),"",INDEX('Policy Characteristics'!B:B,MATCH($C455,'Policy Characteristics'!$C:$C,0)))</f>
        <v>Carbon Capture and Sequestration</v>
      </c>
      <c r="C455" s="362" t="str">
        <f t="shared" si="30"/>
        <v>Industry Sector Fraction of Potential Additional CCS Achieved</v>
      </c>
      <c r="D455" s="286" t="s">
        <v>3239</v>
      </c>
      <c r="E455" s="286" t="s">
        <v>2617</v>
      </c>
      <c r="F455" s="195" t="s">
        <v>3201</v>
      </c>
      <c r="G455" s="53" t="s">
        <v>3183</v>
      </c>
      <c r="H455" s="54">
        <v>949</v>
      </c>
      <c r="I455" s="9" t="s">
        <v>46</v>
      </c>
      <c r="J455" s="360" t="str">
        <f>IF(ISBLANK(INDEX('Policy Characteristics'!D:D,MATCH($C455,'Policy Characteristics'!$C:$C,0))),"",INDEX('Policy Characteristics'!D:D,MATCH($C455,'Policy Characteristics'!$C:$C,0)))</f>
        <v>Industry CCS</v>
      </c>
      <c r="K455" s="358" t="str">
        <f>IF(ISBLANK(INDEX('Policy Characteristics'!E:E,MATCH($C455,'Policy Characteristics'!$C:$C,0))),"",INDEX('Policy Characteristics'!E:E,MATCH($C455,'Policy Characteristics'!$C:$C,0)))</f>
        <v>indst CCS</v>
      </c>
      <c r="L455" s="380">
        <f>IF(ISBLANK(INDEX('Policy Characteristics'!F:F,MATCH($C455,'Policy Characteristics'!$C:$C,0))),"",INDEX('Policy Characteristics'!F:F,MATCH($C455,'Policy Characteristics'!$C:$C,0)))</f>
        <v>0</v>
      </c>
      <c r="M455" s="380">
        <f>IF(ISBLANK(INDEX('Policy Characteristics'!G:G,MATCH($C455,'Policy Characteristics'!$C:$C,0))),"",INDEX('Policy Characteristics'!G:G,MATCH($C455,'Policy Characteristics'!$C:$C,0)))</f>
        <v>1</v>
      </c>
      <c r="N455" s="380">
        <f>IF(ISBLANK(INDEX('Policy Characteristics'!H:H,MATCH($C455,'Policy Characteristics'!$C:$C,0))),"",INDEX('Policy Characteristics'!H:H,MATCH($C455,'Policy Characteristics'!$C:$C,0)))</f>
        <v>0.01</v>
      </c>
      <c r="O455" s="358" t="str">
        <f>IF(ISBLANK(INDEX('Policy Characteristics'!I:I,MATCH($C455,'Policy Characteristics'!$C:$C,0))),"",INDEX('Policy Characteristics'!I:I,MATCH($C455,'Policy Characteristics'!$C:$C,0)))</f>
        <v>% of CO2 captured</v>
      </c>
      <c r="P455" s="358"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358" t="str">
        <f>IF(ISBLANK(INDEX('Policy Characteristics'!K:K,MATCH($C455,'Policy Characteristics'!$C:$C,0))),"",INDEX('Policy Characteristics'!K:K,MATCH($C455,'Policy Characteristics'!$C:$C,0)))</f>
        <v>ccs.html#ccs</v>
      </c>
      <c r="R455" s="358" t="str">
        <f>IF(ISBLANK(INDEX('Policy Characteristics'!L:L,MATCH($C455,'Policy Characteristics'!$C:$C,0))),"",INDEX('Policy Characteristics'!L:L,MATCH($C455,'Policy Characteristics'!$C:$C,0)))</f>
        <v>carbon-capture-and-sequestration.html</v>
      </c>
    </row>
    <row r="456" spans="1:18" x14ac:dyDescent="0.35">
      <c r="A456" s="358" t="str">
        <f>IF(ISBLANK(INDEX('Policy Characteristics'!A:A,MATCH($C456,'Policy Characteristics'!$C:$C,0))),"",INDEX('Policy Characteristics'!A:A,MATCH($C456,'Policy Characteristics'!$C:$C,0)))</f>
        <v>Industry</v>
      </c>
      <c r="B456" s="358" t="str">
        <f>IF(ISBLANK(INDEX('Policy Characteristics'!B:B,MATCH($C456,'Policy Characteristics'!$C:$C,0))),"",INDEX('Policy Characteristics'!B:B,MATCH($C456,'Policy Characteristics'!$C:$C,0)))</f>
        <v>Carbon Capture and Sequestration</v>
      </c>
      <c r="C456" s="362" t="str">
        <f t="shared" si="30"/>
        <v>Industry Sector Fraction of Potential Additional CCS Achieved</v>
      </c>
      <c r="D456" s="286" t="s">
        <v>3240</v>
      </c>
      <c r="E456" s="286" t="s">
        <v>3181</v>
      </c>
      <c r="F456" s="195" t="s">
        <v>3202</v>
      </c>
      <c r="G456" s="53" t="s">
        <v>3182</v>
      </c>
      <c r="H456" s="54">
        <v>950</v>
      </c>
      <c r="I456" s="53" t="s">
        <v>45</v>
      </c>
      <c r="J456" s="360" t="str">
        <f>IF(ISBLANK(INDEX('Policy Characteristics'!D:D,MATCH($C456,'Policy Characteristics'!$C:$C,0))),"",INDEX('Policy Characteristics'!D:D,MATCH($C456,'Policy Characteristics'!$C:$C,0)))</f>
        <v>Industry CCS</v>
      </c>
      <c r="K456" s="358" t="str">
        <f>IF(ISBLANK(INDEX('Policy Characteristics'!E:E,MATCH($C456,'Policy Characteristics'!$C:$C,0))),"",INDEX('Policy Characteristics'!E:E,MATCH($C456,'Policy Characteristics'!$C:$C,0)))</f>
        <v>indst CCS</v>
      </c>
      <c r="L456" s="380">
        <f>IF(ISBLANK(INDEX('Policy Characteristics'!F:F,MATCH($C456,'Policy Characteristics'!$C:$C,0))),"",INDEX('Policy Characteristics'!F:F,MATCH($C456,'Policy Characteristics'!$C:$C,0)))</f>
        <v>0</v>
      </c>
      <c r="M456" s="380">
        <f>IF(ISBLANK(INDEX('Policy Characteristics'!G:G,MATCH($C456,'Policy Characteristics'!$C:$C,0))),"",INDEX('Policy Characteristics'!G:G,MATCH($C456,'Policy Characteristics'!$C:$C,0)))</f>
        <v>1</v>
      </c>
      <c r="N456" s="380">
        <f>IF(ISBLANK(INDEX('Policy Characteristics'!H:H,MATCH($C456,'Policy Characteristics'!$C:$C,0))),"",INDEX('Policy Characteristics'!H:H,MATCH($C456,'Policy Characteristics'!$C:$C,0)))</f>
        <v>0.01</v>
      </c>
      <c r="O456" s="358" t="str">
        <f>IF(ISBLANK(INDEX('Policy Characteristics'!I:I,MATCH($C456,'Policy Characteristics'!$C:$C,0))),"",INDEX('Policy Characteristics'!I:I,MATCH($C456,'Policy Characteristics'!$C:$C,0)))</f>
        <v>% of CO2 captured</v>
      </c>
      <c r="P456" s="358"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358" t="str">
        <f>IF(ISBLANK(INDEX('Policy Characteristics'!K:K,MATCH($C456,'Policy Characteristics'!$C:$C,0))),"",INDEX('Policy Characteristics'!K:K,MATCH($C456,'Policy Characteristics'!$C:$C,0)))</f>
        <v>ccs.html#ccs</v>
      </c>
      <c r="R456" s="358" t="str">
        <f>IF(ISBLANK(INDEX('Policy Characteristics'!L:L,MATCH($C456,'Policy Characteristics'!$C:$C,0))),"",INDEX('Policy Characteristics'!L:L,MATCH($C456,'Policy Characteristics'!$C:$C,0)))</f>
        <v>carbon-capture-and-sequestration.html</v>
      </c>
    </row>
    <row r="457" spans="1:18" x14ac:dyDescent="0.35">
      <c r="A457" s="358" t="str">
        <f>IF(ISBLANK(INDEX('Policy Characteristics'!A:A,MATCH($C457,'Policy Characteristics'!$C:$C,0))),"",INDEX('Policy Characteristics'!A:A,MATCH($C457,'Policy Characteristics'!$C:$C,0)))</f>
        <v>Industry</v>
      </c>
      <c r="B457" s="358" t="str">
        <f>IF(ISBLANK(INDEX('Policy Characteristics'!B:B,MATCH($C457,'Policy Characteristics'!$C:$C,0))),"",INDEX('Policy Characteristics'!B:B,MATCH($C457,'Policy Characteristics'!$C:$C,0)))</f>
        <v>Carbon Capture and Sequestration</v>
      </c>
      <c r="C457" s="362" t="str">
        <f t="shared" si="30"/>
        <v>Industry Sector Fraction of Potential Additional CCS Achieved</v>
      </c>
      <c r="D457" s="286" t="s">
        <v>3240</v>
      </c>
      <c r="E457" s="286" t="s">
        <v>2617</v>
      </c>
      <c r="F457" s="195" t="s">
        <v>3202</v>
      </c>
      <c r="G457" s="53" t="s">
        <v>3183</v>
      </c>
      <c r="H457" s="54">
        <v>951</v>
      </c>
      <c r="I457" s="9" t="s">
        <v>46</v>
      </c>
      <c r="J457" s="360" t="str">
        <f>IF(ISBLANK(INDEX('Policy Characteristics'!D:D,MATCH($C457,'Policy Characteristics'!$C:$C,0))),"",INDEX('Policy Characteristics'!D:D,MATCH($C457,'Policy Characteristics'!$C:$C,0)))</f>
        <v>Industry CCS</v>
      </c>
      <c r="K457" s="358" t="str">
        <f>IF(ISBLANK(INDEX('Policy Characteristics'!E:E,MATCH($C457,'Policy Characteristics'!$C:$C,0))),"",INDEX('Policy Characteristics'!E:E,MATCH($C457,'Policy Characteristics'!$C:$C,0)))</f>
        <v>indst CCS</v>
      </c>
      <c r="L457" s="380">
        <f>IF(ISBLANK(INDEX('Policy Characteristics'!F:F,MATCH($C457,'Policy Characteristics'!$C:$C,0))),"",INDEX('Policy Characteristics'!F:F,MATCH($C457,'Policy Characteristics'!$C:$C,0)))</f>
        <v>0</v>
      </c>
      <c r="M457" s="380">
        <f>IF(ISBLANK(INDEX('Policy Characteristics'!G:G,MATCH($C457,'Policy Characteristics'!$C:$C,0))),"",INDEX('Policy Characteristics'!G:G,MATCH($C457,'Policy Characteristics'!$C:$C,0)))</f>
        <v>1</v>
      </c>
      <c r="N457" s="380">
        <f>IF(ISBLANK(INDEX('Policy Characteristics'!H:H,MATCH($C457,'Policy Characteristics'!$C:$C,0))),"",INDEX('Policy Characteristics'!H:H,MATCH($C457,'Policy Characteristics'!$C:$C,0)))</f>
        <v>0.01</v>
      </c>
      <c r="O457" s="358" t="str">
        <f>IF(ISBLANK(INDEX('Policy Characteristics'!I:I,MATCH($C457,'Policy Characteristics'!$C:$C,0))),"",INDEX('Policy Characteristics'!I:I,MATCH($C457,'Policy Characteristics'!$C:$C,0)))</f>
        <v>% of CO2 captured</v>
      </c>
      <c r="P457" s="358"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358" t="str">
        <f>IF(ISBLANK(INDEX('Policy Characteristics'!K:K,MATCH($C457,'Policy Characteristics'!$C:$C,0))),"",INDEX('Policy Characteristics'!K:K,MATCH($C457,'Policy Characteristics'!$C:$C,0)))</f>
        <v>ccs.html#ccs</v>
      </c>
      <c r="R457" s="358" t="str">
        <f>IF(ISBLANK(INDEX('Policy Characteristics'!L:L,MATCH($C457,'Policy Characteristics'!$C:$C,0))),"",INDEX('Policy Characteristics'!L:L,MATCH($C457,'Policy Characteristics'!$C:$C,0)))</f>
        <v>carbon-capture-and-sequestration.html</v>
      </c>
    </row>
    <row r="458" spans="1:18" x14ac:dyDescent="0.35">
      <c r="A458" s="358" t="str">
        <f>IF(ISBLANK(INDEX('Policy Characteristics'!A:A,MATCH($C458,'Policy Characteristics'!$C:$C,0))),"",INDEX('Policy Characteristics'!A:A,MATCH($C458,'Policy Characteristics'!$C:$C,0)))</f>
        <v>Industry</v>
      </c>
      <c r="B458" s="358" t="str">
        <f>IF(ISBLANK(INDEX('Policy Characteristics'!B:B,MATCH($C458,'Policy Characteristics'!$C:$C,0))),"",INDEX('Policy Characteristics'!B:B,MATCH($C458,'Policy Characteristics'!$C:$C,0)))</f>
        <v>Carbon Capture and Sequestration</v>
      </c>
      <c r="C458" s="362" t="str">
        <f t="shared" si="30"/>
        <v>Industry Sector Fraction of Potential Additional CCS Achieved</v>
      </c>
      <c r="D458" s="286" t="s">
        <v>3241</v>
      </c>
      <c r="E458" s="286" t="s">
        <v>3181</v>
      </c>
      <c r="F458" s="195" t="s">
        <v>3203</v>
      </c>
      <c r="G458" s="53" t="s">
        <v>3182</v>
      </c>
      <c r="H458" s="54">
        <v>952</v>
      </c>
      <c r="I458" s="53" t="s">
        <v>45</v>
      </c>
      <c r="J458" s="360" t="str">
        <f>IF(ISBLANK(INDEX('Policy Characteristics'!D:D,MATCH($C458,'Policy Characteristics'!$C:$C,0))),"",INDEX('Policy Characteristics'!D:D,MATCH($C458,'Policy Characteristics'!$C:$C,0)))</f>
        <v>Industry CCS</v>
      </c>
      <c r="K458" s="358" t="str">
        <f>IF(ISBLANK(INDEX('Policy Characteristics'!E:E,MATCH($C458,'Policy Characteristics'!$C:$C,0))),"",INDEX('Policy Characteristics'!E:E,MATCH($C458,'Policy Characteristics'!$C:$C,0)))</f>
        <v>indst CCS</v>
      </c>
      <c r="L458" s="380">
        <f>IF(ISBLANK(INDEX('Policy Characteristics'!F:F,MATCH($C458,'Policy Characteristics'!$C:$C,0))),"",INDEX('Policy Characteristics'!F:F,MATCH($C458,'Policy Characteristics'!$C:$C,0)))</f>
        <v>0</v>
      </c>
      <c r="M458" s="380">
        <f>IF(ISBLANK(INDEX('Policy Characteristics'!G:G,MATCH($C458,'Policy Characteristics'!$C:$C,0))),"",INDEX('Policy Characteristics'!G:G,MATCH($C458,'Policy Characteristics'!$C:$C,0)))</f>
        <v>1</v>
      </c>
      <c r="N458" s="380">
        <f>IF(ISBLANK(INDEX('Policy Characteristics'!H:H,MATCH($C458,'Policy Characteristics'!$C:$C,0))),"",INDEX('Policy Characteristics'!H:H,MATCH($C458,'Policy Characteristics'!$C:$C,0)))</f>
        <v>0.01</v>
      </c>
      <c r="O458" s="358" t="str">
        <f>IF(ISBLANK(INDEX('Policy Characteristics'!I:I,MATCH($C458,'Policy Characteristics'!$C:$C,0))),"",INDEX('Policy Characteristics'!I:I,MATCH($C458,'Policy Characteristics'!$C:$C,0)))</f>
        <v>% of CO2 captured</v>
      </c>
      <c r="P458" s="358"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358" t="str">
        <f>IF(ISBLANK(INDEX('Policy Characteristics'!K:K,MATCH($C458,'Policy Characteristics'!$C:$C,0))),"",INDEX('Policy Characteristics'!K:K,MATCH($C458,'Policy Characteristics'!$C:$C,0)))</f>
        <v>ccs.html#ccs</v>
      </c>
      <c r="R458" s="358" t="str">
        <f>IF(ISBLANK(INDEX('Policy Characteristics'!L:L,MATCH($C458,'Policy Characteristics'!$C:$C,0))),"",INDEX('Policy Characteristics'!L:L,MATCH($C458,'Policy Characteristics'!$C:$C,0)))</f>
        <v>carbon-capture-and-sequestration.html</v>
      </c>
    </row>
    <row r="459" spans="1:18" x14ac:dyDescent="0.35">
      <c r="A459" s="358" t="str">
        <f>IF(ISBLANK(INDEX('Policy Characteristics'!A:A,MATCH($C459,'Policy Characteristics'!$C:$C,0))),"",INDEX('Policy Characteristics'!A:A,MATCH($C459,'Policy Characteristics'!$C:$C,0)))</f>
        <v>Industry</v>
      </c>
      <c r="B459" s="358" t="str">
        <f>IF(ISBLANK(INDEX('Policy Characteristics'!B:B,MATCH($C459,'Policy Characteristics'!$C:$C,0))),"",INDEX('Policy Characteristics'!B:B,MATCH($C459,'Policy Characteristics'!$C:$C,0)))</f>
        <v>Carbon Capture and Sequestration</v>
      </c>
      <c r="C459" s="362" t="str">
        <f t="shared" si="30"/>
        <v>Industry Sector Fraction of Potential Additional CCS Achieved</v>
      </c>
      <c r="D459" s="286" t="s">
        <v>3241</v>
      </c>
      <c r="E459" s="286" t="s">
        <v>2617</v>
      </c>
      <c r="F459" s="195" t="s">
        <v>3203</v>
      </c>
      <c r="G459" s="53" t="s">
        <v>3183</v>
      </c>
      <c r="H459" s="54">
        <v>953</v>
      </c>
      <c r="I459" s="9" t="s">
        <v>46</v>
      </c>
      <c r="J459" s="360" t="str">
        <f>IF(ISBLANK(INDEX('Policy Characteristics'!D:D,MATCH($C459,'Policy Characteristics'!$C:$C,0))),"",INDEX('Policy Characteristics'!D:D,MATCH($C459,'Policy Characteristics'!$C:$C,0)))</f>
        <v>Industry CCS</v>
      </c>
      <c r="K459" s="358" t="str">
        <f>IF(ISBLANK(INDEX('Policy Characteristics'!E:E,MATCH($C459,'Policy Characteristics'!$C:$C,0))),"",INDEX('Policy Characteristics'!E:E,MATCH($C459,'Policy Characteristics'!$C:$C,0)))</f>
        <v>indst CCS</v>
      </c>
      <c r="L459" s="380">
        <f>IF(ISBLANK(INDEX('Policy Characteristics'!F:F,MATCH($C459,'Policy Characteristics'!$C:$C,0))),"",INDEX('Policy Characteristics'!F:F,MATCH($C459,'Policy Characteristics'!$C:$C,0)))</f>
        <v>0</v>
      </c>
      <c r="M459" s="380">
        <f>IF(ISBLANK(INDEX('Policy Characteristics'!G:G,MATCH($C459,'Policy Characteristics'!$C:$C,0))),"",INDEX('Policy Characteristics'!G:G,MATCH($C459,'Policy Characteristics'!$C:$C,0)))</f>
        <v>1</v>
      </c>
      <c r="N459" s="380">
        <f>IF(ISBLANK(INDEX('Policy Characteristics'!H:H,MATCH($C459,'Policy Characteristics'!$C:$C,0))),"",INDEX('Policy Characteristics'!H:H,MATCH($C459,'Policy Characteristics'!$C:$C,0)))</f>
        <v>0.01</v>
      </c>
      <c r="O459" s="358" t="str">
        <f>IF(ISBLANK(INDEX('Policy Characteristics'!I:I,MATCH($C459,'Policy Characteristics'!$C:$C,0))),"",INDEX('Policy Characteristics'!I:I,MATCH($C459,'Policy Characteristics'!$C:$C,0)))</f>
        <v>% of CO2 captured</v>
      </c>
      <c r="P459" s="358"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358" t="str">
        <f>IF(ISBLANK(INDEX('Policy Characteristics'!K:K,MATCH($C459,'Policy Characteristics'!$C:$C,0))),"",INDEX('Policy Characteristics'!K:K,MATCH($C459,'Policy Characteristics'!$C:$C,0)))</f>
        <v>ccs.html#ccs</v>
      </c>
      <c r="R459" s="358" t="str">
        <f>IF(ISBLANK(INDEX('Policy Characteristics'!L:L,MATCH($C459,'Policy Characteristics'!$C:$C,0))),"",INDEX('Policy Characteristics'!L:L,MATCH($C459,'Policy Characteristics'!$C:$C,0)))</f>
        <v>carbon-capture-and-sequestration.html</v>
      </c>
    </row>
    <row r="460" spans="1:18" x14ac:dyDescent="0.35">
      <c r="A460" s="358" t="str">
        <f>IF(ISBLANK(INDEX('Policy Characteristics'!A:A,MATCH($C460,'Policy Characteristics'!$C:$C,0))),"",INDEX('Policy Characteristics'!A:A,MATCH($C460,'Policy Characteristics'!$C:$C,0)))</f>
        <v>Industry</v>
      </c>
      <c r="B460" s="358" t="str">
        <f>IF(ISBLANK(INDEX('Policy Characteristics'!B:B,MATCH($C460,'Policy Characteristics'!$C:$C,0))),"",INDEX('Policy Characteristics'!B:B,MATCH($C460,'Policy Characteristics'!$C:$C,0)))</f>
        <v>Carbon Capture and Sequestration</v>
      </c>
      <c r="C460" s="362" t="str">
        <f t="shared" si="30"/>
        <v>Industry Sector Fraction of Potential Additional CCS Achieved</v>
      </c>
      <c r="D460" s="286" t="s">
        <v>3242</v>
      </c>
      <c r="E460" s="286" t="s">
        <v>3181</v>
      </c>
      <c r="F460" s="195" t="s">
        <v>3245</v>
      </c>
      <c r="G460" s="53" t="s">
        <v>3182</v>
      </c>
      <c r="H460" s="54">
        <v>954</v>
      </c>
      <c r="I460" s="9" t="s">
        <v>46</v>
      </c>
      <c r="J460" s="360" t="str">
        <f>IF(ISBLANK(INDEX('Policy Characteristics'!D:D,MATCH($C460,'Policy Characteristics'!$C:$C,0))),"",INDEX('Policy Characteristics'!D:D,MATCH($C460,'Policy Characteristics'!$C:$C,0)))</f>
        <v>Industry CCS</v>
      </c>
      <c r="K460" s="358" t="str">
        <f>IF(ISBLANK(INDEX('Policy Characteristics'!E:E,MATCH($C460,'Policy Characteristics'!$C:$C,0))),"",INDEX('Policy Characteristics'!E:E,MATCH($C460,'Policy Characteristics'!$C:$C,0)))</f>
        <v>indst CCS</v>
      </c>
      <c r="L460" s="380">
        <f>IF(ISBLANK(INDEX('Policy Characteristics'!F:F,MATCH($C460,'Policy Characteristics'!$C:$C,0))),"",INDEX('Policy Characteristics'!F:F,MATCH($C460,'Policy Characteristics'!$C:$C,0)))</f>
        <v>0</v>
      </c>
      <c r="M460" s="380">
        <f>IF(ISBLANK(INDEX('Policy Characteristics'!G:G,MATCH($C460,'Policy Characteristics'!$C:$C,0))),"",INDEX('Policy Characteristics'!G:G,MATCH($C460,'Policy Characteristics'!$C:$C,0)))</f>
        <v>1</v>
      </c>
      <c r="N460" s="380">
        <f>IF(ISBLANK(INDEX('Policy Characteristics'!H:H,MATCH($C460,'Policy Characteristics'!$C:$C,0))),"",INDEX('Policy Characteristics'!H:H,MATCH($C460,'Policy Characteristics'!$C:$C,0)))</f>
        <v>0.01</v>
      </c>
      <c r="O460" s="358" t="str">
        <f>IF(ISBLANK(INDEX('Policy Characteristics'!I:I,MATCH($C460,'Policy Characteristics'!$C:$C,0))),"",INDEX('Policy Characteristics'!I:I,MATCH($C460,'Policy Characteristics'!$C:$C,0)))</f>
        <v>% of CO2 captured</v>
      </c>
      <c r="P460" s="358"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358" t="str">
        <f>IF(ISBLANK(INDEX('Policy Characteristics'!K:K,MATCH($C460,'Policy Characteristics'!$C:$C,0))),"",INDEX('Policy Characteristics'!K:K,MATCH($C460,'Policy Characteristics'!$C:$C,0)))</f>
        <v>ccs.html#ccs</v>
      </c>
      <c r="R460" s="358" t="str">
        <f>IF(ISBLANK(INDEX('Policy Characteristics'!L:L,MATCH($C460,'Policy Characteristics'!$C:$C,0))),"",INDEX('Policy Characteristics'!L:L,MATCH($C460,'Policy Characteristics'!$C:$C,0)))</f>
        <v>carbon-capture-and-sequestration.html</v>
      </c>
    </row>
    <row r="461" spans="1:18" x14ac:dyDescent="0.35">
      <c r="A461" s="358" t="str">
        <f>IF(ISBLANK(INDEX('Policy Characteristics'!A:A,MATCH($C461,'Policy Characteristics'!$C:$C,0))),"",INDEX('Policy Characteristics'!A:A,MATCH($C461,'Policy Characteristics'!$C:$C,0)))</f>
        <v>Industry</v>
      </c>
      <c r="B461" s="358" t="str">
        <f>IF(ISBLANK(INDEX('Policy Characteristics'!B:B,MATCH($C461,'Policy Characteristics'!$C:$C,0))),"",INDEX('Policy Characteristics'!B:B,MATCH($C461,'Policy Characteristics'!$C:$C,0)))</f>
        <v>Carbon Capture and Sequestration</v>
      </c>
      <c r="C461" s="362" t="str">
        <f t="shared" si="30"/>
        <v>Industry Sector Fraction of Potential Additional CCS Achieved</v>
      </c>
      <c r="D461" s="286" t="s">
        <v>3242</v>
      </c>
      <c r="E461" s="286" t="s">
        <v>2617</v>
      </c>
      <c r="F461" s="195" t="s">
        <v>3245</v>
      </c>
      <c r="G461" s="53" t="s">
        <v>3183</v>
      </c>
      <c r="H461" s="54">
        <v>955</v>
      </c>
      <c r="I461" s="9" t="s">
        <v>46</v>
      </c>
      <c r="J461" s="360" t="str">
        <f>IF(ISBLANK(INDEX('Policy Characteristics'!D:D,MATCH($C461,'Policy Characteristics'!$C:$C,0))),"",INDEX('Policy Characteristics'!D:D,MATCH($C461,'Policy Characteristics'!$C:$C,0)))</f>
        <v>Industry CCS</v>
      </c>
      <c r="K461" s="358" t="str">
        <f>IF(ISBLANK(INDEX('Policy Characteristics'!E:E,MATCH($C461,'Policy Characteristics'!$C:$C,0))),"",INDEX('Policy Characteristics'!E:E,MATCH($C461,'Policy Characteristics'!$C:$C,0)))</f>
        <v>indst CCS</v>
      </c>
      <c r="L461" s="380">
        <f>IF(ISBLANK(INDEX('Policy Characteristics'!F:F,MATCH($C461,'Policy Characteristics'!$C:$C,0))),"",INDEX('Policy Characteristics'!F:F,MATCH($C461,'Policy Characteristics'!$C:$C,0)))</f>
        <v>0</v>
      </c>
      <c r="M461" s="380">
        <f>IF(ISBLANK(INDEX('Policy Characteristics'!G:G,MATCH($C461,'Policy Characteristics'!$C:$C,0))),"",INDEX('Policy Characteristics'!G:G,MATCH($C461,'Policy Characteristics'!$C:$C,0)))</f>
        <v>1</v>
      </c>
      <c r="N461" s="380">
        <f>IF(ISBLANK(INDEX('Policy Characteristics'!H:H,MATCH($C461,'Policy Characteristics'!$C:$C,0))),"",INDEX('Policy Characteristics'!H:H,MATCH($C461,'Policy Characteristics'!$C:$C,0)))</f>
        <v>0.01</v>
      </c>
      <c r="O461" s="358" t="str">
        <f>IF(ISBLANK(INDEX('Policy Characteristics'!I:I,MATCH($C461,'Policy Characteristics'!$C:$C,0))),"",INDEX('Policy Characteristics'!I:I,MATCH($C461,'Policy Characteristics'!$C:$C,0)))</f>
        <v>% of CO2 captured</v>
      </c>
      <c r="P461" s="358"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358" t="str">
        <f>IF(ISBLANK(INDEX('Policy Characteristics'!K:K,MATCH($C461,'Policy Characteristics'!$C:$C,0))),"",INDEX('Policy Characteristics'!K:K,MATCH($C461,'Policy Characteristics'!$C:$C,0)))</f>
        <v>ccs.html#ccs</v>
      </c>
      <c r="R461" s="358" t="str">
        <f>IF(ISBLANK(INDEX('Policy Characteristics'!L:L,MATCH($C461,'Policy Characteristics'!$C:$C,0))),"",INDEX('Policy Characteristics'!L:L,MATCH($C461,'Policy Characteristics'!$C:$C,0)))</f>
        <v>carbon-capture-and-sequestration.html</v>
      </c>
    </row>
    <row r="462" spans="1:18" x14ac:dyDescent="0.35">
      <c r="A462" s="358" t="str">
        <f>IF(ISBLANK(INDEX('Policy Characteristics'!A:A,MATCH($C462,'Policy Characteristics'!$C:$C,0))),"",INDEX('Policy Characteristics'!A:A,MATCH($C462,'Policy Characteristics'!$C:$C,0)))</f>
        <v>Industry</v>
      </c>
      <c r="B462" s="358" t="str">
        <f>IF(ISBLANK(INDEX('Policy Characteristics'!B:B,MATCH($C462,'Policy Characteristics'!$C:$C,0))),"",INDEX('Policy Characteristics'!B:B,MATCH($C462,'Policy Characteristics'!$C:$C,0)))</f>
        <v>Carbon Capture and Sequestration</v>
      </c>
      <c r="C462" s="362" t="str">
        <f t="shared" si="30"/>
        <v>Industry Sector Fraction of Potential Additional CCS Achieved</v>
      </c>
      <c r="D462" s="286" t="s">
        <v>3243</v>
      </c>
      <c r="E462" s="286" t="s">
        <v>3181</v>
      </c>
      <c r="F462" s="195" t="s">
        <v>3204</v>
      </c>
      <c r="G462" s="53" t="s">
        <v>3182</v>
      </c>
      <c r="H462" s="54">
        <v>956</v>
      </c>
      <c r="I462" s="9" t="s">
        <v>46</v>
      </c>
      <c r="J462" s="360" t="str">
        <f>IF(ISBLANK(INDEX('Policy Characteristics'!D:D,MATCH($C462,'Policy Characteristics'!$C:$C,0))),"",INDEX('Policy Characteristics'!D:D,MATCH($C462,'Policy Characteristics'!$C:$C,0)))</f>
        <v>Industry CCS</v>
      </c>
      <c r="K462" s="358" t="str">
        <f>IF(ISBLANK(INDEX('Policy Characteristics'!E:E,MATCH($C462,'Policy Characteristics'!$C:$C,0))),"",INDEX('Policy Characteristics'!E:E,MATCH($C462,'Policy Characteristics'!$C:$C,0)))</f>
        <v>indst CCS</v>
      </c>
      <c r="L462" s="380">
        <f>IF(ISBLANK(INDEX('Policy Characteristics'!F:F,MATCH($C462,'Policy Characteristics'!$C:$C,0))),"",INDEX('Policy Characteristics'!F:F,MATCH($C462,'Policy Characteristics'!$C:$C,0)))</f>
        <v>0</v>
      </c>
      <c r="M462" s="380">
        <f>IF(ISBLANK(INDEX('Policy Characteristics'!G:G,MATCH($C462,'Policy Characteristics'!$C:$C,0))),"",INDEX('Policy Characteristics'!G:G,MATCH($C462,'Policy Characteristics'!$C:$C,0)))</f>
        <v>1</v>
      </c>
      <c r="N462" s="380">
        <f>IF(ISBLANK(INDEX('Policy Characteristics'!H:H,MATCH($C462,'Policy Characteristics'!$C:$C,0))),"",INDEX('Policy Characteristics'!H:H,MATCH($C462,'Policy Characteristics'!$C:$C,0)))</f>
        <v>0.01</v>
      </c>
      <c r="O462" s="358" t="str">
        <f>IF(ISBLANK(INDEX('Policy Characteristics'!I:I,MATCH($C462,'Policy Characteristics'!$C:$C,0))),"",INDEX('Policy Characteristics'!I:I,MATCH($C462,'Policy Characteristics'!$C:$C,0)))</f>
        <v>% of CO2 captured</v>
      </c>
      <c r="P462" s="358"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358" t="str">
        <f>IF(ISBLANK(INDEX('Policy Characteristics'!K:K,MATCH($C462,'Policy Characteristics'!$C:$C,0))),"",INDEX('Policy Characteristics'!K:K,MATCH($C462,'Policy Characteristics'!$C:$C,0)))</f>
        <v>ccs.html#ccs</v>
      </c>
      <c r="R462" s="358" t="str">
        <f>IF(ISBLANK(INDEX('Policy Characteristics'!L:L,MATCH($C462,'Policy Characteristics'!$C:$C,0))),"",INDEX('Policy Characteristics'!L:L,MATCH($C462,'Policy Characteristics'!$C:$C,0)))</f>
        <v>carbon-capture-and-sequestration.html</v>
      </c>
    </row>
    <row r="463" spans="1:18" x14ac:dyDescent="0.35">
      <c r="A463" s="358" t="str">
        <f>IF(ISBLANK(INDEX('Policy Characteristics'!A:A,MATCH($C463,'Policy Characteristics'!$C:$C,0))),"",INDEX('Policy Characteristics'!A:A,MATCH($C463,'Policy Characteristics'!$C:$C,0)))</f>
        <v>Industry</v>
      </c>
      <c r="B463" s="358" t="str">
        <f>IF(ISBLANK(INDEX('Policy Characteristics'!B:B,MATCH($C463,'Policy Characteristics'!$C:$C,0))),"",INDEX('Policy Characteristics'!B:B,MATCH($C463,'Policy Characteristics'!$C:$C,0)))</f>
        <v>Carbon Capture and Sequestration</v>
      </c>
      <c r="C463" s="362" t="str">
        <f t="shared" si="30"/>
        <v>Industry Sector Fraction of Potential Additional CCS Achieved</v>
      </c>
      <c r="D463" s="286" t="s">
        <v>3243</v>
      </c>
      <c r="E463" s="286" t="s">
        <v>2617</v>
      </c>
      <c r="F463" s="195" t="s">
        <v>3204</v>
      </c>
      <c r="G463" s="53" t="s">
        <v>3183</v>
      </c>
      <c r="H463" s="54">
        <v>957</v>
      </c>
      <c r="I463" s="9" t="s">
        <v>46</v>
      </c>
      <c r="J463" s="360" t="str">
        <f>IF(ISBLANK(INDEX('Policy Characteristics'!D:D,MATCH($C463,'Policy Characteristics'!$C:$C,0))),"",INDEX('Policy Characteristics'!D:D,MATCH($C463,'Policy Characteristics'!$C:$C,0)))</f>
        <v>Industry CCS</v>
      </c>
      <c r="K463" s="358" t="str">
        <f>IF(ISBLANK(INDEX('Policy Characteristics'!E:E,MATCH($C463,'Policy Characteristics'!$C:$C,0))),"",INDEX('Policy Characteristics'!E:E,MATCH($C463,'Policy Characteristics'!$C:$C,0)))</f>
        <v>indst CCS</v>
      </c>
      <c r="L463" s="380">
        <f>IF(ISBLANK(INDEX('Policy Characteristics'!F:F,MATCH($C463,'Policy Characteristics'!$C:$C,0))),"",INDEX('Policy Characteristics'!F:F,MATCH($C463,'Policy Characteristics'!$C:$C,0)))</f>
        <v>0</v>
      </c>
      <c r="M463" s="380">
        <f>IF(ISBLANK(INDEX('Policy Characteristics'!G:G,MATCH($C463,'Policy Characteristics'!$C:$C,0))),"",INDEX('Policy Characteristics'!G:G,MATCH($C463,'Policy Characteristics'!$C:$C,0)))</f>
        <v>1</v>
      </c>
      <c r="N463" s="380">
        <f>IF(ISBLANK(INDEX('Policy Characteristics'!H:H,MATCH($C463,'Policy Characteristics'!$C:$C,0))),"",INDEX('Policy Characteristics'!H:H,MATCH($C463,'Policy Characteristics'!$C:$C,0)))</f>
        <v>0.01</v>
      </c>
      <c r="O463" s="358" t="str">
        <f>IF(ISBLANK(INDEX('Policy Characteristics'!I:I,MATCH($C463,'Policy Characteristics'!$C:$C,0))),"",INDEX('Policy Characteristics'!I:I,MATCH($C463,'Policy Characteristics'!$C:$C,0)))</f>
        <v>% of CO2 captured</v>
      </c>
      <c r="P463" s="358"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358" t="str">
        <f>IF(ISBLANK(INDEX('Policy Characteristics'!K:K,MATCH($C463,'Policy Characteristics'!$C:$C,0))),"",INDEX('Policy Characteristics'!K:K,MATCH($C463,'Policy Characteristics'!$C:$C,0)))</f>
        <v>ccs.html#ccs</v>
      </c>
      <c r="R463" s="358" t="str">
        <f>IF(ISBLANK(INDEX('Policy Characteristics'!L:L,MATCH($C463,'Policy Characteristics'!$C:$C,0))),"",INDEX('Policy Characteristics'!L:L,MATCH($C463,'Policy Characteristics'!$C:$C,0)))</f>
        <v>carbon-capture-and-sequestration.html</v>
      </c>
    </row>
    <row r="464" spans="1:18" x14ac:dyDescent="0.35">
      <c r="A464" s="358" t="str">
        <f>IF(ISBLANK(INDEX('Policy Characteristics'!A:A,MATCH($C464,'Policy Characteristics'!$C:$C,0))),"",INDEX('Policy Characteristics'!A:A,MATCH($C464,'Policy Characteristics'!$C:$C,0)))</f>
        <v>Industry</v>
      </c>
      <c r="B464" s="358" t="str">
        <f>IF(ISBLANK(INDEX('Policy Characteristics'!B:B,MATCH($C464,'Policy Characteristics'!$C:$C,0))),"",INDEX('Policy Characteristics'!B:B,MATCH($C464,'Policy Characteristics'!$C:$C,0)))</f>
        <v>Cement Clinker Substitution</v>
      </c>
      <c r="C464" s="363" t="s">
        <v>2876</v>
      </c>
      <c r="D464" s="53"/>
      <c r="E464" s="53"/>
      <c r="F464" s="53"/>
      <c r="G464" s="53"/>
      <c r="H464" s="54">
        <v>43</v>
      </c>
      <c r="I464" s="53" t="s">
        <v>45</v>
      </c>
      <c r="J464" s="360" t="str">
        <f>IF(ISBLANK(INDEX('Policy Characteristics'!D:D,MATCH($C464,'Policy Characteristics'!$C:$C,0))),"",INDEX('Policy Characteristics'!D:D,MATCH($C464,'Policy Characteristics'!$C:$C,0)))</f>
        <v>Cement Clinker Substitution</v>
      </c>
      <c r="K464" s="358" t="str">
        <f>IF(ISBLANK(INDEX('Policy Characteristics'!E:E,MATCH($C464,'Policy Characteristics'!$C:$C,0))),"",INDEX('Policy Characteristics'!E:E,MATCH($C464,'Policy Characteristics'!$C:$C,0)))</f>
        <v>indst cement measures</v>
      </c>
      <c r="L464" s="380">
        <f>IF(ISBLANK(INDEX('Policy Characteristics'!F:F,MATCH($C464,'Policy Characteristics'!$C:$C,0))),"",INDEX('Policy Characteristics'!F:F,MATCH($C464,'Policy Characteristics'!$C:$C,0)))</f>
        <v>0</v>
      </c>
      <c r="M464" s="380">
        <f>IF(ISBLANK(INDEX('Policy Characteristics'!G:G,MATCH($C464,'Policy Characteristics'!$C:$C,0))),"",INDEX('Policy Characteristics'!G:G,MATCH($C464,'Policy Characteristics'!$C:$C,0)))</f>
        <v>1</v>
      </c>
      <c r="N464" s="380">
        <f>IF(ISBLANK(INDEX('Policy Characteristics'!H:H,MATCH($C464,'Policy Characteristics'!$C:$C,0))),"",INDEX('Policy Characteristics'!H:H,MATCH($C464,'Policy Characteristics'!$C:$C,0)))</f>
        <v>0.01</v>
      </c>
      <c r="O464" s="358" t="str">
        <f>IF(ISBLANK(INDEX('Policy Characteristics'!I:I,MATCH($C464,'Policy Characteristics'!$C:$C,0))),"",INDEX('Policy Characteristics'!I:I,MATCH($C464,'Policy Characteristics'!$C:$C,0)))</f>
        <v>% of potential achieved</v>
      </c>
      <c r="P464" s="358"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358" t="str">
        <f>IF(ISBLANK(INDEX('Policy Characteristics'!K:K,MATCH($C464,'Policy Characteristics'!$C:$C,0))),"",INDEX('Policy Characteristics'!K:K,MATCH($C464,'Policy Characteristics'!$C:$C,0)))</f>
        <v>industry-ag-main.html#clinker</v>
      </c>
      <c r="R464" s="358" t="str">
        <f>IF(ISBLANK(INDEX('Policy Characteristics'!L:L,MATCH($C464,'Policy Characteristics'!$C:$C,0))),"",INDEX('Policy Characteristics'!L:L,MATCH($C464,'Policy Characteristics'!$C:$C,0)))</f>
        <v>cement-clinker-substitution.html</v>
      </c>
    </row>
    <row r="465" spans="1:18" s="5" customFormat="1" x14ac:dyDescent="0.35">
      <c r="A465" s="358" t="str">
        <f>IF(ISBLANK(INDEX('Policy Characteristics'!A:A,MATCH($C465,'Policy Characteristics'!$C:$C,0))),"",INDEX('Policy Characteristics'!A:A,MATCH($C465,'Policy Characteristics'!$C:$C,0)))</f>
        <v>Industry</v>
      </c>
      <c r="B465" s="358" t="str">
        <f>IF(ISBLANK(INDEX('Policy Characteristics'!B:B,MATCH($C465,'Policy Characteristics'!$C:$C,0))),"",INDEX('Policy Characteristics'!B:B,MATCH($C465,'Policy Characteristics'!$C:$C,0)))</f>
        <v>Cogeneration and Waste Heat Recovery</v>
      </c>
      <c r="C465" s="363" t="s">
        <v>303</v>
      </c>
      <c r="D465" s="53"/>
      <c r="E465" s="53"/>
      <c r="F465" s="53"/>
      <c r="G465" s="53"/>
      <c r="H465" s="54">
        <v>44</v>
      </c>
      <c r="I465" s="53" t="s">
        <v>45</v>
      </c>
      <c r="J465" s="360" t="str">
        <f>IF(ISBLANK(INDEX('Policy Characteristics'!D:D,MATCH($C465,'Policy Characteristics'!$C:$C,0))),"",INDEX('Policy Characteristics'!D:D,MATCH($C465,'Policy Characteristics'!$C:$C,0)))</f>
        <v>Cogeneration and Waste Heat Recovery</v>
      </c>
      <c r="K465" s="358" t="str">
        <f>IF(ISBLANK(INDEX('Policy Characteristics'!E:E,MATCH($C465,'Policy Characteristics'!$C:$C,0))),"",INDEX('Policy Characteristics'!E:E,MATCH($C465,'Policy Characteristics'!$C:$C,0)))</f>
        <v>indst CHP</v>
      </c>
      <c r="L465" s="380">
        <f>IF(ISBLANK(INDEX('Policy Characteristics'!F:F,MATCH($C465,'Policy Characteristics'!$C:$C,0))),"",INDEX('Policy Characteristics'!F:F,MATCH($C465,'Policy Characteristics'!$C:$C,0)))</f>
        <v>0</v>
      </c>
      <c r="M465" s="380">
        <f>IF(ISBLANK(INDEX('Policy Characteristics'!G:G,MATCH($C465,'Policy Characteristics'!$C:$C,0))),"",INDEX('Policy Characteristics'!G:G,MATCH($C465,'Policy Characteristics'!$C:$C,0)))</f>
        <v>1</v>
      </c>
      <c r="N465" s="380">
        <f>IF(ISBLANK(INDEX('Policy Characteristics'!H:H,MATCH($C465,'Policy Characteristics'!$C:$C,0))),"",INDEX('Policy Characteristics'!H:H,MATCH($C465,'Policy Characteristics'!$C:$C,0)))</f>
        <v>0.01</v>
      </c>
      <c r="O465" s="358" t="str">
        <f>IF(ISBLANK(INDEX('Policy Characteristics'!I:I,MATCH($C465,'Policy Characteristics'!$C:$C,0))),"",INDEX('Policy Characteristics'!I:I,MATCH($C465,'Policy Characteristics'!$C:$C,0)))</f>
        <v>% of potential achieved</v>
      </c>
      <c r="P465" s="358"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358" t="str">
        <f>IF(ISBLANK(INDEX('Policy Characteristics'!K:K,MATCH($C465,'Policy Characteristics'!$C:$C,0))),"",INDEX('Policy Characteristics'!K:K,MATCH($C465,'Policy Characteristics'!$C:$C,0)))</f>
        <v>industry-ag-main.html#cogen</v>
      </c>
      <c r="R465" s="358" t="str">
        <f>IF(ISBLANK(INDEX('Policy Characteristics'!L:L,MATCH($C465,'Policy Characteristics'!$C:$C,0))),"",INDEX('Policy Characteristics'!L:L,MATCH($C465,'Policy Characteristics'!$C:$C,0)))</f>
        <v>cogeneration-and-waste-heat-recovery.html</v>
      </c>
    </row>
    <row r="466" spans="1:18" s="5" customFormat="1" x14ac:dyDescent="0.35">
      <c r="A466" s="358" t="str">
        <f>IF(ISBLANK(INDEX('Policy Characteristics'!A:A,MATCH($C466,'Policy Characteristics'!$C:$C,0))),"",INDEX('Policy Characteristics'!A:A,MATCH($C466,'Policy Characteristics'!$C:$C,0)))</f>
        <v>Industry</v>
      </c>
      <c r="B466" s="358" t="str">
        <f>IF(ISBLANK(INDEX('Policy Characteristics'!B:B,MATCH($C466,'Policy Characteristics'!$C:$C,0))),"",INDEX('Policy Characteristics'!B:B,MATCH($C466,'Policy Characteristics'!$C:$C,0)))</f>
        <v>Early Retirement of Industrial Facilities</v>
      </c>
      <c r="C466" s="363" t="s">
        <v>60</v>
      </c>
      <c r="D466" s="53"/>
      <c r="E466" s="53"/>
      <c r="F466" s="53"/>
      <c r="G466" s="53"/>
      <c r="H466" s="54">
        <v>45</v>
      </c>
      <c r="I466" s="53" t="s">
        <v>45</v>
      </c>
      <c r="J466" s="360" t="str">
        <f>IF(ISBLANK(INDEX('Policy Characteristics'!D:D,MATCH($C466,'Policy Characteristics'!$C:$C,0))),"",INDEX('Policy Characteristics'!D:D,MATCH($C466,'Policy Characteristics'!$C:$C,0)))</f>
        <v>Early Retirement of Industrial Facilities</v>
      </c>
      <c r="K466" s="358" t="str">
        <f>IF(ISBLANK(INDEX('Policy Characteristics'!E:E,MATCH($C466,'Policy Characteristics'!$C:$C,0))),"",INDEX('Policy Characteristics'!E:E,MATCH($C466,'Policy Characteristics'!$C:$C,0)))</f>
        <v>indst early retirement</v>
      </c>
      <c r="L466" s="380">
        <f>IF(ISBLANK(INDEX('Policy Characteristics'!F:F,MATCH($C466,'Policy Characteristics'!$C:$C,0))),"",INDEX('Policy Characteristics'!F:F,MATCH($C466,'Policy Characteristics'!$C:$C,0)))</f>
        <v>0</v>
      </c>
      <c r="M466" s="380">
        <f>IF(ISBLANK(INDEX('Policy Characteristics'!G:G,MATCH($C466,'Policy Characteristics'!$C:$C,0))),"",INDEX('Policy Characteristics'!G:G,MATCH($C466,'Policy Characteristics'!$C:$C,0)))</f>
        <v>1</v>
      </c>
      <c r="N466" s="380">
        <f>IF(ISBLANK(INDEX('Policy Characteristics'!H:H,MATCH($C466,'Policy Characteristics'!$C:$C,0))),"",INDEX('Policy Characteristics'!H:H,MATCH($C466,'Policy Characteristics'!$C:$C,0)))</f>
        <v>0.01</v>
      </c>
      <c r="O466" s="358" t="str">
        <f>IF(ISBLANK(INDEX('Policy Characteristics'!I:I,MATCH($C466,'Policy Characteristics'!$C:$C,0))),"",INDEX('Policy Characteristics'!I:I,MATCH($C466,'Policy Characteristics'!$C:$C,0)))</f>
        <v>% of potential achieved</v>
      </c>
      <c r="P466" s="358"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358" t="str">
        <f>IF(ISBLANK(INDEX('Policy Characteristics'!K:K,MATCH($C466,'Policy Characteristics'!$C:$C,0))),"",INDEX('Policy Characteristics'!K:K,MATCH($C466,'Policy Characteristics'!$C:$C,0)))</f>
        <v>industry-ag-main.html#early-ret</v>
      </c>
      <c r="R466" s="358" t="str">
        <f>IF(ISBLANK(INDEX('Policy Characteristics'!L:L,MATCH($C466,'Policy Characteristics'!$C:$C,0))),"",INDEX('Policy Characteristics'!L:L,MATCH($C466,'Policy Characteristics'!$C:$C,0)))</f>
        <v>early-retirement-of-industrial-facilities.html</v>
      </c>
    </row>
    <row r="467" spans="1:18" x14ac:dyDescent="0.35">
      <c r="A467" s="358" t="str">
        <f>IF(ISBLANK(INDEX('Policy Characteristics'!A:A,MATCH($C467,'Policy Characteristics'!$C:$C,0))),"",INDEX('Policy Characteristics'!A:A,MATCH($C467,'Policy Characteristics'!$C:$C,0)))</f>
        <v>Industry</v>
      </c>
      <c r="B467" s="358" t="str">
        <f>IF(ISBLANK(INDEX('Policy Characteristics'!B:B,MATCH($C467,'Policy Characteristics'!$C:$C,0))),"",INDEX('Policy Characteristics'!B:B,MATCH($C467,'Policy Characteristics'!$C:$C,0)))</f>
        <v>Electrification + Hydrogen</v>
      </c>
      <c r="C467" s="363" t="s">
        <v>2462</v>
      </c>
      <c r="D467" s="53" t="s">
        <v>3219</v>
      </c>
      <c r="E467" s="53" t="s">
        <v>2463</v>
      </c>
      <c r="F467" s="195" t="s">
        <v>3244</v>
      </c>
      <c r="G467" s="53" t="s">
        <v>3246</v>
      </c>
      <c r="H467" s="54">
        <v>1208</v>
      </c>
      <c r="I467" s="53" t="s">
        <v>45</v>
      </c>
      <c r="J467" s="360" t="str">
        <f>IF(ISBLANK(INDEX('Policy Characteristics'!D:D,MATCH($C467,'Policy Characteristics'!$C:$C,0))),"",INDEX('Policy Characteristics'!D:D,MATCH($C467,'Policy Characteristics'!$C:$C,0)))</f>
        <v>Electrification + Hydrogen</v>
      </c>
      <c r="K467" s="358" t="str">
        <f>IF(ISBLANK(INDEX('Policy Characteristics'!E:E,MATCH($C467,'Policy Characteristics'!$C:$C,0))),"",INDEX('Policy Characteristics'!E:E,MATCH($C467,'Policy Characteristics'!$C:$C,0)))</f>
        <v>indst fuel type shifting</v>
      </c>
      <c r="L467" s="380">
        <f>IF(ISBLANK(INDEX('Policy Characteristics'!F:F,MATCH($C467,'Policy Characteristics'!$C:$C,0))),"",INDEX('Policy Characteristics'!F:F,MATCH($C467,'Policy Characteristics'!$C:$C,0)))</f>
        <v>0</v>
      </c>
      <c r="M467" s="380">
        <f>IF(ISBLANK(INDEX('Policy Characteristics'!G:G,MATCH($C467,'Policy Characteristics'!$C:$C,0))),"",INDEX('Policy Characteristics'!G:G,MATCH($C467,'Policy Characteristics'!$C:$C,0)))</f>
        <v>1</v>
      </c>
      <c r="N467" s="380">
        <f>IF(ISBLANK(INDEX('Policy Characteristics'!H:H,MATCH($C467,'Policy Characteristics'!$C:$C,0))),"",INDEX('Policy Characteristics'!H:H,MATCH($C467,'Policy Characteristics'!$C:$C,0)))</f>
        <v>0.01</v>
      </c>
      <c r="O467" s="358" t="str">
        <f>IF(ISBLANK(INDEX('Policy Characteristics'!I:I,MATCH($C467,'Policy Characteristics'!$C:$C,0))),"",INDEX('Policy Characteristics'!I:I,MATCH($C467,'Policy Characteristics'!$C:$C,0)))</f>
        <v>% of fuel shifted</v>
      </c>
      <c r="P467" s="358"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58" t="str">
        <f>IF(ISBLANK(INDEX('Policy Characteristics'!K:K,MATCH($C467,'Policy Characteristics'!$C:$C,0))),"",INDEX('Policy Characteristics'!K:K,MATCH($C467,'Policy Characteristics'!$C:$C,0)))</f>
        <v>industry-ag-main.html#fuel-switching</v>
      </c>
      <c r="R467" s="358" t="str">
        <f>IF(ISBLANK(INDEX('Policy Characteristics'!L:L,MATCH($C467,'Policy Characteristics'!$C:$C,0))),"",INDEX('Policy Characteristics'!L:L,MATCH($C467,'Policy Characteristics'!$C:$C,0)))</f>
        <v>industry-elec-and-hydrogen.html</v>
      </c>
    </row>
    <row r="468" spans="1:18" x14ac:dyDescent="0.35">
      <c r="A468" s="358" t="str">
        <f>IF(ISBLANK(INDEX('Policy Characteristics'!A:A,MATCH($C468,'Policy Characteristics'!$C:$C,0))),"",INDEX('Policy Characteristics'!A:A,MATCH($C468,'Policy Characteristics'!$C:$C,0)))</f>
        <v>Industry</v>
      </c>
      <c r="B468" s="358" t="str">
        <f>IF(ISBLANK(INDEX('Policy Characteristics'!B:B,MATCH($C468,'Policy Characteristics'!$C:$C,0))),"",INDEX('Policy Characteristics'!B:B,MATCH($C468,'Policy Characteristics'!$C:$C,0)))</f>
        <v>Electrification + Hydrogen</v>
      </c>
      <c r="C468" s="362" t="str">
        <f t="shared" ref="C468:C499" si="31">C$467</f>
        <v>Fraction of Industrial Fuel Use Shifted to Other Fuels</v>
      </c>
      <c r="D468" s="53" t="s">
        <v>3219</v>
      </c>
      <c r="E468" s="53" t="s">
        <v>2464</v>
      </c>
      <c r="F468" s="195" t="s">
        <v>3244</v>
      </c>
      <c r="G468" s="53" t="s">
        <v>3247</v>
      </c>
      <c r="H468" s="54">
        <v>1209</v>
      </c>
      <c r="I468" s="53" t="s">
        <v>46</v>
      </c>
      <c r="J468" s="360" t="str">
        <f>IF(ISBLANK(INDEX('Policy Characteristics'!D:D,MATCH($C468,'Policy Characteristics'!$C:$C,0))),"",INDEX('Policy Characteristics'!D:D,MATCH($C468,'Policy Characteristics'!$C:$C,0)))</f>
        <v>Electrification + Hydrogen</v>
      </c>
      <c r="K468" s="358" t="str">
        <f>IF(ISBLANK(INDEX('Policy Characteristics'!E:E,MATCH($C468,'Policy Characteristics'!$C:$C,0))),"",INDEX('Policy Characteristics'!E:E,MATCH($C468,'Policy Characteristics'!$C:$C,0)))</f>
        <v>indst fuel type shifting</v>
      </c>
      <c r="L468" s="380">
        <f>IF(ISBLANK(INDEX('Policy Characteristics'!F:F,MATCH($C468,'Policy Characteristics'!$C:$C,0))),"",INDEX('Policy Characteristics'!F:F,MATCH($C468,'Policy Characteristics'!$C:$C,0)))</f>
        <v>0</v>
      </c>
      <c r="M468" s="380">
        <f>IF(ISBLANK(INDEX('Policy Characteristics'!G:G,MATCH($C468,'Policy Characteristics'!$C:$C,0))),"",INDEX('Policy Characteristics'!G:G,MATCH($C468,'Policy Characteristics'!$C:$C,0)))</f>
        <v>1</v>
      </c>
      <c r="N468" s="380">
        <f>IF(ISBLANK(INDEX('Policy Characteristics'!H:H,MATCH($C468,'Policy Characteristics'!$C:$C,0))),"",INDEX('Policy Characteristics'!H:H,MATCH($C468,'Policy Characteristics'!$C:$C,0)))</f>
        <v>0.01</v>
      </c>
      <c r="O468" s="358" t="str">
        <f>IF(ISBLANK(INDEX('Policy Characteristics'!I:I,MATCH($C468,'Policy Characteristics'!$C:$C,0))),"",INDEX('Policy Characteristics'!I:I,MATCH($C468,'Policy Characteristics'!$C:$C,0)))</f>
        <v>% of fuel shifted</v>
      </c>
      <c r="P468" s="358"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58" t="str">
        <f>IF(ISBLANK(INDEX('Policy Characteristics'!K:K,MATCH($C468,'Policy Characteristics'!$C:$C,0))),"",INDEX('Policy Characteristics'!K:K,MATCH($C468,'Policy Characteristics'!$C:$C,0)))</f>
        <v>industry-ag-main.html#fuel-switching</v>
      </c>
      <c r="R468" s="358" t="str">
        <f>IF(ISBLANK(INDEX('Policy Characteristics'!L:L,MATCH($C468,'Policy Characteristics'!$C:$C,0))),"",INDEX('Policy Characteristics'!L:L,MATCH($C468,'Policy Characteristics'!$C:$C,0)))</f>
        <v>industry-elec-and-hydrogen.html</v>
      </c>
    </row>
    <row r="469" spans="1:18" x14ac:dyDescent="0.35">
      <c r="A469" s="358" t="str">
        <f>IF(ISBLANK(INDEX('Policy Characteristics'!A:A,MATCH($C469,'Policy Characteristics'!$C:$C,0))),"",INDEX('Policy Characteristics'!A:A,MATCH($C469,'Policy Characteristics'!$C:$C,0)))</f>
        <v>Industry</v>
      </c>
      <c r="B469" s="358" t="str">
        <f>IF(ISBLANK(INDEX('Policy Characteristics'!B:B,MATCH($C469,'Policy Characteristics'!$C:$C,0))),"",INDEX('Policy Characteristics'!B:B,MATCH($C469,'Policy Characteristics'!$C:$C,0)))</f>
        <v>Electrification + Hydrogen</v>
      </c>
      <c r="C469" s="362" t="str">
        <f t="shared" si="31"/>
        <v>Fraction of Industrial Fuel Use Shifted to Other Fuels</v>
      </c>
      <c r="D469" s="53" t="s">
        <v>3219</v>
      </c>
      <c r="E469" s="53" t="s">
        <v>2465</v>
      </c>
      <c r="F469" s="195" t="s">
        <v>3244</v>
      </c>
      <c r="G469" s="53" t="s">
        <v>3248</v>
      </c>
      <c r="H469" s="54">
        <v>1210</v>
      </c>
      <c r="I469" s="53" t="s">
        <v>46</v>
      </c>
      <c r="J469" s="360" t="str">
        <f>IF(ISBLANK(INDEX('Policy Characteristics'!D:D,MATCH($C469,'Policy Characteristics'!$C:$C,0))),"",INDEX('Policy Characteristics'!D:D,MATCH($C469,'Policy Characteristics'!$C:$C,0)))</f>
        <v>Electrification + Hydrogen</v>
      </c>
      <c r="K469" s="358" t="str">
        <f>IF(ISBLANK(INDEX('Policy Characteristics'!E:E,MATCH($C469,'Policy Characteristics'!$C:$C,0))),"",INDEX('Policy Characteristics'!E:E,MATCH($C469,'Policy Characteristics'!$C:$C,0)))</f>
        <v>indst fuel type shifting</v>
      </c>
      <c r="L469" s="380">
        <f>IF(ISBLANK(INDEX('Policy Characteristics'!F:F,MATCH($C469,'Policy Characteristics'!$C:$C,0))),"",INDEX('Policy Characteristics'!F:F,MATCH($C469,'Policy Characteristics'!$C:$C,0)))</f>
        <v>0</v>
      </c>
      <c r="M469" s="380">
        <f>IF(ISBLANK(INDEX('Policy Characteristics'!G:G,MATCH($C469,'Policy Characteristics'!$C:$C,0))),"",INDEX('Policy Characteristics'!G:G,MATCH($C469,'Policy Characteristics'!$C:$C,0)))</f>
        <v>1</v>
      </c>
      <c r="N469" s="380">
        <f>IF(ISBLANK(INDEX('Policy Characteristics'!H:H,MATCH($C469,'Policy Characteristics'!$C:$C,0))),"",INDEX('Policy Characteristics'!H:H,MATCH($C469,'Policy Characteristics'!$C:$C,0)))</f>
        <v>0.01</v>
      </c>
      <c r="O469" s="358" t="str">
        <f>IF(ISBLANK(INDEX('Policy Characteristics'!I:I,MATCH($C469,'Policy Characteristics'!$C:$C,0))),"",INDEX('Policy Characteristics'!I:I,MATCH($C469,'Policy Characteristics'!$C:$C,0)))</f>
        <v>% of fuel shifted</v>
      </c>
      <c r="P469" s="358"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58" t="str">
        <f>IF(ISBLANK(INDEX('Policy Characteristics'!K:K,MATCH($C469,'Policy Characteristics'!$C:$C,0))),"",INDEX('Policy Characteristics'!K:K,MATCH($C469,'Policy Characteristics'!$C:$C,0)))</f>
        <v>industry-ag-main.html#fuel-switching</v>
      </c>
      <c r="R469" s="358" t="str">
        <f>IF(ISBLANK(INDEX('Policy Characteristics'!L:L,MATCH($C469,'Policy Characteristics'!$C:$C,0))),"",INDEX('Policy Characteristics'!L:L,MATCH($C469,'Policy Characteristics'!$C:$C,0)))</f>
        <v>industry-elec-and-hydrogen.html</v>
      </c>
    </row>
    <row r="470" spans="1:18" x14ac:dyDescent="0.35">
      <c r="A470" s="358" t="str">
        <f>IF(ISBLANK(INDEX('Policy Characteristics'!A:A,MATCH($C470,'Policy Characteristics'!$C:$C,0))),"",INDEX('Policy Characteristics'!A:A,MATCH($C470,'Policy Characteristics'!$C:$C,0)))</f>
        <v>Industry</v>
      </c>
      <c r="B470" s="358" t="str">
        <f>IF(ISBLANK(INDEX('Policy Characteristics'!B:B,MATCH($C470,'Policy Characteristics'!$C:$C,0))),"",INDEX('Policy Characteristics'!B:B,MATCH($C470,'Policy Characteristics'!$C:$C,0)))</f>
        <v>Electrification + Hydrogen</v>
      </c>
      <c r="C470" s="362" t="str">
        <f t="shared" si="31"/>
        <v>Fraction of Industrial Fuel Use Shifted to Other Fuels</v>
      </c>
      <c r="D470" s="53" t="s">
        <v>3219</v>
      </c>
      <c r="E470" s="53" t="s">
        <v>2466</v>
      </c>
      <c r="F470" s="195" t="s">
        <v>3244</v>
      </c>
      <c r="G470" s="53" t="s">
        <v>3249</v>
      </c>
      <c r="H470" s="54">
        <v>1211</v>
      </c>
      <c r="I470" s="53" t="s">
        <v>46</v>
      </c>
      <c r="J470" s="360" t="str">
        <f>IF(ISBLANK(INDEX('Policy Characteristics'!D:D,MATCH($C470,'Policy Characteristics'!$C:$C,0))),"",INDEX('Policy Characteristics'!D:D,MATCH($C470,'Policy Characteristics'!$C:$C,0)))</f>
        <v>Electrification + Hydrogen</v>
      </c>
      <c r="K470" s="358" t="str">
        <f>IF(ISBLANK(INDEX('Policy Characteristics'!E:E,MATCH($C470,'Policy Characteristics'!$C:$C,0))),"",INDEX('Policy Characteristics'!E:E,MATCH($C470,'Policy Characteristics'!$C:$C,0)))</f>
        <v>indst fuel type shifting</v>
      </c>
      <c r="L470" s="380">
        <f>IF(ISBLANK(INDEX('Policy Characteristics'!F:F,MATCH($C470,'Policy Characteristics'!$C:$C,0))),"",INDEX('Policy Characteristics'!F:F,MATCH($C470,'Policy Characteristics'!$C:$C,0)))</f>
        <v>0</v>
      </c>
      <c r="M470" s="380">
        <f>IF(ISBLANK(INDEX('Policy Characteristics'!G:G,MATCH($C470,'Policy Characteristics'!$C:$C,0))),"",INDEX('Policy Characteristics'!G:G,MATCH($C470,'Policy Characteristics'!$C:$C,0)))</f>
        <v>1</v>
      </c>
      <c r="N470" s="380">
        <f>IF(ISBLANK(INDEX('Policy Characteristics'!H:H,MATCH($C470,'Policy Characteristics'!$C:$C,0))),"",INDEX('Policy Characteristics'!H:H,MATCH($C470,'Policy Characteristics'!$C:$C,0)))</f>
        <v>0.01</v>
      </c>
      <c r="O470" s="358" t="str">
        <f>IF(ISBLANK(INDEX('Policy Characteristics'!I:I,MATCH($C470,'Policy Characteristics'!$C:$C,0))),"",INDEX('Policy Characteristics'!I:I,MATCH($C470,'Policy Characteristics'!$C:$C,0)))</f>
        <v>% of fuel shifted</v>
      </c>
      <c r="P470" s="358"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58" t="str">
        <f>IF(ISBLANK(INDEX('Policy Characteristics'!K:K,MATCH($C470,'Policy Characteristics'!$C:$C,0))),"",INDEX('Policy Characteristics'!K:K,MATCH($C470,'Policy Characteristics'!$C:$C,0)))</f>
        <v>industry-ag-main.html#fuel-switching</v>
      </c>
      <c r="R470" s="358" t="str">
        <f>IF(ISBLANK(INDEX('Policy Characteristics'!L:L,MATCH($C470,'Policy Characteristics'!$C:$C,0))),"",INDEX('Policy Characteristics'!L:L,MATCH($C470,'Policy Characteristics'!$C:$C,0)))</f>
        <v>industry-elec-and-hydrogen.html</v>
      </c>
    </row>
    <row r="471" spans="1:18" x14ac:dyDescent="0.35">
      <c r="A471" s="358" t="str">
        <f>IF(ISBLANK(INDEX('Policy Characteristics'!A:A,MATCH($C471,'Policy Characteristics'!$C:$C,0))),"",INDEX('Policy Characteristics'!A:A,MATCH($C471,'Policy Characteristics'!$C:$C,0)))</f>
        <v>Industry</v>
      </c>
      <c r="B471" s="358" t="str">
        <f>IF(ISBLANK(INDEX('Policy Characteristics'!B:B,MATCH($C471,'Policy Characteristics'!$C:$C,0))),"",INDEX('Policy Characteristics'!B:B,MATCH($C471,'Policy Characteristics'!$C:$C,0)))</f>
        <v>Electrification + Hydrogen</v>
      </c>
      <c r="C471" s="362" t="str">
        <f t="shared" si="31"/>
        <v>Fraction of Industrial Fuel Use Shifted to Other Fuels</v>
      </c>
      <c r="D471" s="53" t="s">
        <v>3219</v>
      </c>
      <c r="E471" s="53" t="s">
        <v>2467</v>
      </c>
      <c r="F471" s="195" t="s">
        <v>3244</v>
      </c>
      <c r="G471" s="53" t="s">
        <v>3250</v>
      </c>
      <c r="H471" s="54">
        <v>1212</v>
      </c>
      <c r="I471" s="53" t="s">
        <v>46</v>
      </c>
      <c r="J471" s="360" t="str">
        <f>IF(ISBLANK(INDEX('Policy Characteristics'!D:D,MATCH($C471,'Policy Characteristics'!$C:$C,0))),"",INDEX('Policy Characteristics'!D:D,MATCH($C471,'Policy Characteristics'!$C:$C,0)))</f>
        <v>Electrification + Hydrogen</v>
      </c>
      <c r="K471" s="358" t="str">
        <f>IF(ISBLANK(INDEX('Policy Characteristics'!E:E,MATCH($C471,'Policy Characteristics'!$C:$C,0))),"",INDEX('Policy Characteristics'!E:E,MATCH($C471,'Policy Characteristics'!$C:$C,0)))</f>
        <v>indst fuel type shifting</v>
      </c>
      <c r="L471" s="380">
        <f>IF(ISBLANK(INDEX('Policy Characteristics'!F:F,MATCH($C471,'Policy Characteristics'!$C:$C,0))),"",INDEX('Policy Characteristics'!F:F,MATCH($C471,'Policy Characteristics'!$C:$C,0)))</f>
        <v>0</v>
      </c>
      <c r="M471" s="380">
        <f>IF(ISBLANK(INDEX('Policy Characteristics'!G:G,MATCH($C471,'Policy Characteristics'!$C:$C,0))),"",INDEX('Policy Characteristics'!G:G,MATCH($C471,'Policy Characteristics'!$C:$C,0)))</f>
        <v>1</v>
      </c>
      <c r="N471" s="380">
        <f>IF(ISBLANK(INDEX('Policy Characteristics'!H:H,MATCH($C471,'Policy Characteristics'!$C:$C,0))),"",INDEX('Policy Characteristics'!H:H,MATCH($C471,'Policy Characteristics'!$C:$C,0)))</f>
        <v>0.01</v>
      </c>
      <c r="O471" s="358" t="str">
        <f>IF(ISBLANK(INDEX('Policy Characteristics'!I:I,MATCH($C471,'Policy Characteristics'!$C:$C,0))),"",INDEX('Policy Characteristics'!I:I,MATCH($C471,'Policy Characteristics'!$C:$C,0)))</f>
        <v>% of fuel shifted</v>
      </c>
      <c r="P471" s="358"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58" t="str">
        <f>IF(ISBLANK(INDEX('Policy Characteristics'!K:K,MATCH($C471,'Policy Characteristics'!$C:$C,0))),"",INDEX('Policy Characteristics'!K:K,MATCH($C471,'Policy Characteristics'!$C:$C,0)))</f>
        <v>industry-ag-main.html#fuel-switching</v>
      </c>
      <c r="R471" s="358" t="str">
        <f>IF(ISBLANK(INDEX('Policy Characteristics'!L:L,MATCH($C471,'Policy Characteristics'!$C:$C,0))),"",INDEX('Policy Characteristics'!L:L,MATCH($C471,'Policy Characteristics'!$C:$C,0)))</f>
        <v>industry-elec-and-hydrogen.html</v>
      </c>
    </row>
    <row r="472" spans="1:18" x14ac:dyDescent="0.35">
      <c r="A472" s="358" t="str">
        <f>IF(ISBLANK(INDEX('Policy Characteristics'!A:A,MATCH($C472,'Policy Characteristics'!$C:$C,0))),"",INDEX('Policy Characteristics'!A:A,MATCH($C472,'Policy Characteristics'!$C:$C,0)))</f>
        <v>Industry</v>
      </c>
      <c r="B472" s="358" t="str">
        <f>IF(ISBLANK(INDEX('Policy Characteristics'!B:B,MATCH($C472,'Policy Characteristics'!$C:$C,0))),"",INDEX('Policy Characteristics'!B:B,MATCH($C472,'Policy Characteristics'!$C:$C,0)))</f>
        <v>Electrification + Hydrogen</v>
      </c>
      <c r="C472" s="362" t="str">
        <f t="shared" si="31"/>
        <v>Fraction of Industrial Fuel Use Shifted to Other Fuels</v>
      </c>
      <c r="D472" s="53" t="s">
        <v>3219</v>
      </c>
      <c r="E472" s="53" t="s">
        <v>2468</v>
      </c>
      <c r="F472" s="195" t="s">
        <v>3244</v>
      </c>
      <c r="G472" s="53" t="s">
        <v>3251</v>
      </c>
      <c r="H472" s="54">
        <v>1213</v>
      </c>
      <c r="I472" s="53" t="s">
        <v>46</v>
      </c>
      <c r="J472" s="360" t="str">
        <f>IF(ISBLANK(INDEX('Policy Characteristics'!D:D,MATCH($C472,'Policy Characteristics'!$C:$C,0))),"",INDEX('Policy Characteristics'!D:D,MATCH($C472,'Policy Characteristics'!$C:$C,0)))</f>
        <v>Electrification + Hydrogen</v>
      </c>
      <c r="K472" s="358" t="str">
        <f>IF(ISBLANK(INDEX('Policy Characteristics'!E:E,MATCH($C472,'Policy Characteristics'!$C:$C,0))),"",INDEX('Policy Characteristics'!E:E,MATCH($C472,'Policy Characteristics'!$C:$C,0)))</f>
        <v>indst fuel type shifting</v>
      </c>
      <c r="L472" s="380">
        <f>IF(ISBLANK(INDEX('Policy Characteristics'!F:F,MATCH($C472,'Policy Characteristics'!$C:$C,0))),"",INDEX('Policy Characteristics'!F:F,MATCH($C472,'Policy Characteristics'!$C:$C,0)))</f>
        <v>0</v>
      </c>
      <c r="M472" s="380">
        <f>IF(ISBLANK(INDEX('Policy Characteristics'!G:G,MATCH($C472,'Policy Characteristics'!$C:$C,0))),"",INDEX('Policy Characteristics'!G:G,MATCH($C472,'Policy Characteristics'!$C:$C,0)))</f>
        <v>1</v>
      </c>
      <c r="N472" s="380">
        <f>IF(ISBLANK(INDEX('Policy Characteristics'!H:H,MATCH($C472,'Policy Characteristics'!$C:$C,0))),"",INDEX('Policy Characteristics'!H:H,MATCH($C472,'Policy Characteristics'!$C:$C,0)))</f>
        <v>0.01</v>
      </c>
      <c r="O472" s="358" t="str">
        <f>IF(ISBLANK(INDEX('Policy Characteristics'!I:I,MATCH($C472,'Policy Characteristics'!$C:$C,0))),"",INDEX('Policy Characteristics'!I:I,MATCH($C472,'Policy Characteristics'!$C:$C,0)))</f>
        <v>% of fuel shifted</v>
      </c>
      <c r="P472" s="358"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58" t="str">
        <f>IF(ISBLANK(INDEX('Policy Characteristics'!K:K,MATCH($C472,'Policy Characteristics'!$C:$C,0))),"",INDEX('Policy Characteristics'!K:K,MATCH($C472,'Policy Characteristics'!$C:$C,0)))</f>
        <v>industry-ag-main.html#fuel-switching</v>
      </c>
      <c r="R472" s="358" t="str">
        <f>IF(ISBLANK(INDEX('Policy Characteristics'!L:L,MATCH($C472,'Policy Characteristics'!$C:$C,0))),"",INDEX('Policy Characteristics'!L:L,MATCH($C472,'Policy Characteristics'!$C:$C,0)))</f>
        <v>industry-elec-and-hydrogen.html</v>
      </c>
    </row>
    <row r="473" spans="1:18" x14ac:dyDescent="0.35">
      <c r="A473" s="358" t="str">
        <f>IF(ISBLANK(INDEX('Policy Characteristics'!A:A,MATCH($C473,'Policy Characteristics'!$C:$C,0))),"",INDEX('Policy Characteristics'!A:A,MATCH($C473,'Policy Characteristics'!$C:$C,0)))</f>
        <v>Industry</v>
      </c>
      <c r="B473" s="358" t="str">
        <f>IF(ISBLANK(INDEX('Policy Characteristics'!B:B,MATCH($C473,'Policy Characteristics'!$C:$C,0))),"",INDEX('Policy Characteristics'!B:B,MATCH($C473,'Policy Characteristics'!$C:$C,0)))</f>
        <v>Electrification + Hydrogen</v>
      </c>
      <c r="C473" s="362" t="str">
        <f t="shared" si="31"/>
        <v>Fraction of Industrial Fuel Use Shifted to Other Fuels</v>
      </c>
      <c r="D473" s="53" t="s">
        <v>3219</v>
      </c>
      <c r="E473" s="53" t="s">
        <v>2805</v>
      </c>
      <c r="F473" s="195" t="s">
        <v>3244</v>
      </c>
      <c r="G473" s="53" t="s">
        <v>3252</v>
      </c>
      <c r="H473" s="54">
        <v>1214</v>
      </c>
      <c r="I473" s="53" t="s">
        <v>46</v>
      </c>
      <c r="J473" s="360" t="str">
        <f>IF(ISBLANK(INDEX('Policy Characteristics'!D:D,MATCH($C473,'Policy Characteristics'!$C:$C,0))),"",INDEX('Policy Characteristics'!D:D,MATCH($C473,'Policy Characteristics'!$C:$C,0)))</f>
        <v>Electrification + Hydrogen</v>
      </c>
      <c r="K473" s="358" t="str">
        <f>IF(ISBLANK(INDEX('Policy Characteristics'!E:E,MATCH($C473,'Policy Characteristics'!$C:$C,0))),"",INDEX('Policy Characteristics'!E:E,MATCH($C473,'Policy Characteristics'!$C:$C,0)))</f>
        <v>indst fuel type shifting</v>
      </c>
      <c r="L473" s="380">
        <f>IF(ISBLANK(INDEX('Policy Characteristics'!F:F,MATCH($C473,'Policy Characteristics'!$C:$C,0))),"",INDEX('Policy Characteristics'!F:F,MATCH($C473,'Policy Characteristics'!$C:$C,0)))</f>
        <v>0</v>
      </c>
      <c r="M473" s="380">
        <f>IF(ISBLANK(INDEX('Policy Characteristics'!G:G,MATCH($C473,'Policy Characteristics'!$C:$C,0))),"",INDEX('Policy Characteristics'!G:G,MATCH($C473,'Policy Characteristics'!$C:$C,0)))</f>
        <v>1</v>
      </c>
      <c r="N473" s="380">
        <f>IF(ISBLANK(INDEX('Policy Characteristics'!H:H,MATCH($C473,'Policy Characteristics'!$C:$C,0))),"",INDEX('Policy Characteristics'!H:H,MATCH($C473,'Policy Characteristics'!$C:$C,0)))</f>
        <v>0.01</v>
      </c>
      <c r="O473" s="358" t="str">
        <f>IF(ISBLANK(INDEX('Policy Characteristics'!I:I,MATCH($C473,'Policy Characteristics'!$C:$C,0))),"",INDEX('Policy Characteristics'!I:I,MATCH($C473,'Policy Characteristics'!$C:$C,0)))</f>
        <v>% of fuel shifted</v>
      </c>
      <c r="P473" s="358"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58" t="str">
        <f>IF(ISBLANK(INDEX('Policy Characteristics'!K:K,MATCH($C473,'Policy Characteristics'!$C:$C,0))),"",INDEX('Policy Characteristics'!K:K,MATCH($C473,'Policy Characteristics'!$C:$C,0)))</f>
        <v>industry-ag-main.html#fuel-switching</v>
      </c>
      <c r="R473" s="358" t="str">
        <f>IF(ISBLANK(INDEX('Policy Characteristics'!L:L,MATCH($C473,'Policy Characteristics'!$C:$C,0))),"",INDEX('Policy Characteristics'!L:L,MATCH($C473,'Policy Characteristics'!$C:$C,0)))</f>
        <v>industry-elec-and-hydrogen.html</v>
      </c>
    </row>
    <row r="474" spans="1:18" x14ac:dyDescent="0.35">
      <c r="A474" s="358" t="str">
        <f>IF(ISBLANK(INDEX('Policy Characteristics'!A:A,MATCH($C474,'Policy Characteristics'!$C:$C,0))),"",INDEX('Policy Characteristics'!A:A,MATCH($C474,'Policy Characteristics'!$C:$C,0)))</f>
        <v>Industry</v>
      </c>
      <c r="B474" s="358" t="str">
        <f>IF(ISBLANK(INDEX('Policy Characteristics'!B:B,MATCH($C474,'Policy Characteristics'!$C:$C,0))),"",INDEX('Policy Characteristics'!B:B,MATCH($C474,'Policy Characteristics'!$C:$C,0)))</f>
        <v>Electrification + Hydrogen</v>
      </c>
      <c r="C474" s="362" t="str">
        <f t="shared" si="31"/>
        <v>Fraction of Industrial Fuel Use Shifted to Other Fuels</v>
      </c>
      <c r="D474" s="53" t="s">
        <v>3219</v>
      </c>
      <c r="E474" s="53" t="s">
        <v>2806</v>
      </c>
      <c r="F474" s="195" t="s">
        <v>3244</v>
      </c>
      <c r="G474" s="53" t="s">
        <v>3253</v>
      </c>
      <c r="H474" s="54">
        <v>1215</v>
      </c>
      <c r="I474" s="53" t="s">
        <v>46</v>
      </c>
      <c r="J474" s="360" t="str">
        <f>IF(ISBLANK(INDEX('Policy Characteristics'!D:D,MATCH($C474,'Policy Characteristics'!$C:$C,0))),"",INDEX('Policy Characteristics'!D:D,MATCH($C474,'Policy Characteristics'!$C:$C,0)))</f>
        <v>Electrification + Hydrogen</v>
      </c>
      <c r="K474" s="358" t="str">
        <f>IF(ISBLANK(INDEX('Policy Characteristics'!E:E,MATCH($C474,'Policy Characteristics'!$C:$C,0))),"",INDEX('Policy Characteristics'!E:E,MATCH($C474,'Policy Characteristics'!$C:$C,0)))</f>
        <v>indst fuel type shifting</v>
      </c>
      <c r="L474" s="380">
        <f>IF(ISBLANK(INDEX('Policy Characteristics'!F:F,MATCH($C474,'Policy Characteristics'!$C:$C,0))),"",INDEX('Policy Characteristics'!F:F,MATCH($C474,'Policy Characteristics'!$C:$C,0)))</f>
        <v>0</v>
      </c>
      <c r="M474" s="380">
        <f>IF(ISBLANK(INDEX('Policy Characteristics'!G:G,MATCH($C474,'Policy Characteristics'!$C:$C,0))),"",INDEX('Policy Characteristics'!G:G,MATCH($C474,'Policy Characteristics'!$C:$C,0)))</f>
        <v>1</v>
      </c>
      <c r="N474" s="380">
        <f>IF(ISBLANK(INDEX('Policy Characteristics'!H:H,MATCH($C474,'Policy Characteristics'!$C:$C,0))),"",INDEX('Policy Characteristics'!H:H,MATCH($C474,'Policy Characteristics'!$C:$C,0)))</f>
        <v>0.01</v>
      </c>
      <c r="O474" s="358" t="str">
        <f>IF(ISBLANK(INDEX('Policy Characteristics'!I:I,MATCH($C474,'Policy Characteristics'!$C:$C,0))),"",INDEX('Policy Characteristics'!I:I,MATCH($C474,'Policy Characteristics'!$C:$C,0)))</f>
        <v>% of fuel shifted</v>
      </c>
      <c r="P474" s="358"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58" t="str">
        <f>IF(ISBLANK(INDEX('Policy Characteristics'!K:K,MATCH($C474,'Policy Characteristics'!$C:$C,0))),"",INDEX('Policy Characteristics'!K:K,MATCH($C474,'Policy Characteristics'!$C:$C,0)))</f>
        <v>industry-ag-main.html#fuel-switching</v>
      </c>
      <c r="R474" s="358" t="str">
        <f>IF(ISBLANK(INDEX('Policy Characteristics'!L:L,MATCH($C474,'Policy Characteristics'!$C:$C,0))),"",INDEX('Policy Characteristics'!L:L,MATCH($C474,'Policy Characteristics'!$C:$C,0)))</f>
        <v>industry-elec-and-hydrogen.html</v>
      </c>
    </row>
    <row r="475" spans="1:18" x14ac:dyDescent="0.35">
      <c r="A475" s="358" t="str">
        <f>IF(ISBLANK(INDEX('Policy Characteristics'!A:A,MATCH($C475,'Policy Characteristics'!$C:$C,0))),"",INDEX('Policy Characteristics'!A:A,MATCH($C475,'Policy Characteristics'!$C:$C,0)))</f>
        <v>Industry</v>
      </c>
      <c r="B475" s="358" t="str">
        <f>IF(ISBLANK(INDEX('Policy Characteristics'!B:B,MATCH($C475,'Policy Characteristics'!$C:$C,0))),"",INDEX('Policy Characteristics'!B:B,MATCH($C475,'Policy Characteristics'!$C:$C,0)))</f>
        <v>Electrification + Hydrogen</v>
      </c>
      <c r="C475" s="362" t="str">
        <f t="shared" si="31"/>
        <v>Fraction of Industrial Fuel Use Shifted to Other Fuels</v>
      </c>
      <c r="D475" s="53" t="s">
        <v>3219</v>
      </c>
      <c r="E475" s="53" t="s">
        <v>2807</v>
      </c>
      <c r="F475" s="195" t="s">
        <v>3244</v>
      </c>
      <c r="G475" s="53" t="s">
        <v>3254</v>
      </c>
      <c r="H475" s="54">
        <v>1216</v>
      </c>
      <c r="I475" s="53" t="s">
        <v>46</v>
      </c>
      <c r="J475" s="360" t="str">
        <f>IF(ISBLANK(INDEX('Policy Characteristics'!D:D,MATCH($C475,'Policy Characteristics'!$C:$C,0))),"",INDEX('Policy Characteristics'!D:D,MATCH($C475,'Policy Characteristics'!$C:$C,0)))</f>
        <v>Electrification + Hydrogen</v>
      </c>
      <c r="K475" s="358" t="str">
        <f>IF(ISBLANK(INDEX('Policy Characteristics'!E:E,MATCH($C475,'Policy Characteristics'!$C:$C,0))),"",INDEX('Policy Characteristics'!E:E,MATCH($C475,'Policy Characteristics'!$C:$C,0)))</f>
        <v>indst fuel type shifting</v>
      </c>
      <c r="L475" s="380">
        <f>IF(ISBLANK(INDEX('Policy Characteristics'!F:F,MATCH($C475,'Policy Characteristics'!$C:$C,0))),"",INDEX('Policy Characteristics'!F:F,MATCH($C475,'Policy Characteristics'!$C:$C,0)))</f>
        <v>0</v>
      </c>
      <c r="M475" s="380">
        <f>IF(ISBLANK(INDEX('Policy Characteristics'!G:G,MATCH($C475,'Policy Characteristics'!$C:$C,0))),"",INDEX('Policy Characteristics'!G:G,MATCH($C475,'Policy Characteristics'!$C:$C,0)))</f>
        <v>1</v>
      </c>
      <c r="N475" s="380">
        <f>IF(ISBLANK(INDEX('Policy Characteristics'!H:H,MATCH($C475,'Policy Characteristics'!$C:$C,0))),"",INDEX('Policy Characteristics'!H:H,MATCH($C475,'Policy Characteristics'!$C:$C,0)))</f>
        <v>0.01</v>
      </c>
      <c r="O475" s="358" t="str">
        <f>IF(ISBLANK(INDEX('Policy Characteristics'!I:I,MATCH($C475,'Policy Characteristics'!$C:$C,0))),"",INDEX('Policy Characteristics'!I:I,MATCH($C475,'Policy Characteristics'!$C:$C,0)))</f>
        <v>% of fuel shifted</v>
      </c>
      <c r="P475" s="358"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58" t="str">
        <f>IF(ISBLANK(INDEX('Policy Characteristics'!K:K,MATCH($C475,'Policy Characteristics'!$C:$C,0))),"",INDEX('Policy Characteristics'!K:K,MATCH($C475,'Policy Characteristics'!$C:$C,0)))</f>
        <v>industry-ag-main.html#fuel-switching</v>
      </c>
      <c r="R475" s="358" t="str">
        <f>IF(ISBLANK(INDEX('Policy Characteristics'!L:L,MATCH($C475,'Policy Characteristics'!$C:$C,0))),"",INDEX('Policy Characteristics'!L:L,MATCH($C475,'Policy Characteristics'!$C:$C,0)))</f>
        <v>industry-elec-and-hydrogen.html</v>
      </c>
    </row>
    <row r="476" spans="1:18" x14ac:dyDescent="0.35">
      <c r="A476" s="358" t="str">
        <f>IF(ISBLANK(INDEX('Policy Characteristics'!A:A,MATCH($C476,'Policy Characteristics'!$C:$C,0))),"",INDEX('Policy Characteristics'!A:A,MATCH($C476,'Policy Characteristics'!$C:$C,0)))</f>
        <v>Industry</v>
      </c>
      <c r="B476" s="358" t="str">
        <f>IF(ISBLANK(INDEX('Policy Characteristics'!B:B,MATCH($C476,'Policy Characteristics'!$C:$C,0))),"",INDEX('Policy Characteristics'!B:B,MATCH($C476,'Policy Characteristics'!$C:$C,0)))</f>
        <v>Electrification + Hydrogen</v>
      </c>
      <c r="C476" s="362" t="str">
        <f t="shared" si="31"/>
        <v>Fraction of Industrial Fuel Use Shifted to Other Fuels</v>
      </c>
      <c r="D476" s="53" t="s">
        <v>3219</v>
      </c>
      <c r="E476" s="53" t="s">
        <v>2804</v>
      </c>
      <c r="F476" s="195" t="s">
        <v>3244</v>
      </c>
      <c r="G476" s="53" t="s">
        <v>3255</v>
      </c>
      <c r="H476" s="54">
        <v>1217</v>
      </c>
      <c r="I476" s="53" t="s">
        <v>45</v>
      </c>
      <c r="J476" s="360" t="str">
        <f>IF(ISBLANK(INDEX('Policy Characteristics'!D:D,MATCH($C476,'Policy Characteristics'!$C:$C,0))),"",INDEX('Policy Characteristics'!D:D,MATCH($C476,'Policy Characteristics'!$C:$C,0)))</f>
        <v>Electrification + Hydrogen</v>
      </c>
      <c r="K476" s="358" t="str">
        <f>IF(ISBLANK(INDEX('Policy Characteristics'!E:E,MATCH($C476,'Policy Characteristics'!$C:$C,0))),"",INDEX('Policy Characteristics'!E:E,MATCH($C476,'Policy Characteristics'!$C:$C,0)))</f>
        <v>indst fuel type shifting</v>
      </c>
      <c r="L476" s="380">
        <f>IF(ISBLANK(INDEX('Policy Characteristics'!F:F,MATCH($C476,'Policy Characteristics'!$C:$C,0))),"",INDEX('Policy Characteristics'!F:F,MATCH($C476,'Policy Characteristics'!$C:$C,0)))</f>
        <v>0</v>
      </c>
      <c r="M476" s="380">
        <f>IF(ISBLANK(INDEX('Policy Characteristics'!G:G,MATCH($C476,'Policy Characteristics'!$C:$C,0))),"",INDEX('Policy Characteristics'!G:G,MATCH($C476,'Policy Characteristics'!$C:$C,0)))</f>
        <v>1</v>
      </c>
      <c r="N476" s="380">
        <f>IF(ISBLANK(INDEX('Policy Characteristics'!H:H,MATCH($C476,'Policy Characteristics'!$C:$C,0))),"",INDEX('Policy Characteristics'!H:H,MATCH($C476,'Policy Characteristics'!$C:$C,0)))</f>
        <v>0.01</v>
      </c>
      <c r="O476" s="358" t="str">
        <f>IF(ISBLANK(INDEX('Policy Characteristics'!I:I,MATCH($C476,'Policy Characteristics'!$C:$C,0))),"",INDEX('Policy Characteristics'!I:I,MATCH($C476,'Policy Characteristics'!$C:$C,0)))</f>
        <v>% of fuel shifted</v>
      </c>
      <c r="P476" s="358"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58" t="str">
        <f>IF(ISBLANK(INDEX('Policy Characteristics'!K:K,MATCH($C476,'Policy Characteristics'!$C:$C,0))),"",INDEX('Policy Characteristics'!K:K,MATCH($C476,'Policy Characteristics'!$C:$C,0)))</f>
        <v>industry-ag-main.html#fuel-switching</v>
      </c>
      <c r="R476" s="358" t="str">
        <f>IF(ISBLANK(INDEX('Policy Characteristics'!L:L,MATCH($C476,'Policy Characteristics'!$C:$C,0))),"",INDEX('Policy Characteristics'!L:L,MATCH($C476,'Policy Characteristics'!$C:$C,0)))</f>
        <v>industry-elec-and-hydrogen.html</v>
      </c>
    </row>
    <row r="477" spans="1:18" x14ac:dyDescent="0.35">
      <c r="A477" s="358" t="str">
        <f>IF(ISBLANK(INDEX('Policy Characteristics'!A:A,MATCH($C477,'Policy Characteristics'!$C:$C,0))),"",INDEX('Policy Characteristics'!A:A,MATCH($C477,'Policy Characteristics'!$C:$C,0)))</f>
        <v>Industry</v>
      </c>
      <c r="B477" s="358" t="str">
        <f>IF(ISBLANK(INDEX('Policy Characteristics'!B:B,MATCH($C477,'Policy Characteristics'!$C:$C,0))),"",INDEX('Policy Characteristics'!B:B,MATCH($C477,'Policy Characteristics'!$C:$C,0)))</f>
        <v>Electrification + Hydrogen</v>
      </c>
      <c r="C477" s="362" t="str">
        <f t="shared" si="31"/>
        <v>Fraction of Industrial Fuel Use Shifted to Other Fuels</v>
      </c>
      <c r="D477" s="9" t="s">
        <v>3220</v>
      </c>
      <c r="E477" s="53" t="s">
        <v>2463</v>
      </c>
      <c r="F477" s="195" t="s">
        <v>2864</v>
      </c>
      <c r="G477" s="53" t="s">
        <v>3246</v>
      </c>
      <c r="H477" s="54">
        <v>1218</v>
      </c>
      <c r="I477" s="53" t="s">
        <v>45</v>
      </c>
      <c r="J477" s="360" t="str">
        <f>IF(ISBLANK(INDEX('Policy Characteristics'!D:D,MATCH($C477,'Policy Characteristics'!$C:$C,0))),"",INDEX('Policy Characteristics'!D:D,MATCH($C477,'Policy Characteristics'!$C:$C,0)))</f>
        <v>Electrification + Hydrogen</v>
      </c>
      <c r="K477" s="358" t="str">
        <f>IF(ISBLANK(INDEX('Policy Characteristics'!E:E,MATCH($C477,'Policy Characteristics'!$C:$C,0))),"",INDEX('Policy Characteristics'!E:E,MATCH($C477,'Policy Characteristics'!$C:$C,0)))</f>
        <v>indst fuel type shifting</v>
      </c>
      <c r="L477" s="380">
        <f>IF(ISBLANK(INDEX('Policy Characteristics'!F:F,MATCH($C477,'Policy Characteristics'!$C:$C,0))),"",INDEX('Policy Characteristics'!F:F,MATCH($C477,'Policy Characteristics'!$C:$C,0)))</f>
        <v>0</v>
      </c>
      <c r="M477" s="380">
        <f>IF(ISBLANK(INDEX('Policy Characteristics'!G:G,MATCH($C477,'Policy Characteristics'!$C:$C,0))),"",INDEX('Policy Characteristics'!G:G,MATCH($C477,'Policy Characteristics'!$C:$C,0)))</f>
        <v>1</v>
      </c>
      <c r="N477" s="380">
        <f>IF(ISBLANK(INDEX('Policy Characteristics'!H:H,MATCH($C477,'Policy Characteristics'!$C:$C,0))),"",INDEX('Policy Characteristics'!H:H,MATCH($C477,'Policy Characteristics'!$C:$C,0)))</f>
        <v>0.01</v>
      </c>
      <c r="O477" s="358" t="str">
        <f>IF(ISBLANK(INDEX('Policy Characteristics'!I:I,MATCH($C477,'Policy Characteristics'!$C:$C,0))),"",INDEX('Policy Characteristics'!I:I,MATCH($C477,'Policy Characteristics'!$C:$C,0)))</f>
        <v>% of fuel shifted</v>
      </c>
      <c r="P477" s="358"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58" t="str">
        <f>IF(ISBLANK(INDEX('Policy Characteristics'!K:K,MATCH($C477,'Policy Characteristics'!$C:$C,0))),"",INDEX('Policy Characteristics'!K:K,MATCH($C477,'Policy Characteristics'!$C:$C,0)))</f>
        <v>industry-ag-main.html#fuel-switching</v>
      </c>
      <c r="R477" s="358" t="str">
        <f>IF(ISBLANK(INDEX('Policy Characteristics'!L:L,MATCH($C477,'Policy Characteristics'!$C:$C,0))),"",INDEX('Policy Characteristics'!L:L,MATCH($C477,'Policy Characteristics'!$C:$C,0)))</f>
        <v>industry-elec-and-hydrogen.html</v>
      </c>
    </row>
    <row r="478" spans="1:18" x14ac:dyDescent="0.35">
      <c r="A478" s="358" t="str">
        <f>IF(ISBLANK(INDEX('Policy Characteristics'!A:A,MATCH($C478,'Policy Characteristics'!$C:$C,0))),"",INDEX('Policy Characteristics'!A:A,MATCH($C478,'Policy Characteristics'!$C:$C,0)))</f>
        <v>Industry</v>
      </c>
      <c r="B478" s="358" t="str">
        <f>IF(ISBLANK(INDEX('Policy Characteristics'!B:B,MATCH($C478,'Policy Characteristics'!$C:$C,0))),"",INDEX('Policy Characteristics'!B:B,MATCH($C478,'Policy Characteristics'!$C:$C,0)))</f>
        <v>Electrification + Hydrogen</v>
      </c>
      <c r="C478" s="362" t="str">
        <f t="shared" si="31"/>
        <v>Fraction of Industrial Fuel Use Shifted to Other Fuels</v>
      </c>
      <c r="D478" s="9" t="s">
        <v>3220</v>
      </c>
      <c r="E478" s="53" t="s">
        <v>2464</v>
      </c>
      <c r="F478" s="195" t="s">
        <v>2864</v>
      </c>
      <c r="G478" s="53" t="s">
        <v>3247</v>
      </c>
      <c r="H478" s="54">
        <v>1219</v>
      </c>
      <c r="I478" s="53" t="s">
        <v>46</v>
      </c>
      <c r="J478" s="360" t="str">
        <f>IF(ISBLANK(INDEX('Policy Characteristics'!D:D,MATCH($C478,'Policy Characteristics'!$C:$C,0))),"",INDEX('Policy Characteristics'!D:D,MATCH($C478,'Policy Characteristics'!$C:$C,0)))</f>
        <v>Electrification + Hydrogen</v>
      </c>
      <c r="K478" s="358" t="str">
        <f>IF(ISBLANK(INDEX('Policy Characteristics'!E:E,MATCH($C478,'Policy Characteristics'!$C:$C,0))),"",INDEX('Policy Characteristics'!E:E,MATCH($C478,'Policy Characteristics'!$C:$C,0)))</f>
        <v>indst fuel type shifting</v>
      </c>
      <c r="L478" s="380">
        <f>IF(ISBLANK(INDEX('Policy Characteristics'!F:F,MATCH($C478,'Policy Characteristics'!$C:$C,0))),"",INDEX('Policy Characteristics'!F:F,MATCH($C478,'Policy Characteristics'!$C:$C,0)))</f>
        <v>0</v>
      </c>
      <c r="M478" s="380">
        <f>IF(ISBLANK(INDEX('Policy Characteristics'!G:G,MATCH($C478,'Policy Characteristics'!$C:$C,0))),"",INDEX('Policy Characteristics'!G:G,MATCH($C478,'Policy Characteristics'!$C:$C,0)))</f>
        <v>1</v>
      </c>
      <c r="N478" s="380">
        <f>IF(ISBLANK(INDEX('Policy Characteristics'!H:H,MATCH($C478,'Policy Characteristics'!$C:$C,0))),"",INDEX('Policy Characteristics'!H:H,MATCH($C478,'Policy Characteristics'!$C:$C,0)))</f>
        <v>0.01</v>
      </c>
      <c r="O478" s="358" t="str">
        <f>IF(ISBLANK(INDEX('Policy Characteristics'!I:I,MATCH($C478,'Policy Characteristics'!$C:$C,0))),"",INDEX('Policy Characteristics'!I:I,MATCH($C478,'Policy Characteristics'!$C:$C,0)))</f>
        <v>% of fuel shifted</v>
      </c>
      <c r="P478" s="358"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58" t="str">
        <f>IF(ISBLANK(INDEX('Policy Characteristics'!K:K,MATCH($C478,'Policy Characteristics'!$C:$C,0))),"",INDEX('Policy Characteristics'!K:K,MATCH($C478,'Policy Characteristics'!$C:$C,0)))</f>
        <v>industry-ag-main.html#fuel-switching</v>
      </c>
      <c r="R478" s="358" t="str">
        <f>IF(ISBLANK(INDEX('Policy Characteristics'!L:L,MATCH($C478,'Policy Characteristics'!$C:$C,0))),"",INDEX('Policy Characteristics'!L:L,MATCH($C478,'Policy Characteristics'!$C:$C,0)))</f>
        <v>industry-elec-and-hydrogen.html</v>
      </c>
    </row>
    <row r="479" spans="1:18" x14ac:dyDescent="0.35">
      <c r="A479" s="358" t="str">
        <f>IF(ISBLANK(INDEX('Policy Characteristics'!A:A,MATCH($C479,'Policy Characteristics'!$C:$C,0))),"",INDEX('Policy Characteristics'!A:A,MATCH($C479,'Policy Characteristics'!$C:$C,0)))</f>
        <v>Industry</v>
      </c>
      <c r="B479" s="358" t="str">
        <f>IF(ISBLANK(INDEX('Policy Characteristics'!B:B,MATCH($C479,'Policy Characteristics'!$C:$C,0))),"",INDEX('Policy Characteristics'!B:B,MATCH($C479,'Policy Characteristics'!$C:$C,0)))</f>
        <v>Electrification + Hydrogen</v>
      </c>
      <c r="C479" s="362" t="str">
        <f t="shared" si="31"/>
        <v>Fraction of Industrial Fuel Use Shifted to Other Fuels</v>
      </c>
      <c r="D479" s="9" t="s">
        <v>3220</v>
      </c>
      <c r="E479" s="53" t="s">
        <v>2465</v>
      </c>
      <c r="F479" s="195" t="s">
        <v>2864</v>
      </c>
      <c r="G479" s="53" t="s">
        <v>3248</v>
      </c>
      <c r="H479" s="54">
        <v>1220</v>
      </c>
      <c r="I479" s="53" t="s">
        <v>46</v>
      </c>
      <c r="J479" s="360" t="str">
        <f>IF(ISBLANK(INDEX('Policy Characteristics'!D:D,MATCH($C479,'Policy Characteristics'!$C:$C,0))),"",INDEX('Policy Characteristics'!D:D,MATCH($C479,'Policy Characteristics'!$C:$C,0)))</f>
        <v>Electrification + Hydrogen</v>
      </c>
      <c r="K479" s="358" t="str">
        <f>IF(ISBLANK(INDEX('Policy Characteristics'!E:E,MATCH($C479,'Policy Characteristics'!$C:$C,0))),"",INDEX('Policy Characteristics'!E:E,MATCH($C479,'Policy Characteristics'!$C:$C,0)))</f>
        <v>indst fuel type shifting</v>
      </c>
      <c r="L479" s="380">
        <f>IF(ISBLANK(INDEX('Policy Characteristics'!F:F,MATCH($C479,'Policy Characteristics'!$C:$C,0))),"",INDEX('Policy Characteristics'!F:F,MATCH($C479,'Policy Characteristics'!$C:$C,0)))</f>
        <v>0</v>
      </c>
      <c r="M479" s="380">
        <f>IF(ISBLANK(INDEX('Policy Characteristics'!G:G,MATCH($C479,'Policy Characteristics'!$C:$C,0))),"",INDEX('Policy Characteristics'!G:G,MATCH($C479,'Policy Characteristics'!$C:$C,0)))</f>
        <v>1</v>
      </c>
      <c r="N479" s="380">
        <f>IF(ISBLANK(INDEX('Policy Characteristics'!H:H,MATCH($C479,'Policy Characteristics'!$C:$C,0))),"",INDEX('Policy Characteristics'!H:H,MATCH($C479,'Policy Characteristics'!$C:$C,0)))</f>
        <v>0.01</v>
      </c>
      <c r="O479" s="358" t="str">
        <f>IF(ISBLANK(INDEX('Policy Characteristics'!I:I,MATCH($C479,'Policy Characteristics'!$C:$C,0))),"",INDEX('Policy Characteristics'!I:I,MATCH($C479,'Policy Characteristics'!$C:$C,0)))</f>
        <v>% of fuel shifted</v>
      </c>
      <c r="P479" s="358"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58" t="str">
        <f>IF(ISBLANK(INDEX('Policy Characteristics'!K:K,MATCH($C479,'Policy Characteristics'!$C:$C,0))),"",INDEX('Policy Characteristics'!K:K,MATCH($C479,'Policy Characteristics'!$C:$C,0)))</f>
        <v>industry-ag-main.html#fuel-switching</v>
      </c>
      <c r="R479" s="358" t="str">
        <f>IF(ISBLANK(INDEX('Policy Characteristics'!L:L,MATCH($C479,'Policy Characteristics'!$C:$C,0))),"",INDEX('Policy Characteristics'!L:L,MATCH($C479,'Policy Characteristics'!$C:$C,0)))</f>
        <v>industry-elec-and-hydrogen.html</v>
      </c>
    </row>
    <row r="480" spans="1:18" x14ac:dyDescent="0.35">
      <c r="A480" s="358" t="str">
        <f>IF(ISBLANK(INDEX('Policy Characteristics'!A:A,MATCH($C480,'Policy Characteristics'!$C:$C,0))),"",INDEX('Policy Characteristics'!A:A,MATCH($C480,'Policy Characteristics'!$C:$C,0)))</f>
        <v>Industry</v>
      </c>
      <c r="B480" s="358" t="str">
        <f>IF(ISBLANK(INDEX('Policy Characteristics'!B:B,MATCH($C480,'Policy Characteristics'!$C:$C,0))),"",INDEX('Policy Characteristics'!B:B,MATCH($C480,'Policy Characteristics'!$C:$C,0)))</f>
        <v>Electrification + Hydrogen</v>
      </c>
      <c r="C480" s="362" t="str">
        <f t="shared" si="31"/>
        <v>Fraction of Industrial Fuel Use Shifted to Other Fuels</v>
      </c>
      <c r="D480" s="9" t="s">
        <v>3220</v>
      </c>
      <c r="E480" s="53" t="s">
        <v>2466</v>
      </c>
      <c r="F480" s="195" t="s">
        <v>2864</v>
      </c>
      <c r="G480" s="53" t="s">
        <v>3249</v>
      </c>
      <c r="H480" s="54">
        <v>1221</v>
      </c>
      <c r="I480" s="53" t="s">
        <v>46</v>
      </c>
      <c r="J480" s="360" t="str">
        <f>IF(ISBLANK(INDEX('Policy Characteristics'!D:D,MATCH($C480,'Policy Characteristics'!$C:$C,0))),"",INDEX('Policy Characteristics'!D:D,MATCH($C480,'Policy Characteristics'!$C:$C,0)))</f>
        <v>Electrification + Hydrogen</v>
      </c>
      <c r="K480" s="358" t="str">
        <f>IF(ISBLANK(INDEX('Policy Characteristics'!E:E,MATCH($C480,'Policy Characteristics'!$C:$C,0))),"",INDEX('Policy Characteristics'!E:E,MATCH($C480,'Policy Characteristics'!$C:$C,0)))</f>
        <v>indst fuel type shifting</v>
      </c>
      <c r="L480" s="380">
        <f>IF(ISBLANK(INDEX('Policy Characteristics'!F:F,MATCH($C480,'Policy Characteristics'!$C:$C,0))),"",INDEX('Policy Characteristics'!F:F,MATCH($C480,'Policy Characteristics'!$C:$C,0)))</f>
        <v>0</v>
      </c>
      <c r="M480" s="380">
        <f>IF(ISBLANK(INDEX('Policy Characteristics'!G:G,MATCH($C480,'Policy Characteristics'!$C:$C,0))),"",INDEX('Policy Characteristics'!G:G,MATCH($C480,'Policy Characteristics'!$C:$C,0)))</f>
        <v>1</v>
      </c>
      <c r="N480" s="380">
        <f>IF(ISBLANK(INDEX('Policy Characteristics'!H:H,MATCH($C480,'Policy Characteristics'!$C:$C,0))),"",INDEX('Policy Characteristics'!H:H,MATCH($C480,'Policy Characteristics'!$C:$C,0)))</f>
        <v>0.01</v>
      </c>
      <c r="O480" s="358" t="str">
        <f>IF(ISBLANK(INDEX('Policy Characteristics'!I:I,MATCH($C480,'Policy Characteristics'!$C:$C,0))),"",INDEX('Policy Characteristics'!I:I,MATCH($C480,'Policy Characteristics'!$C:$C,0)))</f>
        <v>% of fuel shifted</v>
      </c>
      <c r="P480" s="358"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58" t="str">
        <f>IF(ISBLANK(INDEX('Policy Characteristics'!K:K,MATCH($C480,'Policy Characteristics'!$C:$C,0))),"",INDEX('Policy Characteristics'!K:K,MATCH($C480,'Policy Characteristics'!$C:$C,0)))</f>
        <v>industry-ag-main.html#fuel-switching</v>
      </c>
      <c r="R480" s="358" t="str">
        <f>IF(ISBLANK(INDEX('Policy Characteristics'!L:L,MATCH($C480,'Policy Characteristics'!$C:$C,0))),"",INDEX('Policy Characteristics'!L:L,MATCH($C480,'Policy Characteristics'!$C:$C,0)))</f>
        <v>industry-elec-and-hydrogen.html</v>
      </c>
    </row>
    <row r="481" spans="1:18" x14ac:dyDescent="0.35">
      <c r="A481" s="358" t="str">
        <f>IF(ISBLANK(INDEX('Policy Characteristics'!A:A,MATCH($C481,'Policy Characteristics'!$C:$C,0))),"",INDEX('Policy Characteristics'!A:A,MATCH($C481,'Policy Characteristics'!$C:$C,0)))</f>
        <v>Industry</v>
      </c>
      <c r="B481" s="358" t="str">
        <f>IF(ISBLANK(INDEX('Policy Characteristics'!B:B,MATCH($C481,'Policy Characteristics'!$C:$C,0))),"",INDEX('Policy Characteristics'!B:B,MATCH($C481,'Policy Characteristics'!$C:$C,0)))</f>
        <v>Electrification + Hydrogen</v>
      </c>
      <c r="C481" s="362" t="str">
        <f t="shared" si="31"/>
        <v>Fraction of Industrial Fuel Use Shifted to Other Fuels</v>
      </c>
      <c r="D481" s="9" t="s">
        <v>3220</v>
      </c>
      <c r="E481" s="53" t="s">
        <v>2467</v>
      </c>
      <c r="F481" s="195" t="s">
        <v>2864</v>
      </c>
      <c r="G481" s="53" t="s">
        <v>3250</v>
      </c>
      <c r="H481" s="54">
        <v>1222</v>
      </c>
      <c r="I481" s="53" t="s">
        <v>46</v>
      </c>
      <c r="J481" s="360" t="str">
        <f>IF(ISBLANK(INDEX('Policy Characteristics'!D:D,MATCH($C481,'Policy Characteristics'!$C:$C,0))),"",INDEX('Policy Characteristics'!D:D,MATCH($C481,'Policy Characteristics'!$C:$C,0)))</f>
        <v>Electrification + Hydrogen</v>
      </c>
      <c r="K481" s="358" t="str">
        <f>IF(ISBLANK(INDEX('Policy Characteristics'!E:E,MATCH($C481,'Policy Characteristics'!$C:$C,0))),"",INDEX('Policy Characteristics'!E:E,MATCH($C481,'Policy Characteristics'!$C:$C,0)))</f>
        <v>indst fuel type shifting</v>
      </c>
      <c r="L481" s="380">
        <f>IF(ISBLANK(INDEX('Policy Characteristics'!F:F,MATCH($C481,'Policy Characteristics'!$C:$C,0))),"",INDEX('Policy Characteristics'!F:F,MATCH($C481,'Policy Characteristics'!$C:$C,0)))</f>
        <v>0</v>
      </c>
      <c r="M481" s="380">
        <f>IF(ISBLANK(INDEX('Policy Characteristics'!G:G,MATCH($C481,'Policy Characteristics'!$C:$C,0))),"",INDEX('Policy Characteristics'!G:G,MATCH($C481,'Policy Characteristics'!$C:$C,0)))</f>
        <v>1</v>
      </c>
      <c r="N481" s="380">
        <f>IF(ISBLANK(INDEX('Policy Characteristics'!H:H,MATCH($C481,'Policy Characteristics'!$C:$C,0))),"",INDEX('Policy Characteristics'!H:H,MATCH($C481,'Policy Characteristics'!$C:$C,0)))</f>
        <v>0.01</v>
      </c>
      <c r="O481" s="358" t="str">
        <f>IF(ISBLANK(INDEX('Policy Characteristics'!I:I,MATCH($C481,'Policy Characteristics'!$C:$C,0))),"",INDEX('Policy Characteristics'!I:I,MATCH($C481,'Policy Characteristics'!$C:$C,0)))</f>
        <v>% of fuel shifted</v>
      </c>
      <c r="P481" s="358"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58" t="str">
        <f>IF(ISBLANK(INDEX('Policy Characteristics'!K:K,MATCH($C481,'Policy Characteristics'!$C:$C,0))),"",INDEX('Policy Characteristics'!K:K,MATCH($C481,'Policy Characteristics'!$C:$C,0)))</f>
        <v>industry-ag-main.html#fuel-switching</v>
      </c>
      <c r="R481" s="358" t="str">
        <f>IF(ISBLANK(INDEX('Policy Characteristics'!L:L,MATCH($C481,'Policy Characteristics'!$C:$C,0))),"",INDEX('Policy Characteristics'!L:L,MATCH($C481,'Policy Characteristics'!$C:$C,0)))</f>
        <v>industry-elec-and-hydrogen.html</v>
      </c>
    </row>
    <row r="482" spans="1:18" x14ac:dyDescent="0.35">
      <c r="A482" s="358" t="str">
        <f>IF(ISBLANK(INDEX('Policy Characteristics'!A:A,MATCH($C482,'Policy Characteristics'!$C:$C,0))),"",INDEX('Policy Characteristics'!A:A,MATCH($C482,'Policy Characteristics'!$C:$C,0)))</f>
        <v>Industry</v>
      </c>
      <c r="B482" s="358" t="str">
        <f>IF(ISBLANK(INDEX('Policy Characteristics'!B:B,MATCH($C482,'Policy Characteristics'!$C:$C,0))),"",INDEX('Policy Characteristics'!B:B,MATCH($C482,'Policy Characteristics'!$C:$C,0)))</f>
        <v>Electrification + Hydrogen</v>
      </c>
      <c r="C482" s="362" t="str">
        <f t="shared" si="31"/>
        <v>Fraction of Industrial Fuel Use Shifted to Other Fuels</v>
      </c>
      <c r="D482" s="9" t="s">
        <v>3220</v>
      </c>
      <c r="E482" s="53" t="s">
        <v>2468</v>
      </c>
      <c r="F482" s="195" t="s">
        <v>2864</v>
      </c>
      <c r="G482" s="53" t="s">
        <v>3251</v>
      </c>
      <c r="H482" s="54">
        <v>1223</v>
      </c>
      <c r="I482" s="53" t="s">
        <v>46</v>
      </c>
      <c r="J482" s="360" t="str">
        <f>IF(ISBLANK(INDEX('Policy Characteristics'!D:D,MATCH($C482,'Policy Characteristics'!$C:$C,0))),"",INDEX('Policy Characteristics'!D:D,MATCH($C482,'Policy Characteristics'!$C:$C,0)))</f>
        <v>Electrification + Hydrogen</v>
      </c>
      <c r="K482" s="358" t="str">
        <f>IF(ISBLANK(INDEX('Policy Characteristics'!E:E,MATCH($C482,'Policy Characteristics'!$C:$C,0))),"",INDEX('Policy Characteristics'!E:E,MATCH($C482,'Policy Characteristics'!$C:$C,0)))</f>
        <v>indst fuel type shifting</v>
      </c>
      <c r="L482" s="380">
        <f>IF(ISBLANK(INDEX('Policy Characteristics'!F:F,MATCH($C482,'Policy Characteristics'!$C:$C,0))),"",INDEX('Policy Characteristics'!F:F,MATCH($C482,'Policy Characteristics'!$C:$C,0)))</f>
        <v>0</v>
      </c>
      <c r="M482" s="380">
        <f>IF(ISBLANK(INDEX('Policy Characteristics'!G:G,MATCH($C482,'Policy Characteristics'!$C:$C,0))),"",INDEX('Policy Characteristics'!G:G,MATCH($C482,'Policy Characteristics'!$C:$C,0)))</f>
        <v>1</v>
      </c>
      <c r="N482" s="380">
        <f>IF(ISBLANK(INDEX('Policy Characteristics'!H:H,MATCH($C482,'Policy Characteristics'!$C:$C,0))),"",INDEX('Policy Characteristics'!H:H,MATCH($C482,'Policy Characteristics'!$C:$C,0)))</f>
        <v>0.01</v>
      </c>
      <c r="O482" s="358" t="str">
        <f>IF(ISBLANK(INDEX('Policy Characteristics'!I:I,MATCH($C482,'Policy Characteristics'!$C:$C,0))),"",INDEX('Policy Characteristics'!I:I,MATCH($C482,'Policy Characteristics'!$C:$C,0)))</f>
        <v>% of fuel shifted</v>
      </c>
      <c r="P482" s="358"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58" t="str">
        <f>IF(ISBLANK(INDEX('Policy Characteristics'!K:K,MATCH($C482,'Policy Characteristics'!$C:$C,0))),"",INDEX('Policy Characteristics'!K:K,MATCH($C482,'Policy Characteristics'!$C:$C,0)))</f>
        <v>industry-ag-main.html#fuel-switching</v>
      </c>
      <c r="R482" s="358" t="str">
        <f>IF(ISBLANK(INDEX('Policy Characteristics'!L:L,MATCH($C482,'Policy Characteristics'!$C:$C,0))),"",INDEX('Policy Characteristics'!L:L,MATCH($C482,'Policy Characteristics'!$C:$C,0)))</f>
        <v>industry-elec-and-hydrogen.html</v>
      </c>
    </row>
    <row r="483" spans="1:18" x14ac:dyDescent="0.35">
      <c r="A483" s="358" t="str">
        <f>IF(ISBLANK(INDEX('Policy Characteristics'!A:A,MATCH($C483,'Policy Characteristics'!$C:$C,0))),"",INDEX('Policy Characteristics'!A:A,MATCH($C483,'Policy Characteristics'!$C:$C,0)))</f>
        <v>Industry</v>
      </c>
      <c r="B483" s="358" t="str">
        <f>IF(ISBLANK(INDEX('Policy Characteristics'!B:B,MATCH($C483,'Policy Characteristics'!$C:$C,0))),"",INDEX('Policy Characteristics'!B:B,MATCH($C483,'Policy Characteristics'!$C:$C,0)))</f>
        <v>Electrification + Hydrogen</v>
      </c>
      <c r="C483" s="362" t="str">
        <f t="shared" si="31"/>
        <v>Fraction of Industrial Fuel Use Shifted to Other Fuels</v>
      </c>
      <c r="D483" s="9" t="s">
        <v>3220</v>
      </c>
      <c r="E483" s="53" t="s">
        <v>2805</v>
      </c>
      <c r="F483" s="195" t="s">
        <v>2864</v>
      </c>
      <c r="G483" s="53" t="s">
        <v>3252</v>
      </c>
      <c r="H483" s="54">
        <v>1224</v>
      </c>
      <c r="I483" s="53" t="s">
        <v>46</v>
      </c>
      <c r="J483" s="360" t="str">
        <f>IF(ISBLANK(INDEX('Policy Characteristics'!D:D,MATCH($C483,'Policy Characteristics'!$C:$C,0))),"",INDEX('Policy Characteristics'!D:D,MATCH($C483,'Policy Characteristics'!$C:$C,0)))</f>
        <v>Electrification + Hydrogen</v>
      </c>
      <c r="K483" s="358" t="str">
        <f>IF(ISBLANK(INDEX('Policy Characteristics'!E:E,MATCH($C483,'Policy Characteristics'!$C:$C,0))),"",INDEX('Policy Characteristics'!E:E,MATCH($C483,'Policy Characteristics'!$C:$C,0)))</f>
        <v>indst fuel type shifting</v>
      </c>
      <c r="L483" s="380">
        <f>IF(ISBLANK(INDEX('Policy Characteristics'!F:F,MATCH($C483,'Policy Characteristics'!$C:$C,0))),"",INDEX('Policy Characteristics'!F:F,MATCH($C483,'Policy Characteristics'!$C:$C,0)))</f>
        <v>0</v>
      </c>
      <c r="M483" s="380">
        <f>IF(ISBLANK(INDEX('Policy Characteristics'!G:G,MATCH($C483,'Policy Characteristics'!$C:$C,0))),"",INDEX('Policy Characteristics'!G:G,MATCH($C483,'Policy Characteristics'!$C:$C,0)))</f>
        <v>1</v>
      </c>
      <c r="N483" s="380">
        <f>IF(ISBLANK(INDEX('Policy Characteristics'!H:H,MATCH($C483,'Policy Characteristics'!$C:$C,0))),"",INDEX('Policy Characteristics'!H:H,MATCH($C483,'Policy Characteristics'!$C:$C,0)))</f>
        <v>0.01</v>
      </c>
      <c r="O483" s="358" t="str">
        <f>IF(ISBLANK(INDEX('Policy Characteristics'!I:I,MATCH($C483,'Policy Characteristics'!$C:$C,0))),"",INDEX('Policy Characteristics'!I:I,MATCH($C483,'Policy Characteristics'!$C:$C,0)))</f>
        <v>% of fuel shifted</v>
      </c>
      <c r="P483" s="358"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58" t="str">
        <f>IF(ISBLANK(INDEX('Policy Characteristics'!K:K,MATCH($C483,'Policy Characteristics'!$C:$C,0))),"",INDEX('Policy Characteristics'!K:K,MATCH($C483,'Policy Characteristics'!$C:$C,0)))</f>
        <v>industry-ag-main.html#fuel-switching</v>
      </c>
      <c r="R483" s="358" t="str">
        <f>IF(ISBLANK(INDEX('Policy Characteristics'!L:L,MATCH($C483,'Policy Characteristics'!$C:$C,0))),"",INDEX('Policy Characteristics'!L:L,MATCH($C483,'Policy Characteristics'!$C:$C,0)))</f>
        <v>industry-elec-and-hydrogen.html</v>
      </c>
    </row>
    <row r="484" spans="1:18" x14ac:dyDescent="0.35">
      <c r="A484" s="358" t="str">
        <f>IF(ISBLANK(INDEX('Policy Characteristics'!A:A,MATCH($C484,'Policy Characteristics'!$C:$C,0))),"",INDEX('Policy Characteristics'!A:A,MATCH($C484,'Policy Characteristics'!$C:$C,0)))</f>
        <v>Industry</v>
      </c>
      <c r="B484" s="358" t="str">
        <f>IF(ISBLANK(INDEX('Policy Characteristics'!B:B,MATCH($C484,'Policy Characteristics'!$C:$C,0))),"",INDEX('Policy Characteristics'!B:B,MATCH($C484,'Policy Characteristics'!$C:$C,0)))</f>
        <v>Electrification + Hydrogen</v>
      </c>
      <c r="C484" s="362" t="str">
        <f t="shared" si="31"/>
        <v>Fraction of Industrial Fuel Use Shifted to Other Fuels</v>
      </c>
      <c r="D484" s="9" t="s">
        <v>3220</v>
      </c>
      <c r="E484" s="53" t="s">
        <v>2806</v>
      </c>
      <c r="F484" s="195" t="s">
        <v>2864</v>
      </c>
      <c r="G484" s="53" t="s">
        <v>3253</v>
      </c>
      <c r="H484" s="54">
        <v>1225</v>
      </c>
      <c r="I484" s="53" t="s">
        <v>46</v>
      </c>
      <c r="J484" s="360" t="str">
        <f>IF(ISBLANK(INDEX('Policy Characteristics'!D:D,MATCH($C484,'Policy Characteristics'!$C:$C,0))),"",INDEX('Policy Characteristics'!D:D,MATCH($C484,'Policy Characteristics'!$C:$C,0)))</f>
        <v>Electrification + Hydrogen</v>
      </c>
      <c r="K484" s="358" t="str">
        <f>IF(ISBLANK(INDEX('Policy Characteristics'!E:E,MATCH($C484,'Policy Characteristics'!$C:$C,0))),"",INDEX('Policy Characteristics'!E:E,MATCH($C484,'Policy Characteristics'!$C:$C,0)))</f>
        <v>indst fuel type shifting</v>
      </c>
      <c r="L484" s="380">
        <f>IF(ISBLANK(INDEX('Policy Characteristics'!F:F,MATCH($C484,'Policy Characteristics'!$C:$C,0))),"",INDEX('Policy Characteristics'!F:F,MATCH($C484,'Policy Characteristics'!$C:$C,0)))</f>
        <v>0</v>
      </c>
      <c r="M484" s="380">
        <f>IF(ISBLANK(INDEX('Policy Characteristics'!G:G,MATCH($C484,'Policy Characteristics'!$C:$C,0))),"",INDEX('Policy Characteristics'!G:G,MATCH($C484,'Policy Characteristics'!$C:$C,0)))</f>
        <v>1</v>
      </c>
      <c r="N484" s="380">
        <f>IF(ISBLANK(INDEX('Policy Characteristics'!H:H,MATCH($C484,'Policy Characteristics'!$C:$C,0))),"",INDEX('Policy Characteristics'!H:H,MATCH($C484,'Policy Characteristics'!$C:$C,0)))</f>
        <v>0.01</v>
      </c>
      <c r="O484" s="358" t="str">
        <f>IF(ISBLANK(INDEX('Policy Characteristics'!I:I,MATCH($C484,'Policy Characteristics'!$C:$C,0))),"",INDEX('Policy Characteristics'!I:I,MATCH($C484,'Policy Characteristics'!$C:$C,0)))</f>
        <v>% of fuel shifted</v>
      </c>
      <c r="P484" s="358"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58" t="str">
        <f>IF(ISBLANK(INDEX('Policy Characteristics'!K:K,MATCH($C484,'Policy Characteristics'!$C:$C,0))),"",INDEX('Policy Characteristics'!K:K,MATCH($C484,'Policy Characteristics'!$C:$C,0)))</f>
        <v>industry-ag-main.html#fuel-switching</v>
      </c>
      <c r="R484" s="358" t="str">
        <f>IF(ISBLANK(INDEX('Policy Characteristics'!L:L,MATCH($C484,'Policy Characteristics'!$C:$C,0))),"",INDEX('Policy Characteristics'!L:L,MATCH($C484,'Policy Characteristics'!$C:$C,0)))</f>
        <v>industry-elec-and-hydrogen.html</v>
      </c>
    </row>
    <row r="485" spans="1:18" x14ac:dyDescent="0.35">
      <c r="A485" s="358" t="str">
        <f>IF(ISBLANK(INDEX('Policy Characteristics'!A:A,MATCH($C485,'Policy Characteristics'!$C:$C,0))),"",INDEX('Policy Characteristics'!A:A,MATCH($C485,'Policy Characteristics'!$C:$C,0)))</f>
        <v>Industry</v>
      </c>
      <c r="B485" s="358" t="str">
        <f>IF(ISBLANK(INDEX('Policy Characteristics'!B:B,MATCH($C485,'Policy Characteristics'!$C:$C,0))),"",INDEX('Policy Characteristics'!B:B,MATCH($C485,'Policy Characteristics'!$C:$C,0)))</f>
        <v>Electrification + Hydrogen</v>
      </c>
      <c r="C485" s="362" t="str">
        <f t="shared" si="31"/>
        <v>Fraction of Industrial Fuel Use Shifted to Other Fuels</v>
      </c>
      <c r="D485" s="9" t="s">
        <v>3220</v>
      </c>
      <c r="E485" s="53" t="s">
        <v>2807</v>
      </c>
      <c r="F485" s="195" t="s">
        <v>2864</v>
      </c>
      <c r="G485" s="53" t="s">
        <v>3254</v>
      </c>
      <c r="H485" s="54">
        <v>1226</v>
      </c>
      <c r="I485" s="53" t="s">
        <v>46</v>
      </c>
      <c r="J485" s="360" t="str">
        <f>IF(ISBLANK(INDEX('Policy Characteristics'!D:D,MATCH($C485,'Policy Characteristics'!$C:$C,0))),"",INDEX('Policy Characteristics'!D:D,MATCH($C485,'Policy Characteristics'!$C:$C,0)))</f>
        <v>Electrification + Hydrogen</v>
      </c>
      <c r="K485" s="358" t="str">
        <f>IF(ISBLANK(INDEX('Policy Characteristics'!E:E,MATCH($C485,'Policy Characteristics'!$C:$C,0))),"",INDEX('Policy Characteristics'!E:E,MATCH($C485,'Policy Characteristics'!$C:$C,0)))</f>
        <v>indst fuel type shifting</v>
      </c>
      <c r="L485" s="380">
        <f>IF(ISBLANK(INDEX('Policy Characteristics'!F:F,MATCH($C485,'Policy Characteristics'!$C:$C,0))),"",INDEX('Policy Characteristics'!F:F,MATCH($C485,'Policy Characteristics'!$C:$C,0)))</f>
        <v>0</v>
      </c>
      <c r="M485" s="380">
        <f>IF(ISBLANK(INDEX('Policy Characteristics'!G:G,MATCH($C485,'Policy Characteristics'!$C:$C,0))),"",INDEX('Policy Characteristics'!G:G,MATCH($C485,'Policy Characteristics'!$C:$C,0)))</f>
        <v>1</v>
      </c>
      <c r="N485" s="380">
        <f>IF(ISBLANK(INDEX('Policy Characteristics'!H:H,MATCH($C485,'Policy Characteristics'!$C:$C,0))),"",INDEX('Policy Characteristics'!H:H,MATCH($C485,'Policy Characteristics'!$C:$C,0)))</f>
        <v>0.01</v>
      </c>
      <c r="O485" s="358" t="str">
        <f>IF(ISBLANK(INDEX('Policy Characteristics'!I:I,MATCH($C485,'Policy Characteristics'!$C:$C,0))),"",INDEX('Policy Characteristics'!I:I,MATCH($C485,'Policy Characteristics'!$C:$C,0)))</f>
        <v>% of fuel shifted</v>
      </c>
      <c r="P485" s="358"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58" t="str">
        <f>IF(ISBLANK(INDEX('Policy Characteristics'!K:K,MATCH($C485,'Policy Characteristics'!$C:$C,0))),"",INDEX('Policy Characteristics'!K:K,MATCH($C485,'Policy Characteristics'!$C:$C,0)))</f>
        <v>industry-ag-main.html#fuel-switching</v>
      </c>
      <c r="R485" s="358" t="str">
        <f>IF(ISBLANK(INDEX('Policy Characteristics'!L:L,MATCH($C485,'Policy Characteristics'!$C:$C,0))),"",INDEX('Policy Characteristics'!L:L,MATCH($C485,'Policy Characteristics'!$C:$C,0)))</f>
        <v>industry-elec-and-hydrogen.html</v>
      </c>
    </row>
    <row r="486" spans="1:18" x14ac:dyDescent="0.35">
      <c r="A486" s="358" t="str">
        <f>IF(ISBLANK(INDEX('Policy Characteristics'!A:A,MATCH($C486,'Policy Characteristics'!$C:$C,0))),"",INDEX('Policy Characteristics'!A:A,MATCH($C486,'Policy Characteristics'!$C:$C,0)))</f>
        <v>Industry</v>
      </c>
      <c r="B486" s="358" t="str">
        <f>IF(ISBLANK(INDEX('Policy Characteristics'!B:B,MATCH($C486,'Policy Characteristics'!$C:$C,0))),"",INDEX('Policy Characteristics'!B:B,MATCH($C486,'Policy Characteristics'!$C:$C,0)))</f>
        <v>Electrification + Hydrogen</v>
      </c>
      <c r="C486" s="362" t="str">
        <f t="shared" si="31"/>
        <v>Fraction of Industrial Fuel Use Shifted to Other Fuels</v>
      </c>
      <c r="D486" s="9" t="s">
        <v>3220</v>
      </c>
      <c r="E486" s="53" t="s">
        <v>2804</v>
      </c>
      <c r="F486" s="195" t="s">
        <v>2864</v>
      </c>
      <c r="G486" s="53" t="s">
        <v>3255</v>
      </c>
      <c r="H486" s="54">
        <v>1227</v>
      </c>
      <c r="I486" s="53" t="s">
        <v>45</v>
      </c>
      <c r="J486" s="360" t="str">
        <f>IF(ISBLANK(INDEX('Policy Characteristics'!D:D,MATCH($C486,'Policy Characteristics'!$C:$C,0))),"",INDEX('Policy Characteristics'!D:D,MATCH($C486,'Policy Characteristics'!$C:$C,0)))</f>
        <v>Electrification + Hydrogen</v>
      </c>
      <c r="K486" s="358" t="str">
        <f>IF(ISBLANK(INDEX('Policy Characteristics'!E:E,MATCH($C486,'Policy Characteristics'!$C:$C,0))),"",INDEX('Policy Characteristics'!E:E,MATCH($C486,'Policy Characteristics'!$C:$C,0)))</f>
        <v>indst fuel type shifting</v>
      </c>
      <c r="L486" s="380">
        <f>IF(ISBLANK(INDEX('Policy Characteristics'!F:F,MATCH($C486,'Policy Characteristics'!$C:$C,0))),"",INDEX('Policy Characteristics'!F:F,MATCH($C486,'Policy Characteristics'!$C:$C,0)))</f>
        <v>0</v>
      </c>
      <c r="M486" s="380">
        <f>IF(ISBLANK(INDEX('Policy Characteristics'!G:G,MATCH($C486,'Policy Characteristics'!$C:$C,0))),"",INDEX('Policy Characteristics'!G:G,MATCH($C486,'Policy Characteristics'!$C:$C,0)))</f>
        <v>1</v>
      </c>
      <c r="N486" s="380">
        <f>IF(ISBLANK(INDEX('Policy Characteristics'!H:H,MATCH($C486,'Policy Characteristics'!$C:$C,0))),"",INDEX('Policy Characteristics'!H:H,MATCH($C486,'Policy Characteristics'!$C:$C,0)))</f>
        <v>0.01</v>
      </c>
      <c r="O486" s="358" t="str">
        <f>IF(ISBLANK(INDEX('Policy Characteristics'!I:I,MATCH($C486,'Policy Characteristics'!$C:$C,0))),"",INDEX('Policy Characteristics'!I:I,MATCH($C486,'Policy Characteristics'!$C:$C,0)))</f>
        <v>% of fuel shifted</v>
      </c>
      <c r="P486" s="358"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58" t="str">
        <f>IF(ISBLANK(INDEX('Policy Characteristics'!K:K,MATCH($C486,'Policy Characteristics'!$C:$C,0))),"",INDEX('Policy Characteristics'!K:K,MATCH($C486,'Policy Characteristics'!$C:$C,0)))</f>
        <v>industry-ag-main.html#fuel-switching</v>
      </c>
      <c r="R486" s="358" t="str">
        <f>IF(ISBLANK(INDEX('Policy Characteristics'!L:L,MATCH($C486,'Policy Characteristics'!$C:$C,0))),"",INDEX('Policy Characteristics'!L:L,MATCH($C486,'Policy Characteristics'!$C:$C,0)))</f>
        <v>industry-elec-and-hydrogen.html</v>
      </c>
    </row>
    <row r="487" spans="1:18" x14ac:dyDescent="0.35">
      <c r="A487" s="358" t="str">
        <f>IF(ISBLANK(INDEX('Policy Characteristics'!A:A,MATCH($C487,'Policy Characteristics'!$C:$C,0))),"",INDEX('Policy Characteristics'!A:A,MATCH($C487,'Policy Characteristics'!$C:$C,0)))</f>
        <v>Industry</v>
      </c>
      <c r="B487" s="358" t="str">
        <f>IF(ISBLANK(INDEX('Policy Characteristics'!B:B,MATCH($C487,'Policy Characteristics'!$C:$C,0))),"",INDEX('Policy Characteristics'!B:B,MATCH($C487,'Policy Characteristics'!$C:$C,0)))</f>
        <v>Electrification + Hydrogen</v>
      </c>
      <c r="C487" s="362" t="str">
        <f t="shared" si="31"/>
        <v>Fraction of Industrial Fuel Use Shifted to Other Fuels</v>
      </c>
      <c r="D487" s="9" t="s">
        <v>3221</v>
      </c>
      <c r="E487" s="53" t="s">
        <v>2463</v>
      </c>
      <c r="F487" s="195" t="s">
        <v>3185</v>
      </c>
      <c r="G487" s="53" t="s">
        <v>3246</v>
      </c>
      <c r="H487" s="54">
        <v>1228</v>
      </c>
      <c r="I487" s="53" t="s">
        <v>45</v>
      </c>
      <c r="J487" s="360" t="str">
        <f>IF(ISBLANK(INDEX('Policy Characteristics'!D:D,MATCH($C487,'Policy Characteristics'!$C:$C,0))),"",INDEX('Policy Characteristics'!D:D,MATCH($C487,'Policy Characteristics'!$C:$C,0)))</f>
        <v>Electrification + Hydrogen</v>
      </c>
      <c r="K487" s="358" t="str">
        <f>IF(ISBLANK(INDEX('Policy Characteristics'!E:E,MATCH($C487,'Policy Characteristics'!$C:$C,0))),"",INDEX('Policy Characteristics'!E:E,MATCH($C487,'Policy Characteristics'!$C:$C,0)))</f>
        <v>indst fuel type shifting</v>
      </c>
      <c r="L487" s="380">
        <f>IF(ISBLANK(INDEX('Policy Characteristics'!F:F,MATCH($C487,'Policy Characteristics'!$C:$C,0))),"",INDEX('Policy Characteristics'!F:F,MATCH($C487,'Policy Characteristics'!$C:$C,0)))</f>
        <v>0</v>
      </c>
      <c r="M487" s="380">
        <f>IF(ISBLANK(INDEX('Policy Characteristics'!G:G,MATCH($C487,'Policy Characteristics'!$C:$C,0))),"",INDEX('Policy Characteristics'!G:G,MATCH($C487,'Policy Characteristics'!$C:$C,0)))</f>
        <v>1</v>
      </c>
      <c r="N487" s="380">
        <f>IF(ISBLANK(INDEX('Policy Characteristics'!H:H,MATCH($C487,'Policy Characteristics'!$C:$C,0))),"",INDEX('Policy Characteristics'!H:H,MATCH($C487,'Policy Characteristics'!$C:$C,0)))</f>
        <v>0.01</v>
      </c>
      <c r="O487" s="358" t="str">
        <f>IF(ISBLANK(INDEX('Policy Characteristics'!I:I,MATCH($C487,'Policy Characteristics'!$C:$C,0))),"",INDEX('Policy Characteristics'!I:I,MATCH($C487,'Policy Characteristics'!$C:$C,0)))</f>
        <v>% of fuel shifted</v>
      </c>
      <c r="P487" s="358"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58" t="str">
        <f>IF(ISBLANK(INDEX('Policy Characteristics'!K:K,MATCH($C487,'Policy Characteristics'!$C:$C,0))),"",INDEX('Policy Characteristics'!K:K,MATCH($C487,'Policy Characteristics'!$C:$C,0)))</f>
        <v>industry-ag-main.html#fuel-switching</v>
      </c>
      <c r="R487" s="358" t="str">
        <f>IF(ISBLANK(INDEX('Policy Characteristics'!L:L,MATCH($C487,'Policy Characteristics'!$C:$C,0))),"",INDEX('Policy Characteristics'!L:L,MATCH($C487,'Policy Characteristics'!$C:$C,0)))</f>
        <v>industry-elec-and-hydrogen.html</v>
      </c>
    </row>
    <row r="488" spans="1:18" x14ac:dyDescent="0.35">
      <c r="A488" s="358" t="str">
        <f>IF(ISBLANK(INDEX('Policy Characteristics'!A:A,MATCH($C488,'Policy Characteristics'!$C:$C,0))),"",INDEX('Policy Characteristics'!A:A,MATCH($C488,'Policy Characteristics'!$C:$C,0)))</f>
        <v>Industry</v>
      </c>
      <c r="B488" s="358" t="str">
        <f>IF(ISBLANK(INDEX('Policy Characteristics'!B:B,MATCH($C488,'Policy Characteristics'!$C:$C,0))),"",INDEX('Policy Characteristics'!B:B,MATCH($C488,'Policy Characteristics'!$C:$C,0)))</f>
        <v>Electrification + Hydrogen</v>
      </c>
      <c r="C488" s="362" t="str">
        <f t="shared" si="31"/>
        <v>Fraction of Industrial Fuel Use Shifted to Other Fuels</v>
      </c>
      <c r="D488" s="9" t="s">
        <v>3221</v>
      </c>
      <c r="E488" s="53" t="s">
        <v>2464</v>
      </c>
      <c r="F488" s="195" t="s">
        <v>3185</v>
      </c>
      <c r="G488" s="53" t="s">
        <v>3247</v>
      </c>
      <c r="H488" s="54">
        <v>1229</v>
      </c>
      <c r="I488" s="53" t="s">
        <v>46</v>
      </c>
      <c r="J488" s="360" t="str">
        <f>IF(ISBLANK(INDEX('Policy Characteristics'!D:D,MATCH($C488,'Policy Characteristics'!$C:$C,0))),"",INDEX('Policy Characteristics'!D:D,MATCH($C488,'Policy Characteristics'!$C:$C,0)))</f>
        <v>Electrification + Hydrogen</v>
      </c>
      <c r="K488" s="358" t="str">
        <f>IF(ISBLANK(INDEX('Policy Characteristics'!E:E,MATCH($C488,'Policy Characteristics'!$C:$C,0))),"",INDEX('Policy Characteristics'!E:E,MATCH($C488,'Policy Characteristics'!$C:$C,0)))</f>
        <v>indst fuel type shifting</v>
      </c>
      <c r="L488" s="380">
        <f>IF(ISBLANK(INDEX('Policy Characteristics'!F:F,MATCH($C488,'Policy Characteristics'!$C:$C,0))),"",INDEX('Policy Characteristics'!F:F,MATCH($C488,'Policy Characteristics'!$C:$C,0)))</f>
        <v>0</v>
      </c>
      <c r="M488" s="380">
        <f>IF(ISBLANK(INDEX('Policy Characteristics'!G:G,MATCH($C488,'Policy Characteristics'!$C:$C,0))),"",INDEX('Policy Characteristics'!G:G,MATCH($C488,'Policy Characteristics'!$C:$C,0)))</f>
        <v>1</v>
      </c>
      <c r="N488" s="380">
        <f>IF(ISBLANK(INDEX('Policy Characteristics'!H:H,MATCH($C488,'Policy Characteristics'!$C:$C,0))),"",INDEX('Policy Characteristics'!H:H,MATCH($C488,'Policy Characteristics'!$C:$C,0)))</f>
        <v>0.01</v>
      </c>
      <c r="O488" s="358" t="str">
        <f>IF(ISBLANK(INDEX('Policy Characteristics'!I:I,MATCH($C488,'Policy Characteristics'!$C:$C,0))),"",INDEX('Policy Characteristics'!I:I,MATCH($C488,'Policy Characteristics'!$C:$C,0)))</f>
        <v>% of fuel shifted</v>
      </c>
      <c r="P488" s="358"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58" t="str">
        <f>IF(ISBLANK(INDEX('Policy Characteristics'!K:K,MATCH($C488,'Policy Characteristics'!$C:$C,0))),"",INDEX('Policy Characteristics'!K:K,MATCH($C488,'Policy Characteristics'!$C:$C,0)))</f>
        <v>industry-ag-main.html#fuel-switching</v>
      </c>
      <c r="R488" s="358" t="str">
        <f>IF(ISBLANK(INDEX('Policy Characteristics'!L:L,MATCH($C488,'Policy Characteristics'!$C:$C,0))),"",INDEX('Policy Characteristics'!L:L,MATCH($C488,'Policy Characteristics'!$C:$C,0)))</f>
        <v>industry-elec-and-hydrogen.html</v>
      </c>
    </row>
    <row r="489" spans="1:18" x14ac:dyDescent="0.35">
      <c r="A489" s="358" t="str">
        <f>IF(ISBLANK(INDEX('Policy Characteristics'!A:A,MATCH($C489,'Policy Characteristics'!$C:$C,0))),"",INDEX('Policy Characteristics'!A:A,MATCH($C489,'Policy Characteristics'!$C:$C,0)))</f>
        <v>Industry</v>
      </c>
      <c r="B489" s="358" t="str">
        <f>IF(ISBLANK(INDEX('Policy Characteristics'!B:B,MATCH($C489,'Policy Characteristics'!$C:$C,0))),"",INDEX('Policy Characteristics'!B:B,MATCH($C489,'Policy Characteristics'!$C:$C,0)))</f>
        <v>Electrification + Hydrogen</v>
      </c>
      <c r="C489" s="362" t="str">
        <f t="shared" si="31"/>
        <v>Fraction of Industrial Fuel Use Shifted to Other Fuels</v>
      </c>
      <c r="D489" s="9" t="s">
        <v>3221</v>
      </c>
      <c r="E489" s="53" t="s">
        <v>2465</v>
      </c>
      <c r="F489" s="195" t="s">
        <v>3185</v>
      </c>
      <c r="G489" s="53" t="s">
        <v>3248</v>
      </c>
      <c r="H489" s="54">
        <v>1230</v>
      </c>
      <c r="I489" s="53" t="s">
        <v>46</v>
      </c>
      <c r="J489" s="360" t="str">
        <f>IF(ISBLANK(INDEX('Policy Characteristics'!D:D,MATCH($C489,'Policy Characteristics'!$C:$C,0))),"",INDEX('Policy Characteristics'!D:D,MATCH($C489,'Policy Characteristics'!$C:$C,0)))</f>
        <v>Electrification + Hydrogen</v>
      </c>
      <c r="K489" s="358" t="str">
        <f>IF(ISBLANK(INDEX('Policy Characteristics'!E:E,MATCH($C489,'Policy Characteristics'!$C:$C,0))),"",INDEX('Policy Characteristics'!E:E,MATCH($C489,'Policy Characteristics'!$C:$C,0)))</f>
        <v>indst fuel type shifting</v>
      </c>
      <c r="L489" s="380">
        <f>IF(ISBLANK(INDEX('Policy Characteristics'!F:F,MATCH($C489,'Policy Characteristics'!$C:$C,0))),"",INDEX('Policy Characteristics'!F:F,MATCH($C489,'Policy Characteristics'!$C:$C,0)))</f>
        <v>0</v>
      </c>
      <c r="M489" s="380">
        <f>IF(ISBLANK(INDEX('Policy Characteristics'!G:G,MATCH($C489,'Policy Characteristics'!$C:$C,0))),"",INDEX('Policy Characteristics'!G:G,MATCH($C489,'Policy Characteristics'!$C:$C,0)))</f>
        <v>1</v>
      </c>
      <c r="N489" s="380">
        <f>IF(ISBLANK(INDEX('Policy Characteristics'!H:H,MATCH($C489,'Policy Characteristics'!$C:$C,0))),"",INDEX('Policy Characteristics'!H:H,MATCH($C489,'Policy Characteristics'!$C:$C,0)))</f>
        <v>0.01</v>
      </c>
      <c r="O489" s="358" t="str">
        <f>IF(ISBLANK(INDEX('Policy Characteristics'!I:I,MATCH($C489,'Policy Characteristics'!$C:$C,0))),"",INDEX('Policy Characteristics'!I:I,MATCH($C489,'Policy Characteristics'!$C:$C,0)))</f>
        <v>% of fuel shifted</v>
      </c>
      <c r="P489" s="358"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58" t="str">
        <f>IF(ISBLANK(INDEX('Policy Characteristics'!K:K,MATCH($C489,'Policy Characteristics'!$C:$C,0))),"",INDEX('Policy Characteristics'!K:K,MATCH($C489,'Policy Characteristics'!$C:$C,0)))</f>
        <v>industry-ag-main.html#fuel-switching</v>
      </c>
      <c r="R489" s="358" t="str">
        <f>IF(ISBLANK(INDEX('Policy Characteristics'!L:L,MATCH($C489,'Policy Characteristics'!$C:$C,0))),"",INDEX('Policy Characteristics'!L:L,MATCH($C489,'Policy Characteristics'!$C:$C,0)))</f>
        <v>industry-elec-and-hydrogen.html</v>
      </c>
    </row>
    <row r="490" spans="1:18" x14ac:dyDescent="0.35">
      <c r="A490" s="358" t="str">
        <f>IF(ISBLANK(INDEX('Policy Characteristics'!A:A,MATCH($C490,'Policy Characteristics'!$C:$C,0))),"",INDEX('Policy Characteristics'!A:A,MATCH($C490,'Policy Characteristics'!$C:$C,0)))</f>
        <v>Industry</v>
      </c>
      <c r="B490" s="358" t="str">
        <f>IF(ISBLANK(INDEX('Policy Characteristics'!B:B,MATCH($C490,'Policy Characteristics'!$C:$C,0))),"",INDEX('Policy Characteristics'!B:B,MATCH($C490,'Policy Characteristics'!$C:$C,0)))</f>
        <v>Electrification + Hydrogen</v>
      </c>
      <c r="C490" s="362" t="str">
        <f t="shared" si="31"/>
        <v>Fraction of Industrial Fuel Use Shifted to Other Fuels</v>
      </c>
      <c r="D490" s="9" t="s">
        <v>3221</v>
      </c>
      <c r="E490" s="53" t="s">
        <v>2466</v>
      </c>
      <c r="F490" s="195" t="s">
        <v>3185</v>
      </c>
      <c r="G490" s="53" t="s">
        <v>3249</v>
      </c>
      <c r="H490" s="54">
        <v>1231</v>
      </c>
      <c r="I490" s="53" t="s">
        <v>46</v>
      </c>
      <c r="J490" s="360" t="str">
        <f>IF(ISBLANK(INDEX('Policy Characteristics'!D:D,MATCH($C490,'Policy Characteristics'!$C:$C,0))),"",INDEX('Policy Characteristics'!D:D,MATCH($C490,'Policy Characteristics'!$C:$C,0)))</f>
        <v>Electrification + Hydrogen</v>
      </c>
      <c r="K490" s="358" t="str">
        <f>IF(ISBLANK(INDEX('Policy Characteristics'!E:E,MATCH($C490,'Policy Characteristics'!$C:$C,0))),"",INDEX('Policy Characteristics'!E:E,MATCH($C490,'Policy Characteristics'!$C:$C,0)))</f>
        <v>indst fuel type shifting</v>
      </c>
      <c r="L490" s="380">
        <f>IF(ISBLANK(INDEX('Policy Characteristics'!F:F,MATCH($C490,'Policy Characteristics'!$C:$C,0))),"",INDEX('Policy Characteristics'!F:F,MATCH($C490,'Policy Characteristics'!$C:$C,0)))</f>
        <v>0</v>
      </c>
      <c r="M490" s="380">
        <f>IF(ISBLANK(INDEX('Policy Characteristics'!G:G,MATCH($C490,'Policy Characteristics'!$C:$C,0))),"",INDEX('Policy Characteristics'!G:G,MATCH($C490,'Policy Characteristics'!$C:$C,0)))</f>
        <v>1</v>
      </c>
      <c r="N490" s="380">
        <f>IF(ISBLANK(INDEX('Policy Characteristics'!H:H,MATCH($C490,'Policy Characteristics'!$C:$C,0))),"",INDEX('Policy Characteristics'!H:H,MATCH($C490,'Policy Characteristics'!$C:$C,0)))</f>
        <v>0.01</v>
      </c>
      <c r="O490" s="358" t="str">
        <f>IF(ISBLANK(INDEX('Policy Characteristics'!I:I,MATCH($C490,'Policy Characteristics'!$C:$C,0))),"",INDEX('Policy Characteristics'!I:I,MATCH($C490,'Policy Characteristics'!$C:$C,0)))</f>
        <v>% of fuel shifted</v>
      </c>
      <c r="P490" s="358"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58" t="str">
        <f>IF(ISBLANK(INDEX('Policy Characteristics'!K:K,MATCH($C490,'Policy Characteristics'!$C:$C,0))),"",INDEX('Policy Characteristics'!K:K,MATCH($C490,'Policy Characteristics'!$C:$C,0)))</f>
        <v>industry-ag-main.html#fuel-switching</v>
      </c>
      <c r="R490" s="358" t="str">
        <f>IF(ISBLANK(INDEX('Policy Characteristics'!L:L,MATCH($C490,'Policy Characteristics'!$C:$C,0))),"",INDEX('Policy Characteristics'!L:L,MATCH($C490,'Policy Characteristics'!$C:$C,0)))</f>
        <v>industry-elec-and-hydrogen.html</v>
      </c>
    </row>
    <row r="491" spans="1:18" x14ac:dyDescent="0.35">
      <c r="A491" s="358" t="str">
        <f>IF(ISBLANK(INDEX('Policy Characteristics'!A:A,MATCH($C491,'Policy Characteristics'!$C:$C,0))),"",INDEX('Policy Characteristics'!A:A,MATCH($C491,'Policy Characteristics'!$C:$C,0)))</f>
        <v>Industry</v>
      </c>
      <c r="B491" s="358" t="str">
        <f>IF(ISBLANK(INDEX('Policy Characteristics'!B:B,MATCH($C491,'Policy Characteristics'!$C:$C,0))),"",INDEX('Policy Characteristics'!B:B,MATCH($C491,'Policy Characteristics'!$C:$C,0)))</f>
        <v>Electrification + Hydrogen</v>
      </c>
      <c r="C491" s="362" t="str">
        <f t="shared" si="31"/>
        <v>Fraction of Industrial Fuel Use Shifted to Other Fuels</v>
      </c>
      <c r="D491" s="9" t="s">
        <v>3221</v>
      </c>
      <c r="E491" s="53" t="s">
        <v>2467</v>
      </c>
      <c r="F491" s="195" t="s">
        <v>3185</v>
      </c>
      <c r="G491" s="53" t="s">
        <v>3250</v>
      </c>
      <c r="H491" s="54">
        <v>1232</v>
      </c>
      <c r="I491" s="53" t="s">
        <v>46</v>
      </c>
      <c r="J491" s="360" t="str">
        <f>IF(ISBLANK(INDEX('Policy Characteristics'!D:D,MATCH($C491,'Policy Characteristics'!$C:$C,0))),"",INDEX('Policy Characteristics'!D:D,MATCH($C491,'Policy Characteristics'!$C:$C,0)))</f>
        <v>Electrification + Hydrogen</v>
      </c>
      <c r="K491" s="358" t="str">
        <f>IF(ISBLANK(INDEX('Policy Characteristics'!E:E,MATCH($C491,'Policy Characteristics'!$C:$C,0))),"",INDEX('Policy Characteristics'!E:E,MATCH($C491,'Policy Characteristics'!$C:$C,0)))</f>
        <v>indst fuel type shifting</v>
      </c>
      <c r="L491" s="380">
        <f>IF(ISBLANK(INDEX('Policy Characteristics'!F:F,MATCH($C491,'Policy Characteristics'!$C:$C,0))),"",INDEX('Policy Characteristics'!F:F,MATCH($C491,'Policy Characteristics'!$C:$C,0)))</f>
        <v>0</v>
      </c>
      <c r="M491" s="380">
        <f>IF(ISBLANK(INDEX('Policy Characteristics'!G:G,MATCH($C491,'Policy Characteristics'!$C:$C,0))),"",INDEX('Policy Characteristics'!G:G,MATCH($C491,'Policy Characteristics'!$C:$C,0)))</f>
        <v>1</v>
      </c>
      <c r="N491" s="380">
        <f>IF(ISBLANK(INDEX('Policy Characteristics'!H:H,MATCH($C491,'Policy Characteristics'!$C:$C,0))),"",INDEX('Policy Characteristics'!H:H,MATCH($C491,'Policy Characteristics'!$C:$C,0)))</f>
        <v>0.01</v>
      </c>
      <c r="O491" s="358" t="str">
        <f>IF(ISBLANK(INDEX('Policy Characteristics'!I:I,MATCH($C491,'Policy Characteristics'!$C:$C,0))),"",INDEX('Policy Characteristics'!I:I,MATCH($C491,'Policy Characteristics'!$C:$C,0)))</f>
        <v>% of fuel shifted</v>
      </c>
      <c r="P491" s="358"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58" t="str">
        <f>IF(ISBLANK(INDEX('Policy Characteristics'!K:K,MATCH($C491,'Policy Characteristics'!$C:$C,0))),"",INDEX('Policy Characteristics'!K:K,MATCH($C491,'Policy Characteristics'!$C:$C,0)))</f>
        <v>industry-ag-main.html#fuel-switching</v>
      </c>
      <c r="R491" s="358" t="str">
        <f>IF(ISBLANK(INDEX('Policy Characteristics'!L:L,MATCH($C491,'Policy Characteristics'!$C:$C,0))),"",INDEX('Policy Characteristics'!L:L,MATCH($C491,'Policy Characteristics'!$C:$C,0)))</f>
        <v>industry-elec-and-hydrogen.html</v>
      </c>
    </row>
    <row r="492" spans="1:18" x14ac:dyDescent="0.35">
      <c r="A492" s="358" t="str">
        <f>IF(ISBLANK(INDEX('Policy Characteristics'!A:A,MATCH($C492,'Policy Characteristics'!$C:$C,0))),"",INDEX('Policy Characteristics'!A:A,MATCH($C492,'Policy Characteristics'!$C:$C,0)))</f>
        <v>Industry</v>
      </c>
      <c r="B492" s="358" t="str">
        <f>IF(ISBLANK(INDEX('Policy Characteristics'!B:B,MATCH($C492,'Policy Characteristics'!$C:$C,0))),"",INDEX('Policy Characteristics'!B:B,MATCH($C492,'Policy Characteristics'!$C:$C,0)))</f>
        <v>Electrification + Hydrogen</v>
      </c>
      <c r="C492" s="362" t="str">
        <f t="shared" si="31"/>
        <v>Fraction of Industrial Fuel Use Shifted to Other Fuels</v>
      </c>
      <c r="D492" s="9" t="s">
        <v>3221</v>
      </c>
      <c r="E492" s="53" t="s">
        <v>2468</v>
      </c>
      <c r="F492" s="195" t="s">
        <v>3185</v>
      </c>
      <c r="G492" s="53" t="s">
        <v>3251</v>
      </c>
      <c r="H492" s="54">
        <v>1233</v>
      </c>
      <c r="I492" s="53" t="s">
        <v>46</v>
      </c>
      <c r="J492" s="360" t="str">
        <f>IF(ISBLANK(INDEX('Policy Characteristics'!D:D,MATCH($C492,'Policy Characteristics'!$C:$C,0))),"",INDEX('Policy Characteristics'!D:D,MATCH($C492,'Policy Characteristics'!$C:$C,0)))</f>
        <v>Electrification + Hydrogen</v>
      </c>
      <c r="K492" s="358" t="str">
        <f>IF(ISBLANK(INDEX('Policy Characteristics'!E:E,MATCH($C492,'Policy Characteristics'!$C:$C,0))),"",INDEX('Policy Characteristics'!E:E,MATCH($C492,'Policy Characteristics'!$C:$C,0)))</f>
        <v>indst fuel type shifting</v>
      </c>
      <c r="L492" s="380">
        <f>IF(ISBLANK(INDEX('Policy Characteristics'!F:F,MATCH($C492,'Policy Characteristics'!$C:$C,0))),"",INDEX('Policy Characteristics'!F:F,MATCH($C492,'Policy Characteristics'!$C:$C,0)))</f>
        <v>0</v>
      </c>
      <c r="M492" s="380">
        <f>IF(ISBLANK(INDEX('Policy Characteristics'!G:G,MATCH($C492,'Policy Characteristics'!$C:$C,0))),"",INDEX('Policy Characteristics'!G:G,MATCH($C492,'Policy Characteristics'!$C:$C,0)))</f>
        <v>1</v>
      </c>
      <c r="N492" s="380">
        <f>IF(ISBLANK(INDEX('Policy Characteristics'!H:H,MATCH($C492,'Policy Characteristics'!$C:$C,0))),"",INDEX('Policy Characteristics'!H:H,MATCH($C492,'Policy Characteristics'!$C:$C,0)))</f>
        <v>0.01</v>
      </c>
      <c r="O492" s="358" t="str">
        <f>IF(ISBLANK(INDEX('Policy Characteristics'!I:I,MATCH($C492,'Policy Characteristics'!$C:$C,0))),"",INDEX('Policy Characteristics'!I:I,MATCH($C492,'Policy Characteristics'!$C:$C,0)))</f>
        <v>% of fuel shifted</v>
      </c>
      <c r="P492" s="358"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58" t="str">
        <f>IF(ISBLANK(INDEX('Policy Characteristics'!K:K,MATCH($C492,'Policy Characteristics'!$C:$C,0))),"",INDEX('Policy Characteristics'!K:K,MATCH($C492,'Policy Characteristics'!$C:$C,0)))</f>
        <v>industry-ag-main.html#fuel-switching</v>
      </c>
      <c r="R492" s="358" t="str">
        <f>IF(ISBLANK(INDEX('Policy Characteristics'!L:L,MATCH($C492,'Policy Characteristics'!$C:$C,0))),"",INDEX('Policy Characteristics'!L:L,MATCH($C492,'Policy Characteristics'!$C:$C,0)))</f>
        <v>industry-elec-and-hydrogen.html</v>
      </c>
    </row>
    <row r="493" spans="1:18" x14ac:dyDescent="0.35">
      <c r="A493" s="358" t="str">
        <f>IF(ISBLANK(INDEX('Policy Characteristics'!A:A,MATCH($C493,'Policy Characteristics'!$C:$C,0))),"",INDEX('Policy Characteristics'!A:A,MATCH($C493,'Policy Characteristics'!$C:$C,0)))</f>
        <v>Industry</v>
      </c>
      <c r="B493" s="358" t="str">
        <f>IF(ISBLANK(INDEX('Policy Characteristics'!B:B,MATCH($C493,'Policy Characteristics'!$C:$C,0))),"",INDEX('Policy Characteristics'!B:B,MATCH($C493,'Policy Characteristics'!$C:$C,0)))</f>
        <v>Electrification + Hydrogen</v>
      </c>
      <c r="C493" s="362" t="str">
        <f t="shared" si="31"/>
        <v>Fraction of Industrial Fuel Use Shifted to Other Fuels</v>
      </c>
      <c r="D493" s="9" t="s">
        <v>3221</v>
      </c>
      <c r="E493" s="53" t="s">
        <v>2805</v>
      </c>
      <c r="F493" s="195" t="s">
        <v>3185</v>
      </c>
      <c r="G493" s="53" t="s">
        <v>3252</v>
      </c>
      <c r="H493" s="54">
        <v>1234</v>
      </c>
      <c r="I493" s="53" t="s">
        <v>46</v>
      </c>
      <c r="J493" s="360" t="str">
        <f>IF(ISBLANK(INDEX('Policy Characteristics'!D:D,MATCH($C493,'Policy Characteristics'!$C:$C,0))),"",INDEX('Policy Characteristics'!D:D,MATCH($C493,'Policy Characteristics'!$C:$C,0)))</f>
        <v>Electrification + Hydrogen</v>
      </c>
      <c r="K493" s="358" t="str">
        <f>IF(ISBLANK(INDEX('Policy Characteristics'!E:E,MATCH($C493,'Policy Characteristics'!$C:$C,0))),"",INDEX('Policy Characteristics'!E:E,MATCH($C493,'Policy Characteristics'!$C:$C,0)))</f>
        <v>indst fuel type shifting</v>
      </c>
      <c r="L493" s="380">
        <f>IF(ISBLANK(INDEX('Policy Characteristics'!F:F,MATCH($C493,'Policy Characteristics'!$C:$C,0))),"",INDEX('Policy Characteristics'!F:F,MATCH($C493,'Policy Characteristics'!$C:$C,0)))</f>
        <v>0</v>
      </c>
      <c r="M493" s="380">
        <f>IF(ISBLANK(INDEX('Policy Characteristics'!G:G,MATCH($C493,'Policy Characteristics'!$C:$C,0))),"",INDEX('Policy Characteristics'!G:G,MATCH($C493,'Policy Characteristics'!$C:$C,0)))</f>
        <v>1</v>
      </c>
      <c r="N493" s="380">
        <f>IF(ISBLANK(INDEX('Policy Characteristics'!H:H,MATCH($C493,'Policy Characteristics'!$C:$C,0))),"",INDEX('Policy Characteristics'!H:H,MATCH($C493,'Policy Characteristics'!$C:$C,0)))</f>
        <v>0.01</v>
      </c>
      <c r="O493" s="358" t="str">
        <f>IF(ISBLANK(INDEX('Policy Characteristics'!I:I,MATCH($C493,'Policy Characteristics'!$C:$C,0))),"",INDEX('Policy Characteristics'!I:I,MATCH($C493,'Policy Characteristics'!$C:$C,0)))</f>
        <v>% of fuel shifted</v>
      </c>
      <c r="P493" s="358"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58" t="str">
        <f>IF(ISBLANK(INDEX('Policy Characteristics'!K:K,MATCH($C493,'Policy Characteristics'!$C:$C,0))),"",INDEX('Policy Characteristics'!K:K,MATCH($C493,'Policy Characteristics'!$C:$C,0)))</f>
        <v>industry-ag-main.html#fuel-switching</v>
      </c>
      <c r="R493" s="358" t="str">
        <f>IF(ISBLANK(INDEX('Policy Characteristics'!L:L,MATCH($C493,'Policy Characteristics'!$C:$C,0))),"",INDEX('Policy Characteristics'!L:L,MATCH($C493,'Policy Characteristics'!$C:$C,0)))</f>
        <v>industry-elec-and-hydrogen.html</v>
      </c>
    </row>
    <row r="494" spans="1:18" x14ac:dyDescent="0.35">
      <c r="A494" s="358" t="str">
        <f>IF(ISBLANK(INDEX('Policy Characteristics'!A:A,MATCH($C494,'Policy Characteristics'!$C:$C,0))),"",INDEX('Policy Characteristics'!A:A,MATCH($C494,'Policy Characteristics'!$C:$C,0)))</f>
        <v>Industry</v>
      </c>
      <c r="B494" s="358" t="str">
        <f>IF(ISBLANK(INDEX('Policy Characteristics'!B:B,MATCH($C494,'Policy Characteristics'!$C:$C,0))),"",INDEX('Policy Characteristics'!B:B,MATCH($C494,'Policy Characteristics'!$C:$C,0)))</f>
        <v>Electrification + Hydrogen</v>
      </c>
      <c r="C494" s="362" t="str">
        <f t="shared" si="31"/>
        <v>Fraction of Industrial Fuel Use Shifted to Other Fuels</v>
      </c>
      <c r="D494" s="9" t="s">
        <v>3221</v>
      </c>
      <c r="E494" s="53" t="s">
        <v>2806</v>
      </c>
      <c r="F494" s="195" t="s">
        <v>3185</v>
      </c>
      <c r="G494" s="53" t="s">
        <v>3253</v>
      </c>
      <c r="H494" s="54">
        <v>1235</v>
      </c>
      <c r="I494" s="53" t="s">
        <v>46</v>
      </c>
      <c r="J494" s="360" t="str">
        <f>IF(ISBLANK(INDEX('Policy Characteristics'!D:D,MATCH($C494,'Policy Characteristics'!$C:$C,0))),"",INDEX('Policy Characteristics'!D:D,MATCH($C494,'Policy Characteristics'!$C:$C,0)))</f>
        <v>Electrification + Hydrogen</v>
      </c>
      <c r="K494" s="358" t="str">
        <f>IF(ISBLANK(INDEX('Policy Characteristics'!E:E,MATCH($C494,'Policy Characteristics'!$C:$C,0))),"",INDEX('Policy Characteristics'!E:E,MATCH($C494,'Policy Characteristics'!$C:$C,0)))</f>
        <v>indst fuel type shifting</v>
      </c>
      <c r="L494" s="380">
        <f>IF(ISBLANK(INDEX('Policy Characteristics'!F:F,MATCH($C494,'Policy Characteristics'!$C:$C,0))),"",INDEX('Policy Characteristics'!F:F,MATCH($C494,'Policy Characteristics'!$C:$C,0)))</f>
        <v>0</v>
      </c>
      <c r="M494" s="380">
        <f>IF(ISBLANK(INDEX('Policy Characteristics'!G:G,MATCH($C494,'Policy Characteristics'!$C:$C,0))),"",INDEX('Policy Characteristics'!G:G,MATCH($C494,'Policy Characteristics'!$C:$C,0)))</f>
        <v>1</v>
      </c>
      <c r="N494" s="380">
        <f>IF(ISBLANK(INDEX('Policy Characteristics'!H:H,MATCH($C494,'Policy Characteristics'!$C:$C,0))),"",INDEX('Policy Characteristics'!H:H,MATCH($C494,'Policy Characteristics'!$C:$C,0)))</f>
        <v>0.01</v>
      </c>
      <c r="O494" s="358" t="str">
        <f>IF(ISBLANK(INDEX('Policy Characteristics'!I:I,MATCH($C494,'Policy Characteristics'!$C:$C,0))),"",INDEX('Policy Characteristics'!I:I,MATCH($C494,'Policy Characteristics'!$C:$C,0)))</f>
        <v>% of fuel shifted</v>
      </c>
      <c r="P494" s="358"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58" t="str">
        <f>IF(ISBLANK(INDEX('Policy Characteristics'!K:K,MATCH($C494,'Policy Characteristics'!$C:$C,0))),"",INDEX('Policy Characteristics'!K:K,MATCH($C494,'Policy Characteristics'!$C:$C,0)))</f>
        <v>industry-ag-main.html#fuel-switching</v>
      </c>
      <c r="R494" s="358" t="str">
        <f>IF(ISBLANK(INDEX('Policy Characteristics'!L:L,MATCH($C494,'Policy Characteristics'!$C:$C,0))),"",INDEX('Policy Characteristics'!L:L,MATCH($C494,'Policy Characteristics'!$C:$C,0)))</f>
        <v>industry-elec-and-hydrogen.html</v>
      </c>
    </row>
    <row r="495" spans="1:18" x14ac:dyDescent="0.35">
      <c r="A495" s="358" t="str">
        <f>IF(ISBLANK(INDEX('Policy Characteristics'!A:A,MATCH($C495,'Policy Characteristics'!$C:$C,0))),"",INDEX('Policy Characteristics'!A:A,MATCH($C495,'Policy Characteristics'!$C:$C,0)))</f>
        <v>Industry</v>
      </c>
      <c r="B495" s="358" t="str">
        <f>IF(ISBLANK(INDEX('Policy Characteristics'!B:B,MATCH($C495,'Policy Characteristics'!$C:$C,0))),"",INDEX('Policy Characteristics'!B:B,MATCH($C495,'Policy Characteristics'!$C:$C,0)))</f>
        <v>Electrification + Hydrogen</v>
      </c>
      <c r="C495" s="362" t="str">
        <f t="shared" si="31"/>
        <v>Fraction of Industrial Fuel Use Shifted to Other Fuels</v>
      </c>
      <c r="D495" s="9" t="s">
        <v>3221</v>
      </c>
      <c r="E495" s="53" t="s">
        <v>2807</v>
      </c>
      <c r="F495" s="195" t="s">
        <v>3185</v>
      </c>
      <c r="G495" s="53" t="s">
        <v>3254</v>
      </c>
      <c r="H495" s="54">
        <v>1236</v>
      </c>
      <c r="I495" s="53" t="s">
        <v>46</v>
      </c>
      <c r="J495" s="360" t="str">
        <f>IF(ISBLANK(INDEX('Policy Characteristics'!D:D,MATCH($C495,'Policy Characteristics'!$C:$C,0))),"",INDEX('Policy Characteristics'!D:D,MATCH($C495,'Policy Characteristics'!$C:$C,0)))</f>
        <v>Electrification + Hydrogen</v>
      </c>
      <c r="K495" s="358" t="str">
        <f>IF(ISBLANK(INDEX('Policy Characteristics'!E:E,MATCH($C495,'Policy Characteristics'!$C:$C,0))),"",INDEX('Policy Characteristics'!E:E,MATCH($C495,'Policy Characteristics'!$C:$C,0)))</f>
        <v>indst fuel type shifting</v>
      </c>
      <c r="L495" s="380">
        <f>IF(ISBLANK(INDEX('Policy Characteristics'!F:F,MATCH($C495,'Policy Characteristics'!$C:$C,0))),"",INDEX('Policy Characteristics'!F:F,MATCH($C495,'Policy Characteristics'!$C:$C,0)))</f>
        <v>0</v>
      </c>
      <c r="M495" s="380">
        <f>IF(ISBLANK(INDEX('Policy Characteristics'!G:G,MATCH($C495,'Policy Characteristics'!$C:$C,0))),"",INDEX('Policy Characteristics'!G:G,MATCH($C495,'Policy Characteristics'!$C:$C,0)))</f>
        <v>1</v>
      </c>
      <c r="N495" s="380">
        <f>IF(ISBLANK(INDEX('Policy Characteristics'!H:H,MATCH($C495,'Policy Characteristics'!$C:$C,0))),"",INDEX('Policy Characteristics'!H:H,MATCH($C495,'Policy Characteristics'!$C:$C,0)))</f>
        <v>0.01</v>
      </c>
      <c r="O495" s="358" t="str">
        <f>IF(ISBLANK(INDEX('Policy Characteristics'!I:I,MATCH($C495,'Policy Characteristics'!$C:$C,0))),"",INDEX('Policy Characteristics'!I:I,MATCH($C495,'Policy Characteristics'!$C:$C,0)))</f>
        <v>% of fuel shifted</v>
      </c>
      <c r="P495" s="358"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58" t="str">
        <f>IF(ISBLANK(INDEX('Policy Characteristics'!K:K,MATCH($C495,'Policy Characteristics'!$C:$C,0))),"",INDEX('Policy Characteristics'!K:K,MATCH($C495,'Policy Characteristics'!$C:$C,0)))</f>
        <v>industry-ag-main.html#fuel-switching</v>
      </c>
      <c r="R495" s="358" t="str">
        <f>IF(ISBLANK(INDEX('Policy Characteristics'!L:L,MATCH($C495,'Policy Characteristics'!$C:$C,0))),"",INDEX('Policy Characteristics'!L:L,MATCH($C495,'Policy Characteristics'!$C:$C,0)))</f>
        <v>industry-elec-and-hydrogen.html</v>
      </c>
    </row>
    <row r="496" spans="1:18" x14ac:dyDescent="0.35">
      <c r="A496" s="358" t="str">
        <f>IF(ISBLANK(INDEX('Policy Characteristics'!A:A,MATCH($C496,'Policy Characteristics'!$C:$C,0))),"",INDEX('Policy Characteristics'!A:A,MATCH($C496,'Policy Characteristics'!$C:$C,0)))</f>
        <v>Industry</v>
      </c>
      <c r="B496" s="358" t="str">
        <f>IF(ISBLANK(INDEX('Policy Characteristics'!B:B,MATCH($C496,'Policy Characteristics'!$C:$C,0))),"",INDEX('Policy Characteristics'!B:B,MATCH($C496,'Policy Characteristics'!$C:$C,0)))</f>
        <v>Electrification + Hydrogen</v>
      </c>
      <c r="C496" s="362" t="str">
        <f t="shared" si="31"/>
        <v>Fraction of Industrial Fuel Use Shifted to Other Fuels</v>
      </c>
      <c r="D496" s="9" t="s">
        <v>3221</v>
      </c>
      <c r="E496" s="53" t="s">
        <v>2804</v>
      </c>
      <c r="F496" s="195" t="s">
        <v>3185</v>
      </c>
      <c r="G496" s="53" t="s">
        <v>3255</v>
      </c>
      <c r="H496" s="54">
        <v>1237</v>
      </c>
      <c r="I496" s="53" t="s">
        <v>45</v>
      </c>
      <c r="J496" s="360" t="str">
        <f>IF(ISBLANK(INDEX('Policy Characteristics'!D:D,MATCH($C496,'Policy Characteristics'!$C:$C,0))),"",INDEX('Policy Characteristics'!D:D,MATCH($C496,'Policy Characteristics'!$C:$C,0)))</f>
        <v>Electrification + Hydrogen</v>
      </c>
      <c r="K496" s="358" t="str">
        <f>IF(ISBLANK(INDEX('Policy Characteristics'!E:E,MATCH($C496,'Policy Characteristics'!$C:$C,0))),"",INDEX('Policy Characteristics'!E:E,MATCH($C496,'Policy Characteristics'!$C:$C,0)))</f>
        <v>indst fuel type shifting</v>
      </c>
      <c r="L496" s="380">
        <f>IF(ISBLANK(INDEX('Policy Characteristics'!F:F,MATCH($C496,'Policy Characteristics'!$C:$C,0))),"",INDEX('Policy Characteristics'!F:F,MATCH($C496,'Policy Characteristics'!$C:$C,0)))</f>
        <v>0</v>
      </c>
      <c r="M496" s="380">
        <f>IF(ISBLANK(INDEX('Policy Characteristics'!G:G,MATCH($C496,'Policy Characteristics'!$C:$C,0))),"",INDEX('Policy Characteristics'!G:G,MATCH($C496,'Policy Characteristics'!$C:$C,0)))</f>
        <v>1</v>
      </c>
      <c r="N496" s="380">
        <f>IF(ISBLANK(INDEX('Policy Characteristics'!H:H,MATCH($C496,'Policy Characteristics'!$C:$C,0))),"",INDEX('Policy Characteristics'!H:H,MATCH($C496,'Policy Characteristics'!$C:$C,0)))</f>
        <v>0.01</v>
      </c>
      <c r="O496" s="358" t="str">
        <f>IF(ISBLANK(INDEX('Policy Characteristics'!I:I,MATCH($C496,'Policy Characteristics'!$C:$C,0))),"",INDEX('Policy Characteristics'!I:I,MATCH($C496,'Policy Characteristics'!$C:$C,0)))</f>
        <v>% of fuel shifted</v>
      </c>
      <c r="P496" s="358"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58" t="str">
        <f>IF(ISBLANK(INDEX('Policy Characteristics'!K:K,MATCH($C496,'Policy Characteristics'!$C:$C,0))),"",INDEX('Policy Characteristics'!K:K,MATCH($C496,'Policy Characteristics'!$C:$C,0)))</f>
        <v>industry-ag-main.html#fuel-switching</v>
      </c>
      <c r="R496" s="358" t="str">
        <f>IF(ISBLANK(INDEX('Policy Characteristics'!L:L,MATCH($C496,'Policy Characteristics'!$C:$C,0))),"",INDEX('Policy Characteristics'!L:L,MATCH($C496,'Policy Characteristics'!$C:$C,0)))</f>
        <v>industry-elec-and-hydrogen.html</v>
      </c>
    </row>
    <row r="497" spans="1:18" x14ac:dyDescent="0.35">
      <c r="A497" s="358" t="str">
        <f>IF(ISBLANK(INDEX('Policy Characteristics'!A:A,MATCH($C497,'Policy Characteristics'!$C:$C,0))),"",INDEX('Policy Characteristics'!A:A,MATCH($C497,'Policy Characteristics'!$C:$C,0)))</f>
        <v>Industry</v>
      </c>
      <c r="B497" s="358" t="str">
        <f>IF(ISBLANK(INDEX('Policy Characteristics'!B:B,MATCH($C497,'Policy Characteristics'!$C:$C,0))),"",INDEX('Policy Characteristics'!B:B,MATCH($C497,'Policy Characteristics'!$C:$C,0)))</f>
        <v>Electrification + Hydrogen</v>
      </c>
      <c r="C497" s="362" t="str">
        <f t="shared" si="31"/>
        <v>Fraction of Industrial Fuel Use Shifted to Other Fuels</v>
      </c>
      <c r="D497" s="9" t="s">
        <v>3222</v>
      </c>
      <c r="E497" s="53" t="s">
        <v>2463</v>
      </c>
      <c r="F497" s="195" t="s">
        <v>3186</v>
      </c>
      <c r="G497" s="53" t="s">
        <v>3246</v>
      </c>
      <c r="H497" s="54">
        <v>1238</v>
      </c>
      <c r="I497" s="53" t="s">
        <v>45</v>
      </c>
      <c r="J497" s="360" t="str">
        <f>IF(ISBLANK(INDEX('Policy Characteristics'!D:D,MATCH($C497,'Policy Characteristics'!$C:$C,0))),"",INDEX('Policy Characteristics'!D:D,MATCH($C497,'Policy Characteristics'!$C:$C,0)))</f>
        <v>Electrification + Hydrogen</v>
      </c>
      <c r="K497" s="358" t="str">
        <f>IF(ISBLANK(INDEX('Policy Characteristics'!E:E,MATCH($C497,'Policy Characteristics'!$C:$C,0))),"",INDEX('Policy Characteristics'!E:E,MATCH($C497,'Policy Characteristics'!$C:$C,0)))</f>
        <v>indst fuel type shifting</v>
      </c>
      <c r="L497" s="380">
        <f>IF(ISBLANK(INDEX('Policy Characteristics'!F:F,MATCH($C497,'Policy Characteristics'!$C:$C,0))),"",INDEX('Policy Characteristics'!F:F,MATCH($C497,'Policy Characteristics'!$C:$C,0)))</f>
        <v>0</v>
      </c>
      <c r="M497" s="380">
        <f>IF(ISBLANK(INDEX('Policy Characteristics'!G:G,MATCH($C497,'Policy Characteristics'!$C:$C,0))),"",INDEX('Policy Characteristics'!G:G,MATCH($C497,'Policy Characteristics'!$C:$C,0)))</f>
        <v>1</v>
      </c>
      <c r="N497" s="380">
        <f>IF(ISBLANK(INDEX('Policy Characteristics'!H:H,MATCH($C497,'Policy Characteristics'!$C:$C,0))),"",INDEX('Policy Characteristics'!H:H,MATCH($C497,'Policy Characteristics'!$C:$C,0)))</f>
        <v>0.01</v>
      </c>
      <c r="O497" s="358" t="str">
        <f>IF(ISBLANK(INDEX('Policy Characteristics'!I:I,MATCH($C497,'Policy Characteristics'!$C:$C,0))),"",INDEX('Policy Characteristics'!I:I,MATCH($C497,'Policy Characteristics'!$C:$C,0)))</f>
        <v>% of fuel shifted</v>
      </c>
      <c r="P497" s="358"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58" t="str">
        <f>IF(ISBLANK(INDEX('Policy Characteristics'!K:K,MATCH($C497,'Policy Characteristics'!$C:$C,0))),"",INDEX('Policy Characteristics'!K:K,MATCH($C497,'Policy Characteristics'!$C:$C,0)))</f>
        <v>industry-ag-main.html#fuel-switching</v>
      </c>
      <c r="R497" s="358" t="str">
        <f>IF(ISBLANK(INDEX('Policy Characteristics'!L:L,MATCH($C497,'Policy Characteristics'!$C:$C,0))),"",INDEX('Policy Characteristics'!L:L,MATCH($C497,'Policy Characteristics'!$C:$C,0)))</f>
        <v>industry-elec-and-hydrogen.html</v>
      </c>
    </row>
    <row r="498" spans="1:18" x14ac:dyDescent="0.35">
      <c r="A498" s="358" t="str">
        <f>IF(ISBLANK(INDEX('Policy Characteristics'!A:A,MATCH($C498,'Policy Characteristics'!$C:$C,0))),"",INDEX('Policy Characteristics'!A:A,MATCH($C498,'Policy Characteristics'!$C:$C,0)))</f>
        <v>Industry</v>
      </c>
      <c r="B498" s="358" t="str">
        <f>IF(ISBLANK(INDEX('Policy Characteristics'!B:B,MATCH($C498,'Policy Characteristics'!$C:$C,0))),"",INDEX('Policy Characteristics'!B:B,MATCH($C498,'Policy Characteristics'!$C:$C,0)))</f>
        <v>Electrification + Hydrogen</v>
      </c>
      <c r="C498" s="362" t="str">
        <f t="shared" si="31"/>
        <v>Fraction of Industrial Fuel Use Shifted to Other Fuels</v>
      </c>
      <c r="D498" s="9" t="s">
        <v>3222</v>
      </c>
      <c r="E498" s="53" t="s">
        <v>2464</v>
      </c>
      <c r="F498" s="195" t="s">
        <v>3186</v>
      </c>
      <c r="G498" s="53" t="s">
        <v>3247</v>
      </c>
      <c r="H498" s="54">
        <v>1239</v>
      </c>
      <c r="I498" s="53" t="s">
        <v>46</v>
      </c>
      <c r="J498" s="360" t="str">
        <f>IF(ISBLANK(INDEX('Policy Characteristics'!D:D,MATCH($C498,'Policy Characteristics'!$C:$C,0))),"",INDEX('Policy Characteristics'!D:D,MATCH($C498,'Policy Characteristics'!$C:$C,0)))</f>
        <v>Electrification + Hydrogen</v>
      </c>
      <c r="K498" s="358" t="str">
        <f>IF(ISBLANK(INDEX('Policy Characteristics'!E:E,MATCH($C498,'Policy Characteristics'!$C:$C,0))),"",INDEX('Policy Characteristics'!E:E,MATCH($C498,'Policy Characteristics'!$C:$C,0)))</f>
        <v>indst fuel type shifting</v>
      </c>
      <c r="L498" s="380">
        <f>IF(ISBLANK(INDEX('Policy Characteristics'!F:F,MATCH($C498,'Policy Characteristics'!$C:$C,0))),"",INDEX('Policy Characteristics'!F:F,MATCH($C498,'Policy Characteristics'!$C:$C,0)))</f>
        <v>0</v>
      </c>
      <c r="M498" s="380">
        <f>IF(ISBLANK(INDEX('Policy Characteristics'!G:G,MATCH($C498,'Policy Characteristics'!$C:$C,0))),"",INDEX('Policy Characteristics'!G:G,MATCH($C498,'Policy Characteristics'!$C:$C,0)))</f>
        <v>1</v>
      </c>
      <c r="N498" s="380">
        <f>IF(ISBLANK(INDEX('Policy Characteristics'!H:H,MATCH($C498,'Policy Characteristics'!$C:$C,0))),"",INDEX('Policy Characteristics'!H:H,MATCH($C498,'Policy Characteristics'!$C:$C,0)))</f>
        <v>0.01</v>
      </c>
      <c r="O498" s="358" t="str">
        <f>IF(ISBLANK(INDEX('Policy Characteristics'!I:I,MATCH($C498,'Policy Characteristics'!$C:$C,0))),"",INDEX('Policy Characteristics'!I:I,MATCH($C498,'Policy Characteristics'!$C:$C,0)))</f>
        <v>% of fuel shifted</v>
      </c>
      <c r="P498" s="358"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58" t="str">
        <f>IF(ISBLANK(INDEX('Policy Characteristics'!K:K,MATCH($C498,'Policy Characteristics'!$C:$C,0))),"",INDEX('Policy Characteristics'!K:K,MATCH($C498,'Policy Characteristics'!$C:$C,0)))</f>
        <v>industry-ag-main.html#fuel-switching</v>
      </c>
      <c r="R498" s="358" t="str">
        <f>IF(ISBLANK(INDEX('Policy Characteristics'!L:L,MATCH($C498,'Policy Characteristics'!$C:$C,0))),"",INDEX('Policy Characteristics'!L:L,MATCH($C498,'Policy Characteristics'!$C:$C,0)))</f>
        <v>industry-elec-and-hydrogen.html</v>
      </c>
    </row>
    <row r="499" spans="1:18" x14ac:dyDescent="0.35">
      <c r="A499" s="358" t="str">
        <f>IF(ISBLANK(INDEX('Policy Characteristics'!A:A,MATCH($C499,'Policy Characteristics'!$C:$C,0))),"",INDEX('Policy Characteristics'!A:A,MATCH($C499,'Policy Characteristics'!$C:$C,0)))</f>
        <v>Industry</v>
      </c>
      <c r="B499" s="358" t="str">
        <f>IF(ISBLANK(INDEX('Policy Characteristics'!B:B,MATCH($C499,'Policy Characteristics'!$C:$C,0))),"",INDEX('Policy Characteristics'!B:B,MATCH($C499,'Policy Characteristics'!$C:$C,0)))</f>
        <v>Electrification + Hydrogen</v>
      </c>
      <c r="C499" s="362" t="str">
        <f t="shared" si="31"/>
        <v>Fraction of Industrial Fuel Use Shifted to Other Fuels</v>
      </c>
      <c r="D499" s="9" t="s">
        <v>3222</v>
      </c>
      <c r="E499" s="53" t="s">
        <v>2465</v>
      </c>
      <c r="F499" s="195" t="s">
        <v>3186</v>
      </c>
      <c r="G499" s="53" t="s">
        <v>3248</v>
      </c>
      <c r="H499" s="54">
        <v>1240</v>
      </c>
      <c r="I499" s="53" t="s">
        <v>46</v>
      </c>
      <c r="J499" s="360" t="str">
        <f>IF(ISBLANK(INDEX('Policy Characteristics'!D:D,MATCH($C499,'Policy Characteristics'!$C:$C,0))),"",INDEX('Policy Characteristics'!D:D,MATCH($C499,'Policy Characteristics'!$C:$C,0)))</f>
        <v>Electrification + Hydrogen</v>
      </c>
      <c r="K499" s="358" t="str">
        <f>IF(ISBLANK(INDEX('Policy Characteristics'!E:E,MATCH($C499,'Policy Characteristics'!$C:$C,0))),"",INDEX('Policy Characteristics'!E:E,MATCH($C499,'Policy Characteristics'!$C:$C,0)))</f>
        <v>indst fuel type shifting</v>
      </c>
      <c r="L499" s="380">
        <f>IF(ISBLANK(INDEX('Policy Characteristics'!F:F,MATCH($C499,'Policy Characteristics'!$C:$C,0))),"",INDEX('Policy Characteristics'!F:F,MATCH($C499,'Policy Characteristics'!$C:$C,0)))</f>
        <v>0</v>
      </c>
      <c r="M499" s="380">
        <f>IF(ISBLANK(INDEX('Policy Characteristics'!G:G,MATCH($C499,'Policy Characteristics'!$C:$C,0))),"",INDEX('Policy Characteristics'!G:G,MATCH($C499,'Policy Characteristics'!$C:$C,0)))</f>
        <v>1</v>
      </c>
      <c r="N499" s="380">
        <f>IF(ISBLANK(INDEX('Policy Characteristics'!H:H,MATCH($C499,'Policy Characteristics'!$C:$C,0))),"",INDEX('Policy Characteristics'!H:H,MATCH($C499,'Policy Characteristics'!$C:$C,0)))</f>
        <v>0.01</v>
      </c>
      <c r="O499" s="358" t="str">
        <f>IF(ISBLANK(INDEX('Policy Characteristics'!I:I,MATCH($C499,'Policy Characteristics'!$C:$C,0))),"",INDEX('Policy Characteristics'!I:I,MATCH($C499,'Policy Characteristics'!$C:$C,0)))</f>
        <v>% of fuel shifted</v>
      </c>
      <c r="P499" s="358"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58" t="str">
        <f>IF(ISBLANK(INDEX('Policy Characteristics'!K:K,MATCH($C499,'Policy Characteristics'!$C:$C,0))),"",INDEX('Policy Characteristics'!K:K,MATCH($C499,'Policy Characteristics'!$C:$C,0)))</f>
        <v>industry-ag-main.html#fuel-switching</v>
      </c>
      <c r="R499" s="358" t="str">
        <f>IF(ISBLANK(INDEX('Policy Characteristics'!L:L,MATCH($C499,'Policy Characteristics'!$C:$C,0))),"",INDEX('Policy Characteristics'!L:L,MATCH($C499,'Policy Characteristics'!$C:$C,0)))</f>
        <v>industry-elec-and-hydrogen.html</v>
      </c>
    </row>
    <row r="500" spans="1:18" x14ac:dyDescent="0.35">
      <c r="A500" s="358" t="str">
        <f>IF(ISBLANK(INDEX('Policy Characteristics'!A:A,MATCH($C500,'Policy Characteristics'!$C:$C,0))),"",INDEX('Policy Characteristics'!A:A,MATCH($C500,'Policy Characteristics'!$C:$C,0)))</f>
        <v>Industry</v>
      </c>
      <c r="B500" s="358" t="str">
        <f>IF(ISBLANK(INDEX('Policy Characteristics'!B:B,MATCH($C500,'Policy Characteristics'!$C:$C,0))),"",INDEX('Policy Characteristics'!B:B,MATCH($C500,'Policy Characteristics'!$C:$C,0)))</f>
        <v>Electrification + Hydrogen</v>
      </c>
      <c r="C500" s="362" t="str">
        <f t="shared" ref="C500:C501" si="32">C$467</f>
        <v>Fraction of Industrial Fuel Use Shifted to Other Fuels</v>
      </c>
      <c r="D500" s="9" t="s">
        <v>3222</v>
      </c>
      <c r="E500" s="53" t="s">
        <v>2466</v>
      </c>
      <c r="F500" s="195" t="s">
        <v>3186</v>
      </c>
      <c r="G500" s="53" t="s">
        <v>3249</v>
      </c>
      <c r="H500" s="54">
        <v>1241</v>
      </c>
      <c r="I500" s="53" t="s">
        <v>46</v>
      </c>
      <c r="J500" s="360" t="str">
        <f>IF(ISBLANK(INDEX('Policy Characteristics'!D:D,MATCH($C500,'Policy Characteristics'!$C:$C,0))),"",INDEX('Policy Characteristics'!D:D,MATCH($C500,'Policy Characteristics'!$C:$C,0)))</f>
        <v>Electrification + Hydrogen</v>
      </c>
      <c r="K500" s="358" t="str">
        <f>IF(ISBLANK(INDEX('Policy Characteristics'!E:E,MATCH($C500,'Policy Characteristics'!$C:$C,0))),"",INDEX('Policy Characteristics'!E:E,MATCH($C500,'Policy Characteristics'!$C:$C,0)))</f>
        <v>indst fuel type shifting</v>
      </c>
      <c r="L500" s="380">
        <f>IF(ISBLANK(INDEX('Policy Characteristics'!F:F,MATCH($C500,'Policy Characteristics'!$C:$C,0))),"",INDEX('Policy Characteristics'!F:F,MATCH($C500,'Policy Characteristics'!$C:$C,0)))</f>
        <v>0</v>
      </c>
      <c r="M500" s="380">
        <f>IF(ISBLANK(INDEX('Policy Characteristics'!G:G,MATCH($C500,'Policy Characteristics'!$C:$C,0))),"",INDEX('Policy Characteristics'!G:G,MATCH($C500,'Policy Characteristics'!$C:$C,0)))</f>
        <v>1</v>
      </c>
      <c r="N500" s="380">
        <f>IF(ISBLANK(INDEX('Policy Characteristics'!H:H,MATCH($C500,'Policy Characteristics'!$C:$C,0))),"",INDEX('Policy Characteristics'!H:H,MATCH($C500,'Policy Characteristics'!$C:$C,0)))</f>
        <v>0.01</v>
      </c>
      <c r="O500" s="358" t="str">
        <f>IF(ISBLANK(INDEX('Policy Characteristics'!I:I,MATCH($C500,'Policy Characteristics'!$C:$C,0))),"",INDEX('Policy Characteristics'!I:I,MATCH($C500,'Policy Characteristics'!$C:$C,0)))</f>
        <v>% of fuel shifted</v>
      </c>
      <c r="P500" s="358"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58" t="str">
        <f>IF(ISBLANK(INDEX('Policy Characteristics'!K:K,MATCH($C500,'Policy Characteristics'!$C:$C,0))),"",INDEX('Policy Characteristics'!K:K,MATCH($C500,'Policy Characteristics'!$C:$C,0)))</f>
        <v>industry-ag-main.html#fuel-switching</v>
      </c>
      <c r="R500" s="358" t="str">
        <f>IF(ISBLANK(INDEX('Policy Characteristics'!L:L,MATCH($C500,'Policy Characteristics'!$C:$C,0))),"",INDEX('Policy Characteristics'!L:L,MATCH($C500,'Policy Characteristics'!$C:$C,0)))</f>
        <v>industry-elec-and-hydrogen.html</v>
      </c>
    </row>
    <row r="501" spans="1:18" x14ac:dyDescent="0.35">
      <c r="A501" s="358" t="str">
        <f>IF(ISBLANK(INDEX('Policy Characteristics'!A:A,MATCH($C501,'Policy Characteristics'!$C:$C,0))),"",INDEX('Policy Characteristics'!A:A,MATCH($C501,'Policy Characteristics'!$C:$C,0)))</f>
        <v>Industry</v>
      </c>
      <c r="B501" s="358" t="str">
        <f>IF(ISBLANK(INDEX('Policy Characteristics'!B:B,MATCH($C501,'Policy Characteristics'!$C:$C,0))),"",INDEX('Policy Characteristics'!B:B,MATCH($C501,'Policy Characteristics'!$C:$C,0)))</f>
        <v>Electrification + Hydrogen</v>
      </c>
      <c r="C501" s="362" t="str">
        <f t="shared" si="32"/>
        <v>Fraction of Industrial Fuel Use Shifted to Other Fuels</v>
      </c>
      <c r="D501" s="9" t="s">
        <v>3222</v>
      </c>
      <c r="E501" s="53" t="s">
        <v>2467</v>
      </c>
      <c r="F501" s="195" t="s">
        <v>3186</v>
      </c>
      <c r="G501" s="53" t="s">
        <v>3250</v>
      </c>
      <c r="H501" s="54">
        <v>1242</v>
      </c>
      <c r="I501" s="53" t="s">
        <v>46</v>
      </c>
      <c r="J501" s="360" t="str">
        <f>IF(ISBLANK(INDEX('Policy Characteristics'!D:D,MATCH($C501,'Policy Characteristics'!$C:$C,0))),"",INDEX('Policy Characteristics'!D:D,MATCH($C501,'Policy Characteristics'!$C:$C,0)))</f>
        <v>Electrification + Hydrogen</v>
      </c>
      <c r="K501" s="358" t="str">
        <f>IF(ISBLANK(INDEX('Policy Characteristics'!E:E,MATCH($C501,'Policy Characteristics'!$C:$C,0))),"",INDEX('Policy Characteristics'!E:E,MATCH($C501,'Policy Characteristics'!$C:$C,0)))</f>
        <v>indst fuel type shifting</v>
      </c>
      <c r="L501" s="380">
        <f>IF(ISBLANK(INDEX('Policy Characteristics'!F:F,MATCH($C501,'Policy Characteristics'!$C:$C,0))),"",INDEX('Policy Characteristics'!F:F,MATCH($C501,'Policy Characteristics'!$C:$C,0)))</f>
        <v>0</v>
      </c>
      <c r="M501" s="380">
        <f>IF(ISBLANK(INDEX('Policy Characteristics'!G:G,MATCH($C501,'Policy Characteristics'!$C:$C,0))),"",INDEX('Policy Characteristics'!G:G,MATCH($C501,'Policy Characteristics'!$C:$C,0)))</f>
        <v>1</v>
      </c>
      <c r="N501" s="380">
        <f>IF(ISBLANK(INDEX('Policy Characteristics'!H:H,MATCH($C501,'Policy Characteristics'!$C:$C,0))),"",INDEX('Policy Characteristics'!H:H,MATCH($C501,'Policy Characteristics'!$C:$C,0)))</f>
        <v>0.01</v>
      </c>
      <c r="O501" s="358" t="str">
        <f>IF(ISBLANK(INDEX('Policy Characteristics'!I:I,MATCH($C501,'Policy Characteristics'!$C:$C,0))),"",INDEX('Policy Characteristics'!I:I,MATCH($C501,'Policy Characteristics'!$C:$C,0)))</f>
        <v>% of fuel shifted</v>
      </c>
      <c r="P501" s="358"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58" t="str">
        <f>IF(ISBLANK(INDEX('Policy Characteristics'!K:K,MATCH($C501,'Policy Characteristics'!$C:$C,0))),"",INDEX('Policy Characteristics'!K:K,MATCH($C501,'Policy Characteristics'!$C:$C,0)))</f>
        <v>industry-ag-main.html#fuel-switching</v>
      </c>
      <c r="R501" s="358" t="str">
        <f>IF(ISBLANK(INDEX('Policy Characteristics'!L:L,MATCH($C501,'Policy Characteristics'!$C:$C,0))),"",INDEX('Policy Characteristics'!L:L,MATCH($C501,'Policy Characteristics'!$C:$C,0)))</f>
        <v>industry-elec-and-hydrogen.html</v>
      </c>
    </row>
    <row r="502" spans="1:18" x14ac:dyDescent="0.35">
      <c r="A502" s="358" t="str">
        <f>IF(ISBLANK(INDEX('Policy Characteristics'!A:A,MATCH($C502,'Policy Characteristics'!$C:$C,0))),"",INDEX('Policy Characteristics'!A:A,MATCH($C502,'Policy Characteristics'!$C:$C,0)))</f>
        <v>Industry</v>
      </c>
      <c r="B502" s="358" t="str">
        <f>IF(ISBLANK(INDEX('Policy Characteristics'!B:B,MATCH($C502,'Policy Characteristics'!$C:$C,0))),"",INDEX('Policy Characteristics'!B:B,MATCH($C502,'Policy Characteristics'!$C:$C,0)))</f>
        <v>Electrification + Hydrogen</v>
      </c>
      <c r="C502" s="362" t="str">
        <f t="shared" ref="C502:C547" si="33">C$467</f>
        <v>Fraction of Industrial Fuel Use Shifted to Other Fuels</v>
      </c>
      <c r="D502" s="9" t="s">
        <v>3222</v>
      </c>
      <c r="E502" s="53" t="s">
        <v>2468</v>
      </c>
      <c r="F502" s="195" t="s">
        <v>3186</v>
      </c>
      <c r="G502" s="53" t="s">
        <v>3251</v>
      </c>
      <c r="H502" s="54">
        <v>1243</v>
      </c>
      <c r="I502" s="53" t="s">
        <v>46</v>
      </c>
      <c r="J502" s="360" t="str">
        <f>IF(ISBLANK(INDEX('Policy Characteristics'!D:D,MATCH($C502,'Policy Characteristics'!$C:$C,0))),"",INDEX('Policy Characteristics'!D:D,MATCH($C502,'Policy Characteristics'!$C:$C,0)))</f>
        <v>Electrification + Hydrogen</v>
      </c>
      <c r="K502" s="358" t="str">
        <f>IF(ISBLANK(INDEX('Policy Characteristics'!E:E,MATCH($C502,'Policy Characteristics'!$C:$C,0))),"",INDEX('Policy Characteristics'!E:E,MATCH($C502,'Policy Characteristics'!$C:$C,0)))</f>
        <v>indst fuel type shifting</v>
      </c>
      <c r="L502" s="380">
        <f>IF(ISBLANK(INDEX('Policy Characteristics'!F:F,MATCH($C502,'Policy Characteristics'!$C:$C,0))),"",INDEX('Policy Characteristics'!F:F,MATCH($C502,'Policy Characteristics'!$C:$C,0)))</f>
        <v>0</v>
      </c>
      <c r="M502" s="380">
        <f>IF(ISBLANK(INDEX('Policy Characteristics'!G:G,MATCH($C502,'Policy Characteristics'!$C:$C,0))),"",INDEX('Policy Characteristics'!G:G,MATCH($C502,'Policy Characteristics'!$C:$C,0)))</f>
        <v>1</v>
      </c>
      <c r="N502" s="380">
        <f>IF(ISBLANK(INDEX('Policy Characteristics'!H:H,MATCH($C502,'Policy Characteristics'!$C:$C,0))),"",INDEX('Policy Characteristics'!H:H,MATCH($C502,'Policy Characteristics'!$C:$C,0)))</f>
        <v>0.01</v>
      </c>
      <c r="O502" s="358" t="str">
        <f>IF(ISBLANK(INDEX('Policy Characteristics'!I:I,MATCH($C502,'Policy Characteristics'!$C:$C,0))),"",INDEX('Policy Characteristics'!I:I,MATCH($C502,'Policy Characteristics'!$C:$C,0)))</f>
        <v>% of fuel shifted</v>
      </c>
      <c r="P502" s="358"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58" t="str">
        <f>IF(ISBLANK(INDEX('Policy Characteristics'!K:K,MATCH($C502,'Policy Characteristics'!$C:$C,0))),"",INDEX('Policy Characteristics'!K:K,MATCH($C502,'Policy Characteristics'!$C:$C,0)))</f>
        <v>industry-ag-main.html#fuel-switching</v>
      </c>
      <c r="R502" s="358" t="str">
        <f>IF(ISBLANK(INDEX('Policy Characteristics'!L:L,MATCH($C502,'Policy Characteristics'!$C:$C,0))),"",INDEX('Policy Characteristics'!L:L,MATCH($C502,'Policy Characteristics'!$C:$C,0)))</f>
        <v>industry-elec-and-hydrogen.html</v>
      </c>
    </row>
    <row r="503" spans="1:18" x14ac:dyDescent="0.35">
      <c r="A503" s="358" t="str">
        <f>IF(ISBLANK(INDEX('Policy Characteristics'!A:A,MATCH($C503,'Policy Characteristics'!$C:$C,0))),"",INDEX('Policy Characteristics'!A:A,MATCH($C503,'Policy Characteristics'!$C:$C,0)))</f>
        <v>Industry</v>
      </c>
      <c r="B503" s="358" t="str">
        <f>IF(ISBLANK(INDEX('Policy Characteristics'!B:B,MATCH($C503,'Policy Characteristics'!$C:$C,0))),"",INDEX('Policy Characteristics'!B:B,MATCH($C503,'Policy Characteristics'!$C:$C,0)))</f>
        <v>Electrification + Hydrogen</v>
      </c>
      <c r="C503" s="362" t="str">
        <f t="shared" si="33"/>
        <v>Fraction of Industrial Fuel Use Shifted to Other Fuels</v>
      </c>
      <c r="D503" s="9" t="s">
        <v>3222</v>
      </c>
      <c r="E503" s="53" t="s">
        <v>2805</v>
      </c>
      <c r="F503" s="195" t="s">
        <v>3186</v>
      </c>
      <c r="G503" s="53" t="s">
        <v>3252</v>
      </c>
      <c r="H503" s="54">
        <v>1244</v>
      </c>
      <c r="I503" s="53" t="s">
        <v>46</v>
      </c>
      <c r="J503" s="360" t="str">
        <f>IF(ISBLANK(INDEX('Policy Characteristics'!D:D,MATCH($C503,'Policy Characteristics'!$C:$C,0))),"",INDEX('Policy Characteristics'!D:D,MATCH($C503,'Policy Characteristics'!$C:$C,0)))</f>
        <v>Electrification + Hydrogen</v>
      </c>
      <c r="K503" s="358" t="str">
        <f>IF(ISBLANK(INDEX('Policy Characteristics'!E:E,MATCH($C503,'Policy Characteristics'!$C:$C,0))),"",INDEX('Policy Characteristics'!E:E,MATCH($C503,'Policy Characteristics'!$C:$C,0)))</f>
        <v>indst fuel type shifting</v>
      </c>
      <c r="L503" s="380">
        <f>IF(ISBLANK(INDEX('Policy Characteristics'!F:F,MATCH($C503,'Policy Characteristics'!$C:$C,0))),"",INDEX('Policy Characteristics'!F:F,MATCH($C503,'Policy Characteristics'!$C:$C,0)))</f>
        <v>0</v>
      </c>
      <c r="M503" s="380">
        <f>IF(ISBLANK(INDEX('Policy Characteristics'!G:G,MATCH($C503,'Policy Characteristics'!$C:$C,0))),"",INDEX('Policy Characteristics'!G:G,MATCH($C503,'Policy Characteristics'!$C:$C,0)))</f>
        <v>1</v>
      </c>
      <c r="N503" s="380">
        <f>IF(ISBLANK(INDEX('Policy Characteristics'!H:H,MATCH($C503,'Policy Characteristics'!$C:$C,0))),"",INDEX('Policy Characteristics'!H:H,MATCH($C503,'Policy Characteristics'!$C:$C,0)))</f>
        <v>0.01</v>
      </c>
      <c r="O503" s="358" t="str">
        <f>IF(ISBLANK(INDEX('Policy Characteristics'!I:I,MATCH($C503,'Policy Characteristics'!$C:$C,0))),"",INDEX('Policy Characteristics'!I:I,MATCH($C503,'Policy Characteristics'!$C:$C,0)))</f>
        <v>% of fuel shifted</v>
      </c>
      <c r="P503" s="358"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58" t="str">
        <f>IF(ISBLANK(INDEX('Policy Characteristics'!K:K,MATCH($C503,'Policy Characteristics'!$C:$C,0))),"",INDEX('Policy Characteristics'!K:K,MATCH($C503,'Policy Characteristics'!$C:$C,0)))</f>
        <v>industry-ag-main.html#fuel-switching</v>
      </c>
      <c r="R503" s="358" t="str">
        <f>IF(ISBLANK(INDEX('Policy Characteristics'!L:L,MATCH($C503,'Policy Characteristics'!$C:$C,0))),"",INDEX('Policy Characteristics'!L:L,MATCH($C503,'Policy Characteristics'!$C:$C,0)))</f>
        <v>industry-elec-and-hydrogen.html</v>
      </c>
    </row>
    <row r="504" spans="1:18" x14ac:dyDescent="0.35">
      <c r="A504" s="358" t="str">
        <f>IF(ISBLANK(INDEX('Policy Characteristics'!A:A,MATCH($C504,'Policy Characteristics'!$C:$C,0))),"",INDEX('Policy Characteristics'!A:A,MATCH($C504,'Policy Characteristics'!$C:$C,0)))</f>
        <v>Industry</v>
      </c>
      <c r="B504" s="358" t="str">
        <f>IF(ISBLANK(INDEX('Policy Characteristics'!B:B,MATCH($C504,'Policy Characteristics'!$C:$C,0))),"",INDEX('Policy Characteristics'!B:B,MATCH($C504,'Policy Characteristics'!$C:$C,0)))</f>
        <v>Electrification + Hydrogen</v>
      </c>
      <c r="C504" s="362" t="str">
        <f t="shared" si="33"/>
        <v>Fraction of Industrial Fuel Use Shifted to Other Fuels</v>
      </c>
      <c r="D504" s="9" t="s">
        <v>3222</v>
      </c>
      <c r="E504" s="53" t="s">
        <v>2806</v>
      </c>
      <c r="F504" s="195" t="s">
        <v>3186</v>
      </c>
      <c r="G504" s="53" t="s">
        <v>3253</v>
      </c>
      <c r="H504" s="54">
        <v>1245</v>
      </c>
      <c r="I504" s="53" t="s">
        <v>46</v>
      </c>
      <c r="J504" s="360" t="str">
        <f>IF(ISBLANK(INDEX('Policy Characteristics'!D:D,MATCH($C504,'Policy Characteristics'!$C:$C,0))),"",INDEX('Policy Characteristics'!D:D,MATCH($C504,'Policy Characteristics'!$C:$C,0)))</f>
        <v>Electrification + Hydrogen</v>
      </c>
      <c r="K504" s="358" t="str">
        <f>IF(ISBLANK(INDEX('Policy Characteristics'!E:E,MATCH($C504,'Policy Characteristics'!$C:$C,0))),"",INDEX('Policy Characteristics'!E:E,MATCH($C504,'Policy Characteristics'!$C:$C,0)))</f>
        <v>indst fuel type shifting</v>
      </c>
      <c r="L504" s="380">
        <f>IF(ISBLANK(INDEX('Policy Characteristics'!F:F,MATCH($C504,'Policy Characteristics'!$C:$C,0))),"",INDEX('Policy Characteristics'!F:F,MATCH($C504,'Policy Characteristics'!$C:$C,0)))</f>
        <v>0</v>
      </c>
      <c r="M504" s="380">
        <f>IF(ISBLANK(INDEX('Policy Characteristics'!G:G,MATCH($C504,'Policy Characteristics'!$C:$C,0))),"",INDEX('Policy Characteristics'!G:G,MATCH($C504,'Policy Characteristics'!$C:$C,0)))</f>
        <v>1</v>
      </c>
      <c r="N504" s="380">
        <f>IF(ISBLANK(INDEX('Policy Characteristics'!H:H,MATCH($C504,'Policy Characteristics'!$C:$C,0))),"",INDEX('Policy Characteristics'!H:H,MATCH($C504,'Policy Characteristics'!$C:$C,0)))</f>
        <v>0.01</v>
      </c>
      <c r="O504" s="358" t="str">
        <f>IF(ISBLANK(INDEX('Policy Characteristics'!I:I,MATCH($C504,'Policy Characteristics'!$C:$C,0))),"",INDEX('Policy Characteristics'!I:I,MATCH($C504,'Policy Characteristics'!$C:$C,0)))</f>
        <v>% of fuel shifted</v>
      </c>
      <c r="P504" s="358"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58" t="str">
        <f>IF(ISBLANK(INDEX('Policy Characteristics'!K:K,MATCH($C504,'Policy Characteristics'!$C:$C,0))),"",INDEX('Policy Characteristics'!K:K,MATCH($C504,'Policy Characteristics'!$C:$C,0)))</f>
        <v>industry-ag-main.html#fuel-switching</v>
      </c>
      <c r="R504" s="358" t="str">
        <f>IF(ISBLANK(INDEX('Policy Characteristics'!L:L,MATCH($C504,'Policy Characteristics'!$C:$C,0))),"",INDEX('Policy Characteristics'!L:L,MATCH($C504,'Policy Characteristics'!$C:$C,0)))</f>
        <v>industry-elec-and-hydrogen.html</v>
      </c>
    </row>
    <row r="505" spans="1:18" x14ac:dyDescent="0.35">
      <c r="A505" s="358" t="str">
        <f>IF(ISBLANK(INDEX('Policy Characteristics'!A:A,MATCH($C505,'Policy Characteristics'!$C:$C,0))),"",INDEX('Policy Characteristics'!A:A,MATCH($C505,'Policy Characteristics'!$C:$C,0)))</f>
        <v>Industry</v>
      </c>
      <c r="B505" s="358" t="str">
        <f>IF(ISBLANK(INDEX('Policy Characteristics'!B:B,MATCH($C505,'Policy Characteristics'!$C:$C,0))),"",INDEX('Policy Characteristics'!B:B,MATCH($C505,'Policy Characteristics'!$C:$C,0)))</f>
        <v>Electrification + Hydrogen</v>
      </c>
      <c r="C505" s="362" t="str">
        <f t="shared" si="33"/>
        <v>Fraction of Industrial Fuel Use Shifted to Other Fuels</v>
      </c>
      <c r="D505" s="9" t="s">
        <v>3222</v>
      </c>
      <c r="E505" s="53" t="s">
        <v>2807</v>
      </c>
      <c r="F505" s="195" t="s">
        <v>3186</v>
      </c>
      <c r="G505" s="53" t="s">
        <v>3254</v>
      </c>
      <c r="H505" s="54">
        <v>1246</v>
      </c>
      <c r="I505" s="53" t="s">
        <v>46</v>
      </c>
      <c r="J505" s="360" t="str">
        <f>IF(ISBLANK(INDEX('Policy Characteristics'!D:D,MATCH($C505,'Policy Characteristics'!$C:$C,0))),"",INDEX('Policy Characteristics'!D:D,MATCH($C505,'Policy Characteristics'!$C:$C,0)))</f>
        <v>Electrification + Hydrogen</v>
      </c>
      <c r="K505" s="358" t="str">
        <f>IF(ISBLANK(INDEX('Policy Characteristics'!E:E,MATCH($C505,'Policy Characteristics'!$C:$C,0))),"",INDEX('Policy Characteristics'!E:E,MATCH($C505,'Policy Characteristics'!$C:$C,0)))</f>
        <v>indst fuel type shifting</v>
      </c>
      <c r="L505" s="380">
        <f>IF(ISBLANK(INDEX('Policy Characteristics'!F:F,MATCH($C505,'Policy Characteristics'!$C:$C,0))),"",INDEX('Policy Characteristics'!F:F,MATCH($C505,'Policy Characteristics'!$C:$C,0)))</f>
        <v>0</v>
      </c>
      <c r="M505" s="380">
        <f>IF(ISBLANK(INDEX('Policy Characteristics'!G:G,MATCH($C505,'Policy Characteristics'!$C:$C,0))),"",INDEX('Policy Characteristics'!G:G,MATCH($C505,'Policy Characteristics'!$C:$C,0)))</f>
        <v>1</v>
      </c>
      <c r="N505" s="380">
        <f>IF(ISBLANK(INDEX('Policy Characteristics'!H:H,MATCH($C505,'Policy Characteristics'!$C:$C,0))),"",INDEX('Policy Characteristics'!H:H,MATCH($C505,'Policy Characteristics'!$C:$C,0)))</f>
        <v>0.01</v>
      </c>
      <c r="O505" s="358" t="str">
        <f>IF(ISBLANK(INDEX('Policy Characteristics'!I:I,MATCH($C505,'Policy Characteristics'!$C:$C,0))),"",INDEX('Policy Characteristics'!I:I,MATCH($C505,'Policy Characteristics'!$C:$C,0)))</f>
        <v>% of fuel shifted</v>
      </c>
      <c r="P505" s="358"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58" t="str">
        <f>IF(ISBLANK(INDEX('Policy Characteristics'!K:K,MATCH($C505,'Policy Characteristics'!$C:$C,0))),"",INDEX('Policy Characteristics'!K:K,MATCH($C505,'Policy Characteristics'!$C:$C,0)))</f>
        <v>industry-ag-main.html#fuel-switching</v>
      </c>
      <c r="R505" s="358" t="str">
        <f>IF(ISBLANK(INDEX('Policy Characteristics'!L:L,MATCH($C505,'Policy Characteristics'!$C:$C,0))),"",INDEX('Policy Characteristics'!L:L,MATCH($C505,'Policy Characteristics'!$C:$C,0)))</f>
        <v>industry-elec-and-hydrogen.html</v>
      </c>
    </row>
    <row r="506" spans="1:18" x14ac:dyDescent="0.35">
      <c r="A506" s="358" t="str">
        <f>IF(ISBLANK(INDEX('Policy Characteristics'!A:A,MATCH($C506,'Policy Characteristics'!$C:$C,0))),"",INDEX('Policy Characteristics'!A:A,MATCH($C506,'Policy Characteristics'!$C:$C,0)))</f>
        <v>Industry</v>
      </c>
      <c r="B506" s="358" t="str">
        <f>IF(ISBLANK(INDEX('Policy Characteristics'!B:B,MATCH($C506,'Policy Characteristics'!$C:$C,0))),"",INDEX('Policy Characteristics'!B:B,MATCH($C506,'Policy Characteristics'!$C:$C,0)))</f>
        <v>Electrification + Hydrogen</v>
      </c>
      <c r="C506" s="362" t="str">
        <f t="shared" si="33"/>
        <v>Fraction of Industrial Fuel Use Shifted to Other Fuels</v>
      </c>
      <c r="D506" s="9" t="s">
        <v>3222</v>
      </c>
      <c r="E506" s="53" t="s">
        <v>2804</v>
      </c>
      <c r="F506" s="195" t="s">
        <v>3186</v>
      </c>
      <c r="G506" s="53" t="s">
        <v>3255</v>
      </c>
      <c r="H506" s="54">
        <v>1247</v>
      </c>
      <c r="I506" s="53" t="s">
        <v>45</v>
      </c>
      <c r="J506" s="360" t="str">
        <f>IF(ISBLANK(INDEX('Policy Characteristics'!D:D,MATCH($C506,'Policy Characteristics'!$C:$C,0))),"",INDEX('Policy Characteristics'!D:D,MATCH($C506,'Policy Characteristics'!$C:$C,0)))</f>
        <v>Electrification + Hydrogen</v>
      </c>
      <c r="K506" s="358" t="str">
        <f>IF(ISBLANK(INDEX('Policy Characteristics'!E:E,MATCH($C506,'Policy Characteristics'!$C:$C,0))),"",INDEX('Policy Characteristics'!E:E,MATCH($C506,'Policy Characteristics'!$C:$C,0)))</f>
        <v>indst fuel type shifting</v>
      </c>
      <c r="L506" s="380">
        <f>IF(ISBLANK(INDEX('Policy Characteristics'!F:F,MATCH($C506,'Policy Characteristics'!$C:$C,0))),"",INDEX('Policy Characteristics'!F:F,MATCH($C506,'Policy Characteristics'!$C:$C,0)))</f>
        <v>0</v>
      </c>
      <c r="M506" s="380">
        <f>IF(ISBLANK(INDEX('Policy Characteristics'!G:G,MATCH($C506,'Policy Characteristics'!$C:$C,0))),"",INDEX('Policy Characteristics'!G:G,MATCH($C506,'Policy Characteristics'!$C:$C,0)))</f>
        <v>1</v>
      </c>
      <c r="N506" s="380">
        <f>IF(ISBLANK(INDEX('Policy Characteristics'!H:H,MATCH($C506,'Policy Characteristics'!$C:$C,0))),"",INDEX('Policy Characteristics'!H:H,MATCH($C506,'Policy Characteristics'!$C:$C,0)))</f>
        <v>0.01</v>
      </c>
      <c r="O506" s="358" t="str">
        <f>IF(ISBLANK(INDEX('Policy Characteristics'!I:I,MATCH($C506,'Policy Characteristics'!$C:$C,0))),"",INDEX('Policy Characteristics'!I:I,MATCH($C506,'Policy Characteristics'!$C:$C,0)))</f>
        <v>% of fuel shifted</v>
      </c>
      <c r="P506" s="358"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58" t="str">
        <f>IF(ISBLANK(INDEX('Policy Characteristics'!K:K,MATCH($C506,'Policy Characteristics'!$C:$C,0))),"",INDEX('Policy Characteristics'!K:K,MATCH($C506,'Policy Characteristics'!$C:$C,0)))</f>
        <v>industry-ag-main.html#fuel-switching</v>
      </c>
      <c r="R506" s="358" t="str">
        <f>IF(ISBLANK(INDEX('Policy Characteristics'!L:L,MATCH($C506,'Policy Characteristics'!$C:$C,0))),"",INDEX('Policy Characteristics'!L:L,MATCH($C506,'Policy Characteristics'!$C:$C,0)))</f>
        <v>industry-elec-and-hydrogen.html</v>
      </c>
    </row>
    <row r="507" spans="1:18" x14ac:dyDescent="0.35">
      <c r="A507" s="358" t="str">
        <f>IF(ISBLANK(INDEX('Policy Characteristics'!A:A,MATCH($C507,'Policy Characteristics'!$C:$C,0))),"",INDEX('Policy Characteristics'!A:A,MATCH($C507,'Policy Characteristics'!$C:$C,0)))</f>
        <v>Industry</v>
      </c>
      <c r="B507" s="358" t="str">
        <f>IF(ISBLANK(INDEX('Policy Characteristics'!B:B,MATCH($C507,'Policy Characteristics'!$C:$C,0))),"",INDEX('Policy Characteristics'!B:B,MATCH($C507,'Policy Characteristics'!$C:$C,0)))</f>
        <v>Electrification + Hydrogen</v>
      </c>
      <c r="C507" s="362" t="str">
        <f t="shared" si="33"/>
        <v>Fraction of Industrial Fuel Use Shifted to Other Fuels</v>
      </c>
      <c r="D507" s="9" t="s">
        <v>3223</v>
      </c>
      <c r="E507" s="53" t="s">
        <v>2463</v>
      </c>
      <c r="F507" s="195" t="s">
        <v>3187</v>
      </c>
      <c r="G507" s="53" t="s">
        <v>3246</v>
      </c>
      <c r="H507" s="54">
        <v>1248</v>
      </c>
      <c r="I507" s="53" t="s">
        <v>45</v>
      </c>
      <c r="J507" s="360" t="str">
        <f>IF(ISBLANK(INDEX('Policy Characteristics'!D:D,MATCH($C507,'Policy Characteristics'!$C:$C,0))),"",INDEX('Policy Characteristics'!D:D,MATCH($C507,'Policy Characteristics'!$C:$C,0)))</f>
        <v>Electrification + Hydrogen</v>
      </c>
      <c r="K507" s="358" t="str">
        <f>IF(ISBLANK(INDEX('Policy Characteristics'!E:E,MATCH($C507,'Policy Characteristics'!$C:$C,0))),"",INDEX('Policy Characteristics'!E:E,MATCH($C507,'Policy Characteristics'!$C:$C,0)))</f>
        <v>indst fuel type shifting</v>
      </c>
      <c r="L507" s="380">
        <f>IF(ISBLANK(INDEX('Policy Characteristics'!F:F,MATCH($C507,'Policy Characteristics'!$C:$C,0))),"",INDEX('Policy Characteristics'!F:F,MATCH($C507,'Policy Characteristics'!$C:$C,0)))</f>
        <v>0</v>
      </c>
      <c r="M507" s="380">
        <f>IF(ISBLANK(INDEX('Policy Characteristics'!G:G,MATCH($C507,'Policy Characteristics'!$C:$C,0))),"",INDEX('Policy Characteristics'!G:G,MATCH($C507,'Policy Characteristics'!$C:$C,0)))</f>
        <v>1</v>
      </c>
      <c r="N507" s="380">
        <f>IF(ISBLANK(INDEX('Policy Characteristics'!H:H,MATCH($C507,'Policy Characteristics'!$C:$C,0))),"",INDEX('Policy Characteristics'!H:H,MATCH($C507,'Policy Characteristics'!$C:$C,0)))</f>
        <v>0.01</v>
      </c>
      <c r="O507" s="358" t="str">
        <f>IF(ISBLANK(INDEX('Policy Characteristics'!I:I,MATCH($C507,'Policy Characteristics'!$C:$C,0))),"",INDEX('Policy Characteristics'!I:I,MATCH($C507,'Policy Characteristics'!$C:$C,0)))</f>
        <v>% of fuel shifted</v>
      </c>
      <c r="P507" s="358"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58" t="str">
        <f>IF(ISBLANK(INDEX('Policy Characteristics'!K:K,MATCH($C507,'Policy Characteristics'!$C:$C,0))),"",INDEX('Policy Characteristics'!K:K,MATCH($C507,'Policy Characteristics'!$C:$C,0)))</f>
        <v>industry-ag-main.html#fuel-switching</v>
      </c>
      <c r="R507" s="358" t="str">
        <f>IF(ISBLANK(INDEX('Policy Characteristics'!L:L,MATCH($C507,'Policy Characteristics'!$C:$C,0))),"",INDEX('Policy Characteristics'!L:L,MATCH($C507,'Policy Characteristics'!$C:$C,0)))</f>
        <v>industry-elec-and-hydrogen.html</v>
      </c>
    </row>
    <row r="508" spans="1:18" x14ac:dyDescent="0.35">
      <c r="A508" s="358" t="str">
        <f>IF(ISBLANK(INDEX('Policy Characteristics'!A:A,MATCH($C508,'Policy Characteristics'!$C:$C,0))),"",INDEX('Policy Characteristics'!A:A,MATCH($C508,'Policy Characteristics'!$C:$C,0)))</f>
        <v>Industry</v>
      </c>
      <c r="B508" s="358" t="str">
        <f>IF(ISBLANK(INDEX('Policy Characteristics'!B:B,MATCH($C508,'Policy Characteristics'!$C:$C,0))),"",INDEX('Policy Characteristics'!B:B,MATCH($C508,'Policy Characteristics'!$C:$C,0)))</f>
        <v>Electrification + Hydrogen</v>
      </c>
      <c r="C508" s="362" t="str">
        <f t="shared" si="33"/>
        <v>Fraction of Industrial Fuel Use Shifted to Other Fuels</v>
      </c>
      <c r="D508" s="9" t="s">
        <v>3223</v>
      </c>
      <c r="E508" s="53" t="s">
        <v>2464</v>
      </c>
      <c r="F508" s="195" t="s">
        <v>3187</v>
      </c>
      <c r="G508" s="53" t="s">
        <v>3247</v>
      </c>
      <c r="H508" s="54">
        <v>1249</v>
      </c>
      <c r="I508" s="53" t="s">
        <v>46</v>
      </c>
      <c r="J508" s="360" t="str">
        <f>IF(ISBLANK(INDEX('Policy Characteristics'!D:D,MATCH($C508,'Policy Characteristics'!$C:$C,0))),"",INDEX('Policy Characteristics'!D:D,MATCH($C508,'Policy Characteristics'!$C:$C,0)))</f>
        <v>Electrification + Hydrogen</v>
      </c>
      <c r="K508" s="358" t="str">
        <f>IF(ISBLANK(INDEX('Policy Characteristics'!E:E,MATCH($C508,'Policy Characteristics'!$C:$C,0))),"",INDEX('Policy Characteristics'!E:E,MATCH($C508,'Policy Characteristics'!$C:$C,0)))</f>
        <v>indst fuel type shifting</v>
      </c>
      <c r="L508" s="380">
        <f>IF(ISBLANK(INDEX('Policy Characteristics'!F:F,MATCH($C508,'Policy Characteristics'!$C:$C,0))),"",INDEX('Policy Characteristics'!F:F,MATCH($C508,'Policy Characteristics'!$C:$C,0)))</f>
        <v>0</v>
      </c>
      <c r="M508" s="380">
        <f>IF(ISBLANK(INDEX('Policy Characteristics'!G:G,MATCH($C508,'Policy Characteristics'!$C:$C,0))),"",INDEX('Policy Characteristics'!G:G,MATCH($C508,'Policy Characteristics'!$C:$C,0)))</f>
        <v>1</v>
      </c>
      <c r="N508" s="380">
        <f>IF(ISBLANK(INDEX('Policy Characteristics'!H:H,MATCH($C508,'Policy Characteristics'!$C:$C,0))),"",INDEX('Policy Characteristics'!H:H,MATCH($C508,'Policy Characteristics'!$C:$C,0)))</f>
        <v>0.01</v>
      </c>
      <c r="O508" s="358" t="str">
        <f>IF(ISBLANK(INDEX('Policy Characteristics'!I:I,MATCH($C508,'Policy Characteristics'!$C:$C,0))),"",INDEX('Policy Characteristics'!I:I,MATCH($C508,'Policy Characteristics'!$C:$C,0)))</f>
        <v>% of fuel shifted</v>
      </c>
      <c r="P508" s="358"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58" t="str">
        <f>IF(ISBLANK(INDEX('Policy Characteristics'!K:K,MATCH($C508,'Policy Characteristics'!$C:$C,0))),"",INDEX('Policy Characteristics'!K:K,MATCH($C508,'Policy Characteristics'!$C:$C,0)))</f>
        <v>industry-ag-main.html#fuel-switching</v>
      </c>
      <c r="R508" s="358" t="str">
        <f>IF(ISBLANK(INDEX('Policy Characteristics'!L:L,MATCH($C508,'Policy Characteristics'!$C:$C,0))),"",INDEX('Policy Characteristics'!L:L,MATCH($C508,'Policy Characteristics'!$C:$C,0)))</f>
        <v>industry-elec-and-hydrogen.html</v>
      </c>
    </row>
    <row r="509" spans="1:18" x14ac:dyDescent="0.35">
      <c r="A509" s="358" t="str">
        <f>IF(ISBLANK(INDEX('Policy Characteristics'!A:A,MATCH($C509,'Policy Characteristics'!$C:$C,0))),"",INDEX('Policy Characteristics'!A:A,MATCH($C509,'Policy Characteristics'!$C:$C,0)))</f>
        <v>Industry</v>
      </c>
      <c r="B509" s="358" t="str">
        <f>IF(ISBLANK(INDEX('Policy Characteristics'!B:B,MATCH($C509,'Policy Characteristics'!$C:$C,0))),"",INDEX('Policy Characteristics'!B:B,MATCH($C509,'Policy Characteristics'!$C:$C,0)))</f>
        <v>Electrification + Hydrogen</v>
      </c>
      <c r="C509" s="362" t="str">
        <f t="shared" si="33"/>
        <v>Fraction of Industrial Fuel Use Shifted to Other Fuels</v>
      </c>
      <c r="D509" s="9" t="s">
        <v>3223</v>
      </c>
      <c r="E509" s="53" t="s">
        <v>2465</v>
      </c>
      <c r="F509" s="195" t="s">
        <v>3187</v>
      </c>
      <c r="G509" s="53" t="s">
        <v>3248</v>
      </c>
      <c r="H509" s="54">
        <v>1250</v>
      </c>
      <c r="I509" s="53" t="s">
        <v>46</v>
      </c>
      <c r="J509" s="360" t="str">
        <f>IF(ISBLANK(INDEX('Policy Characteristics'!D:D,MATCH($C509,'Policy Characteristics'!$C:$C,0))),"",INDEX('Policy Characteristics'!D:D,MATCH($C509,'Policy Characteristics'!$C:$C,0)))</f>
        <v>Electrification + Hydrogen</v>
      </c>
      <c r="K509" s="358" t="str">
        <f>IF(ISBLANK(INDEX('Policy Characteristics'!E:E,MATCH($C509,'Policy Characteristics'!$C:$C,0))),"",INDEX('Policy Characteristics'!E:E,MATCH($C509,'Policy Characteristics'!$C:$C,0)))</f>
        <v>indst fuel type shifting</v>
      </c>
      <c r="L509" s="380">
        <f>IF(ISBLANK(INDEX('Policy Characteristics'!F:F,MATCH($C509,'Policy Characteristics'!$C:$C,0))),"",INDEX('Policy Characteristics'!F:F,MATCH($C509,'Policy Characteristics'!$C:$C,0)))</f>
        <v>0</v>
      </c>
      <c r="M509" s="380">
        <f>IF(ISBLANK(INDEX('Policy Characteristics'!G:G,MATCH($C509,'Policy Characteristics'!$C:$C,0))),"",INDEX('Policy Characteristics'!G:G,MATCH($C509,'Policy Characteristics'!$C:$C,0)))</f>
        <v>1</v>
      </c>
      <c r="N509" s="380">
        <f>IF(ISBLANK(INDEX('Policy Characteristics'!H:H,MATCH($C509,'Policy Characteristics'!$C:$C,0))),"",INDEX('Policy Characteristics'!H:H,MATCH($C509,'Policy Characteristics'!$C:$C,0)))</f>
        <v>0.01</v>
      </c>
      <c r="O509" s="358" t="str">
        <f>IF(ISBLANK(INDEX('Policy Characteristics'!I:I,MATCH($C509,'Policy Characteristics'!$C:$C,0))),"",INDEX('Policy Characteristics'!I:I,MATCH($C509,'Policy Characteristics'!$C:$C,0)))</f>
        <v>% of fuel shifted</v>
      </c>
      <c r="P509" s="358"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58" t="str">
        <f>IF(ISBLANK(INDEX('Policy Characteristics'!K:K,MATCH($C509,'Policy Characteristics'!$C:$C,0))),"",INDEX('Policy Characteristics'!K:K,MATCH($C509,'Policy Characteristics'!$C:$C,0)))</f>
        <v>industry-ag-main.html#fuel-switching</v>
      </c>
      <c r="R509" s="358" t="str">
        <f>IF(ISBLANK(INDEX('Policy Characteristics'!L:L,MATCH($C509,'Policy Characteristics'!$C:$C,0))),"",INDEX('Policy Characteristics'!L:L,MATCH($C509,'Policy Characteristics'!$C:$C,0)))</f>
        <v>industry-elec-and-hydrogen.html</v>
      </c>
    </row>
    <row r="510" spans="1:18" x14ac:dyDescent="0.35">
      <c r="A510" s="358" t="str">
        <f>IF(ISBLANK(INDEX('Policy Characteristics'!A:A,MATCH($C510,'Policy Characteristics'!$C:$C,0))),"",INDEX('Policy Characteristics'!A:A,MATCH($C510,'Policy Characteristics'!$C:$C,0)))</f>
        <v>Industry</v>
      </c>
      <c r="B510" s="358" t="str">
        <f>IF(ISBLANK(INDEX('Policy Characteristics'!B:B,MATCH($C510,'Policy Characteristics'!$C:$C,0))),"",INDEX('Policy Characteristics'!B:B,MATCH($C510,'Policy Characteristics'!$C:$C,0)))</f>
        <v>Electrification + Hydrogen</v>
      </c>
      <c r="C510" s="362" t="str">
        <f t="shared" si="33"/>
        <v>Fraction of Industrial Fuel Use Shifted to Other Fuels</v>
      </c>
      <c r="D510" s="9" t="s">
        <v>3223</v>
      </c>
      <c r="E510" s="53" t="s">
        <v>2466</v>
      </c>
      <c r="F510" s="195" t="s">
        <v>3187</v>
      </c>
      <c r="G510" s="53" t="s">
        <v>3249</v>
      </c>
      <c r="H510" s="54">
        <v>1251</v>
      </c>
      <c r="I510" s="53" t="s">
        <v>46</v>
      </c>
      <c r="J510" s="360" t="str">
        <f>IF(ISBLANK(INDEX('Policy Characteristics'!D:D,MATCH($C510,'Policy Characteristics'!$C:$C,0))),"",INDEX('Policy Characteristics'!D:D,MATCH($C510,'Policy Characteristics'!$C:$C,0)))</f>
        <v>Electrification + Hydrogen</v>
      </c>
      <c r="K510" s="358" t="str">
        <f>IF(ISBLANK(INDEX('Policy Characteristics'!E:E,MATCH($C510,'Policy Characteristics'!$C:$C,0))),"",INDEX('Policy Characteristics'!E:E,MATCH($C510,'Policy Characteristics'!$C:$C,0)))</f>
        <v>indst fuel type shifting</v>
      </c>
      <c r="L510" s="380">
        <f>IF(ISBLANK(INDEX('Policy Characteristics'!F:F,MATCH($C510,'Policy Characteristics'!$C:$C,0))),"",INDEX('Policy Characteristics'!F:F,MATCH($C510,'Policy Characteristics'!$C:$C,0)))</f>
        <v>0</v>
      </c>
      <c r="M510" s="380">
        <f>IF(ISBLANK(INDEX('Policy Characteristics'!G:G,MATCH($C510,'Policy Characteristics'!$C:$C,0))),"",INDEX('Policy Characteristics'!G:G,MATCH($C510,'Policy Characteristics'!$C:$C,0)))</f>
        <v>1</v>
      </c>
      <c r="N510" s="380">
        <f>IF(ISBLANK(INDEX('Policy Characteristics'!H:H,MATCH($C510,'Policy Characteristics'!$C:$C,0))),"",INDEX('Policy Characteristics'!H:H,MATCH($C510,'Policy Characteristics'!$C:$C,0)))</f>
        <v>0.01</v>
      </c>
      <c r="O510" s="358" t="str">
        <f>IF(ISBLANK(INDEX('Policy Characteristics'!I:I,MATCH($C510,'Policy Characteristics'!$C:$C,0))),"",INDEX('Policy Characteristics'!I:I,MATCH($C510,'Policy Characteristics'!$C:$C,0)))</f>
        <v>% of fuel shifted</v>
      </c>
      <c r="P510" s="358"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58" t="str">
        <f>IF(ISBLANK(INDEX('Policy Characteristics'!K:K,MATCH($C510,'Policy Characteristics'!$C:$C,0))),"",INDEX('Policy Characteristics'!K:K,MATCH($C510,'Policy Characteristics'!$C:$C,0)))</f>
        <v>industry-ag-main.html#fuel-switching</v>
      </c>
      <c r="R510" s="358" t="str">
        <f>IF(ISBLANK(INDEX('Policy Characteristics'!L:L,MATCH($C510,'Policy Characteristics'!$C:$C,0))),"",INDEX('Policy Characteristics'!L:L,MATCH($C510,'Policy Characteristics'!$C:$C,0)))</f>
        <v>industry-elec-and-hydrogen.html</v>
      </c>
    </row>
    <row r="511" spans="1:18" x14ac:dyDescent="0.35">
      <c r="A511" s="358" t="str">
        <f>IF(ISBLANK(INDEX('Policy Characteristics'!A:A,MATCH($C511,'Policy Characteristics'!$C:$C,0))),"",INDEX('Policy Characteristics'!A:A,MATCH($C511,'Policy Characteristics'!$C:$C,0)))</f>
        <v>Industry</v>
      </c>
      <c r="B511" s="358" t="str">
        <f>IF(ISBLANK(INDEX('Policy Characteristics'!B:B,MATCH($C511,'Policy Characteristics'!$C:$C,0))),"",INDEX('Policy Characteristics'!B:B,MATCH($C511,'Policy Characteristics'!$C:$C,0)))</f>
        <v>Electrification + Hydrogen</v>
      </c>
      <c r="C511" s="362" t="str">
        <f t="shared" si="33"/>
        <v>Fraction of Industrial Fuel Use Shifted to Other Fuels</v>
      </c>
      <c r="D511" s="9" t="s">
        <v>3223</v>
      </c>
      <c r="E511" s="53" t="s">
        <v>2467</v>
      </c>
      <c r="F511" s="195" t="s">
        <v>3187</v>
      </c>
      <c r="G511" s="53" t="s">
        <v>3250</v>
      </c>
      <c r="H511" s="54">
        <v>1252</v>
      </c>
      <c r="I511" s="53" t="s">
        <v>46</v>
      </c>
      <c r="J511" s="360" t="str">
        <f>IF(ISBLANK(INDEX('Policy Characteristics'!D:D,MATCH($C511,'Policy Characteristics'!$C:$C,0))),"",INDEX('Policy Characteristics'!D:D,MATCH($C511,'Policy Characteristics'!$C:$C,0)))</f>
        <v>Electrification + Hydrogen</v>
      </c>
      <c r="K511" s="358" t="str">
        <f>IF(ISBLANK(INDEX('Policy Characteristics'!E:E,MATCH($C511,'Policy Characteristics'!$C:$C,0))),"",INDEX('Policy Characteristics'!E:E,MATCH($C511,'Policy Characteristics'!$C:$C,0)))</f>
        <v>indst fuel type shifting</v>
      </c>
      <c r="L511" s="380">
        <f>IF(ISBLANK(INDEX('Policy Characteristics'!F:F,MATCH($C511,'Policy Characteristics'!$C:$C,0))),"",INDEX('Policy Characteristics'!F:F,MATCH($C511,'Policy Characteristics'!$C:$C,0)))</f>
        <v>0</v>
      </c>
      <c r="M511" s="380">
        <f>IF(ISBLANK(INDEX('Policy Characteristics'!G:G,MATCH($C511,'Policy Characteristics'!$C:$C,0))),"",INDEX('Policy Characteristics'!G:G,MATCH($C511,'Policy Characteristics'!$C:$C,0)))</f>
        <v>1</v>
      </c>
      <c r="N511" s="380">
        <f>IF(ISBLANK(INDEX('Policy Characteristics'!H:H,MATCH($C511,'Policy Characteristics'!$C:$C,0))),"",INDEX('Policy Characteristics'!H:H,MATCH($C511,'Policy Characteristics'!$C:$C,0)))</f>
        <v>0.01</v>
      </c>
      <c r="O511" s="358" t="str">
        <f>IF(ISBLANK(INDEX('Policy Characteristics'!I:I,MATCH($C511,'Policy Characteristics'!$C:$C,0))),"",INDEX('Policy Characteristics'!I:I,MATCH($C511,'Policy Characteristics'!$C:$C,0)))</f>
        <v>% of fuel shifted</v>
      </c>
      <c r="P511" s="358"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58" t="str">
        <f>IF(ISBLANK(INDEX('Policy Characteristics'!K:K,MATCH($C511,'Policy Characteristics'!$C:$C,0))),"",INDEX('Policy Characteristics'!K:K,MATCH($C511,'Policy Characteristics'!$C:$C,0)))</f>
        <v>industry-ag-main.html#fuel-switching</v>
      </c>
      <c r="R511" s="358" t="str">
        <f>IF(ISBLANK(INDEX('Policy Characteristics'!L:L,MATCH($C511,'Policy Characteristics'!$C:$C,0))),"",INDEX('Policy Characteristics'!L:L,MATCH($C511,'Policy Characteristics'!$C:$C,0)))</f>
        <v>industry-elec-and-hydrogen.html</v>
      </c>
    </row>
    <row r="512" spans="1:18" x14ac:dyDescent="0.35">
      <c r="A512" s="358" t="str">
        <f>IF(ISBLANK(INDEX('Policy Characteristics'!A:A,MATCH($C512,'Policy Characteristics'!$C:$C,0))),"",INDEX('Policy Characteristics'!A:A,MATCH($C512,'Policy Characteristics'!$C:$C,0)))</f>
        <v>Industry</v>
      </c>
      <c r="B512" s="358" t="str">
        <f>IF(ISBLANK(INDEX('Policy Characteristics'!B:B,MATCH($C512,'Policy Characteristics'!$C:$C,0))),"",INDEX('Policy Characteristics'!B:B,MATCH($C512,'Policy Characteristics'!$C:$C,0)))</f>
        <v>Electrification + Hydrogen</v>
      </c>
      <c r="C512" s="362" t="str">
        <f t="shared" si="33"/>
        <v>Fraction of Industrial Fuel Use Shifted to Other Fuels</v>
      </c>
      <c r="D512" s="9" t="s">
        <v>3223</v>
      </c>
      <c r="E512" s="53" t="s">
        <v>2468</v>
      </c>
      <c r="F512" s="195" t="s">
        <v>3187</v>
      </c>
      <c r="G512" s="53" t="s">
        <v>3251</v>
      </c>
      <c r="H512" s="54">
        <v>1253</v>
      </c>
      <c r="I512" s="53" t="s">
        <v>46</v>
      </c>
      <c r="J512" s="360" t="str">
        <f>IF(ISBLANK(INDEX('Policy Characteristics'!D:D,MATCH($C512,'Policy Characteristics'!$C:$C,0))),"",INDEX('Policy Characteristics'!D:D,MATCH($C512,'Policy Characteristics'!$C:$C,0)))</f>
        <v>Electrification + Hydrogen</v>
      </c>
      <c r="K512" s="358" t="str">
        <f>IF(ISBLANK(INDEX('Policy Characteristics'!E:E,MATCH($C512,'Policy Characteristics'!$C:$C,0))),"",INDEX('Policy Characteristics'!E:E,MATCH($C512,'Policy Characteristics'!$C:$C,0)))</f>
        <v>indst fuel type shifting</v>
      </c>
      <c r="L512" s="380">
        <f>IF(ISBLANK(INDEX('Policy Characteristics'!F:F,MATCH($C512,'Policy Characteristics'!$C:$C,0))),"",INDEX('Policy Characteristics'!F:F,MATCH($C512,'Policy Characteristics'!$C:$C,0)))</f>
        <v>0</v>
      </c>
      <c r="M512" s="380">
        <f>IF(ISBLANK(INDEX('Policy Characteristics'!G:G,MATCH($C512,'Policy Characteristics'!$C:$C,0))),"",INDEX('Policy Characteristics'!G:G,MATCH($C512,'Policy Characteristics'!$C:$C,0)))</f>
        <v>1</v>
      </c>
      <c r="N512" s="380">
        <f>IF(ISBLANK(INDEX('Policy Characteristics'!H:H,MATCH($C512,'Policy Characteristics'!$C:$C,0))),"",INDEX('Policy Characteristics'!H:H,MATCH($C512,'Policy Characteristics'!$C:$C,0)))</f>
        <v>0.01</v>
      </c>
      <c r="O512" s="358" t="str">
        <f>IF(ISBLANK(INDEX('Policy Characteristics'!I:I,MATCH($C512,'Policy Characteristics'!$C:$C,0))),"",INDEX('Policy Characteristics'!I:I,MATCH($C512,'Policy Characteristics'!$C:$C,0)))</f>
        <v>% of fuel shifted</v>
      </c>
      <c r="P512" s="358"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58" t="str">
        <f>IF(ISBLANK(INDEX('Policy Characteristics'!K:K,MATCH($C512,'Policy Characteristics'!$C:$C,0))),"",INDEX('Policy Characteristics'!K:K,MATCH($C512,'Policy Characteristics'!$C:$C,0)))</f>
        <v>industry-ag-main.html#fuel-switching</v>
      </c>
      <c r="R512" s="358" t="str">
        <f>IF(ISBLANK(INDEX('Policy Characteristics'!L:L,MATCH($C512,'Policy Characteristics'!$C:$C,0))),"",INDEX('Policy Characteristics'!L:L,MATCH($C512,'Policy Characteristics'!$C:$C,0)))</f>
        <v>industry-elec-and-hydrogen.html</v>
      </c>
    </row>
    <row r="513" spans="1:18" x14ac:dyDescent="0.35">
      <c r="A513" s="358" t="str">
        <f>IF(ISBLANK(INDEX('Policy Characteristics'!A:A,MATCH($C513,'Policy Characteristics'!$C:$C,0))),"",INDEX('Policy Characteristics'!A:A,MATCH($C513,'Policy Characteristics'!$C:$C,0)))</f>
        <v>Industry</v>
      </c>
      <c r="B513" s="358" t="str">
        <f>IF(ISBLANK(INDEX('Policy Characteristics'!B:B,MATCH($C513,'Policy Characteristics'!$C:$C,0))),"",INDEX('Policy Characteristics'!B:B,MATCH($C513,'Policy Characteristics'!$C:$C,0)))</f>
        <v>Electrification + Hydrogen</v>
      </c>
      <c r="C513" s="362" t="str">
        <f t="shared" si="33"/>
        <v>Fraction of Industrial Fuel Use Shifted to Other Fuels</v>
      </c>
      <c r="D513" s="9" t="s">
        <v>3223</v>
      </c>
      <c r="E513" s="53" t="s">
        <v>2805</v>
      </c>
      <c r="F513" s="195" t="s">
        <v>3187</v>
      </c>
      <c r="G513" s="53" t="s">
        <v>3252</v>
      </c>
      <c r="H513" s="54">
        <v>1254</v>
      </c>
      <c r="I513" s="53" t="s">
        <v>46</v>
      </c>
      <c r="J513" s="360" t="str">
        <f>IF(ISBLANK(INDEX('Policy Characteristics'!D:D,MATCH($C513,'Policy Characteristics'!$C:$C,0))),"",INDEX('Policy Characteristics'!D:D,MATCH($C513,'Policy Characteristics'!$C:$C,0)))</f>
        <v>Electrification + Hydrogen</v>
      </c>
      <c r="K513" s="358" t="str">
        <f>IF(ISBLANK(INDEX('Policy Characteristics'!E:E,MATCH($C513,'Policy Characteristics'!$C:$C,0))),"",INDEX('Policy Characteristics'!E:E,MATCH($C513,'Policy Characteristics'!$C:$C,0)))</f>
        <v>indst fuel type shifting</v>
      </c>
      <c r="L513" s="380">
        <f>IF(ISBLANK(INDEX('Policy Characteristics'!F:F,MATCH($C513,'Policy Characteristics'!$C:$C,0))),"",INDEX('Policy Characteristics'!F:F,MATCH($C513,'Policy Characteristics'!$C:$C,0)))</f>
        <v>0</v>
      </c>
      <c r="M513" s="380">
        <f>IF(ISBLANK(INDEX('Policy Characteristics'!G:G,MATCH($C513,'Policy Characteristics'!$C:$C,0))),"",INDEX('Policy Characteristics'!G:G,MATCH($C513,'Policy Characteristics'!$C:$C,0)))</f>
        <v>1</v>
      </c>
      <c r="N513" s="380">
        <f>IF(ISBLANK(INDEX('Policy Characteristics'!H:H,MATCH($C513,'Policy Characteristics'!$C:$C,0))),"",INDEX('Policy Characteristics'!H:H,MATCH($C513,'Policy Characteristics'!$C:$C,0)))</f>
        <v>0.01</v>
      </c>
      <c r="O513" s="358" t="str">
        <f>IF(ISBLANK(INDEX('Policy Characteristics'!I:I,MATCH($C513,'Policy Characteristics'!$C:$C,0))),"",INDEX('Policy Characteristics'!I:I,MATCH($C513,'Policy Characteristics'!$C:$C,0)))</f>
        <v>% of fuel shifted</v>
      </c>
      <c r="P513" s="358"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58" t="str">
        <f>IF(ISBLANK(INDEX('Policy Characteristics'!K:K,MATCH($C513,'Policy Characteristics'!$C:$C,0))),"",INDEX('Policy Characteristics'!K:K,MATCH($C513,'Policy Characteristics'!$C:$C,0)))</f>
        <v>industry-ag-main.html#fuel-switching</v>
      </c>
      <c r="R513" s="358" t="str">
        <f>IF(ISBLANK(INDEX('Policy Characteristics'!L:L,MATCH($C513,'Policy Characteristics'!$C:$C,0))),"",INDEX('Policy Characteristics'!L:L,MATCH($C513,'Policy Characteristics'!$C:$C,0)))</f>
        <v>industry-elec-and-hydrogen.html</v>
      </c>
    </row>
    <row r="514" spans="1:18" x14ac:dyDescent="0.35">
      <c r="A514" s="358" t="str">
        <f>IF(ISBLANK(INDEX('Policy Characteristics'!A:A,MATCH($C514,'Policy Characteristics'!$C:$C,0))),"",INDEX('Policy Characteristics'!A:A,MATCH($C514,'Policy Characteristics'!$C:$C,0)))</f>
        <v>Industry</v>
      </c>
      <c r="B514" s="358" t="str">
        <f>IF(ISBLANK(INDEX('Policy Characteristics'!B:B,MATCH($C514,'Policy Characteristics'!$C:$C,0))),"",INDEX('Policy Characteristics'!B:B,MATCH($C514,'Policy Characteristics'!$C:$C,0)))</f>
        <v>Electrification + Hydrogen</v>
      </c>
      <c r="C514" s="362" t="str">
        <f t="shared" si="33"/>
        <v>Fraction of Industrial Fuel Use Shifted to Other Fuels</v>
      </c>
      <c r="D514" s="9" t="s">
        <v>3223</v>
      </c>
      <c r="E514" s="53" t="s">
        <v>2806</v>
      </c>
      <c r="F514" s="195" t="s">
        <v>3187</v>
      </c>
      <c r="G514" s="53" t="s">
        <v>3253</v>
      </c>
      <c r="H514" s="54">
        <v>1255</v>
      </c>
      <c r="I514" s="53" t="s">
        <v>46</v>
      </c>
      <c r="J514" s="360" t="str">
        <f>IF(ISBLANK(INDEX('Policy Characteristics'!D:D,MATCH($C514,'Policy Characteristics'!$C:$C,0))),"",INDEX('Policy Characteristics'!D:D,MATCH($C514,'Policy Characteristics'!$C:$C,0)))</f>
        <v>Electrification + Hydrogen</v>
      </c>
      <c r="K514" s="358" t="str">
        <f>IF(ISBLANK(INDEX('Policy Characteristics'!E:E,MATCH($C514,'Policy Characteristics'!$C:$C,0))),"",INDEX('Policy Characteristics'!E:E,MATCH($C514,'Policy Characteristics'!$C:$C,0)))</f>
        <v>indst fuel type shifting</v>
      </c>
      <c r="L514" s="380">
        <f>IF(ISBLANK(INDEX('Policy Characteristics'!F:F,MATCH($C514,'Policy Characteristics'!$C:$C,0))),"",INDEX('Policy Characteristics'!F:F,MATCH($C514,'Policy Characteristics'!$C:$C,0)))</f>
        <v>0</v>
      </c>
      <c r="M514" s="380">
        <f>IF(ISBLANK(INDEX('Policy Characteristics'!G:G,MATCH($C514,'Policy Characteristics'!$C:$C,0))),"",INDEX('Policy Characteristics'!G:G,MATCH($C514,'Policy Characteristics'!$C:$C,0)))</f>
        <v>1</v>
      </c>
      <c r="N514" s="380">
        <f>IF(ISBLANK(INDEX('Policy Characteristics'!H:H,MATCH($C514,'Policy Characteristics'!$C:$C,0))),"",INDEX('Policy Characteristics'!H:H,MATCH($C514,'Policy Characteristics'!$C:$C,0)))</f>
        <v>0.01</v>
      </c>
      <c r="O514" s="358" t="str">
        <f>IF(ISBLANK(INDEX('Policy Characteristics'!I:I,MATCH($C514,'Policy Characteristics'!$C:$C,0))),"",INDEX('Policy Characteristics'!I:I,MATCH($C514,'Policy Characteristics'!$C:$C,0)))</f>
        <v>% of fuel shifted</v>
      </c>
      <c r="P514" s="358"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58" t="str">
        <f>IF(ISBLANK(INDEX('Policy Characteristics'!K:K,MATCH($C514,'Policy Characteristics'!$C:$C,0))),"",INDEX('Policy Characteristics'!K:K,MATCH($C514,'Policy Characteristics'!$C:$C,0)))</f>
        <v>industry-ag-main.html#fuel-switching</v>
      </c>
      <c r="R514" s="358" t="str">
        <f>IF(ISBLANK(INDEX('Policy Characteristics'!L:L,MATCH($C514,'Policy Characteristics'!$C:$C,0))),"",INDEX('Policy Characteristics'!L:L,MATCH($C514,'Policy Characteristics'!$C:$C,0)))</f>
        <v>industry-elec-and-hydrogen.html</v>
      </c>
    </row>
    <row r="515" spans="1:18" x14ac:dyDescent="0.35">
      <c r="A515" s="358" t="str">
        <f>IF(ISBLANK(INDEX('Policy Characteristics'!A:A,MATCH($C515,'Policy Characteristics'!$C:$C,0))),"",INDEX('Policy Characteristics'!A:A,MATCH($C515,'Policy Characteristics'!$C:$C,0)))</f>
        <v>Industry</v>
      </c>
      <c r="B515" s="358" t="str">
        <f>IF(ISBLANK(INDEX('Policy Characteristics'!B:B,MATCH($C515,'Policy Characteristics'!$C:$C,0))),"",INDEX('Policy Characteristics'!B:B,MATCH($C515,'Policy Characteristics'!$C:$C,0)))</f>
        <v>Electrification + Hydrogen</v>
      </c>
      <c r="C515" s="362" t="str">
        <f t="shared" si="33"/>
        <v>Fraction of Industrial Fuel Use Shifted to Other Fuels</v>
      </c>
      <c r="D515" s="9" t="s">
        <v>3223</v>
      </c>
      <c r="E515" s="53" t="s">
        <v>2807</v>
      </c>
      <c r="F515" s="195" t="s">
        <v>3187</v>
      </c>
      <c r="G515" s="53" t="s">
        <v>3254</v>
      </c>
      <c r="H515" s="54">
        <v>1256</v>
      </c>
      <c r="I515" s="53" t="s">
        <v>46</v>
      </c>
      <c r="J515" s="360" t="str">
        <f>IF(ISBLANK(INDEX('Policy Characteristics'!D:D,MATCH($C515,'Policy Characteristics'!$C:$C,0))),"",INDEX('Policy Characteristics'!D:D,MATCH($C515,'Policy Characteristics'!$C:$C,0)))</f>
        <v>Electrification + Hydrogen</v>
      </c>
      <c r="K515" s="358" t="str">
        <f>IF(ISBLANK(INDEX('Policy Characteristics'!E:E,MATCH($C515,'Policy Characteristics'!$C:$C,0))),"",INDEX('Policy Characteristics'!E:E,MATCH($C515,'Policy Characteristics'!$C:$C,0)))</f>
        <v>indst fuel type shifting</v>
      </c>
      <c r="L515" s="380">
        <f>IF(ISBLANK(INDEX('Policy Characteristics'!F:F,MATCH($C515,'Policy Characteristics'!$C:$C,0))),"",INDEX('Policy Characteristics'!F:F,MATCH($C515,'Policy Characteristics'!$C:$C,0)))</f>
        <v>0</v>
      </c>
      <c r="M515" s="380">
        <f>IF(ISBLANK(INDEX('Policy Characteristics'!G:G,MATCH($C515,'Policy Characteristics'!$C:$C,0))),"",INDEX('Policy Characteristics'!G:G,MATCH($C515,'Policy Characteristics'!$C:$C,0)))</f>
        <v>1</v>
      </c>
      <c r="N515" s="380">
        <f>IF(ISBLANK(INDEX('Policy Characteristics'!H:H,MATCH($C515,'Policy Characteristics'!$C:$C,0))),"",INDEX('Policy Characteristics'!H:H,MATCH($C515,'Policy Characteristics'!$C:$C,0)))</f>
        <v>0.01</v>
      </c>
      <c r="O515" s="358" t="str">
        <f>IF(ISBLANK(INDEX('Policy Characteristics'!I:I,MATCH($C515,'Policy Characteristics'!$C:$C,0))),"",INDEX('Policy Characteristics'!I:I,MATCH($C515,'Policy Characteristics'!$C:$C,0)))</f>
        <v>% of fuel shifted</v>
      </c>
      <c r="P515" s="358"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58" t="str">
        <f>IF(ISBLANK(INDEX('Policy Characteristics'!K:K,MATCH($C515,'Policy Characteristics'!$C:$C,0))),"",INDEX('Policy Characteristics'!K:K,MATCH($C515,'Policy Characteristics'!$C:$C,0)))</f>
        <v>industry-ag-main.html#fuel-switching</v>
      </c>
      <c r="R515" s="358" t="str">
        <f>IF(ISBLANK(INDEX('Policy Characteristics'!L:L,MATCH($C515,'Policy Characteristics'!$C:$C,0))),"",INDEX('Policy Characteristics'!L:L,MATCH($C515,'Policy Characteristics'!$C:$C,0)))</f>
        <v>industry-elec-and-hydrogen.html</v>
      </c>
    </row>
    <row r="516" spans="1:18" x14ac:dyDescent="0.35">
      <c r="A516" s="358" t="str">
        <f>IF(ISBLANK(INDEX('Policy Characteristics'!A:A,MATCH($C516,'Policy Characteristics'!$C:$C,0))),"",INDEX('Policy Characteristics'!A:A,MATCH($C516,'Policy Characteristics'!$C:$C,0)))</f>
        <v>Industry</v>
      </c>
      <c r="B516" s="358" t="str">
        <f>IF(ISBLANK(INDEX('Policy Characteristics'!B:B,MATCH($C516,'Policy Characteristics'!$C:$C,0))),"",INDEX('Policy Characteristics'!B:B,MATCH($C516,'Policy Characteristics'!$C:$C,0)))</f>
        <v>Electrification + Hydrogen</v>
      </c>
      <c r="C516" s="362" t="str">
        <f t="shared" si="33"/>
        <v>Fraction of Industrial Fuel Use Shifted to Other Fuels</v>
      </c>
      <c r="D516" s="9" t="s">
        <v>3223</v>
      </c>
      <c r="E516" s="53" t="s">
        <v>2804</v>
      </c>
      <c r="F516" s="195" t="s">
        <v>3187</v>
      </c>
      <c r="G516" s="53" t="s">
        <v>3255</v>
      </c>
      <c r="H516" s="54">
        <v>1257</v>
      </c>
      <c r="I516" s="53" t="s">
        <v>45</v>
      </c>
      <c r="J516" s="360" t="str">
        <f>IF(ISBLANK(INDEX('Policy Characteristics'!D:D,MATCH($C516,'Policy Characteristics'!$C:$C,0))),"",INDEX('Policy Characteristics'!D:D,MATCH($C516,'Policy Characteristics'!$C:$C,0)))</f>
        <v>Electrification + Hydrogen</v>
      </c>
      <c r="K516" s="358" t="str">
        <f>IF(ISBLANK(INDEX('Policy Characteristics'!E:E,MATCH($C516,'Policy Characteristics'!$C:$C,0))),"",INDEX('Policy Characteristics'!E:E,MATCH($C516,'Policy Characteristics'!$C:$C,0)))</f>
        <v>indst fuel type shifting</v>
      </c>
      <c r="L516" s="380">
        <f>IF(ISBLANK(INDEX('Policy Characteristics'!F:F,MATCH($C516,'Policy Characteristics'!$C:$C,0))),"",INDEX('Policy Characteristics'!F:F,MATCH($C516,'Policy Characteristics'!$C:$C,0)))</f>
        <v>0</v>
      </c>
      <c r="M516" s="380">
        <f>IF(ISBLANK(INDEX('Policy Characteristics'!G:G,MATCH($C516,'Policy Characteristics'!$C:$C,0))),"",INDEX('Policy Characteristics'!G:G,MATCH($C516,'Policy Characteristics'!$C:$C,0)))</f>
        <v>1</v>
      </c>
      <c r="N516" s="380">
        <f>IF(ISBLANK(INDEX('Policy Characteristics'!H:H,MATCH($C516,'Policy Characteristics'!$C:$C,0))),"",INDEX('Policy Characteristics'!H:H,MATCH($C516,'Policy Characteristics'!$C:$C,0)))</f>
        <v>0.01</v>
      </c>
      <c r="O516" s="358" t="str">
        <f>IF(ISBLANK(INDEX('Policy Characteristics'!I:I,MATCH($C516,'Policy Characteristics'!$C:$C,0))),"",INDEX('Policy Characteristics'!I:I,MATCH($C516,'Policy Characteristics'!$C:$C,0)))</f>
        <v>% of fuel shifted</v>
      </c>
      <c r="P516" s="358"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58" t="str">
        <f>IF(ISBLANK(INDEX('Policy Characteristics'!K:K,MATCH($C516,'Policy Characteristics'!$C:$C,0))),"",INDEX('Policy Characteristics'!K:K,MATCH($C516,'Policy Characteristics'!$C:$C,0)))</f>
        <v>industry-ag-main.html#fuel-switching</v>
      </c>
      <c r="R516" s="358" t="str">
        <f>IF(ISBLANK(INDEX('Policy Characteristics'!L:L,MATCH($C516,'Policy Characteristics'!$C:$C,0))),"",INDEX('Policy Characteristics'!L:L,MATCH($C516,'Policy Characteristics'!$C:$C,0)))</f>
        <v>industry-elec-and-hydrogen.html</v>
      </c>
    </row>
    <row r="517" spans="1:18" x14ac:dyDescent="0.35">
      <c r="A517" s="358" t="str">
        <f>IF(ISBLANK(INDEX('Policy Characteristics'!A:A,MATCH($C517,'Policy Characteristics'!$C:$C,0))),"",INDEX('Policy Characteristics'!A:A,MATCH($C517,'Policy Characteristics'!$C:$C,0)))</f>
        <v>Industry</v>
      </c>
      <c r="B517" s="358" t="str">
        <f>IF(ISBLANK(INDEX('Policy Characteristics'!B:B,MATCH($C517,'Policy Characteristics'!$C:$C,0))),"",INDEX('Policy Characteristics'!B:B,MATCH($C517,'Policy Characteristics'!$C:$C,0)))</f>
        <v>Electrification + Hydrogen</v>
      </c>
      <c r="C517" s="362" t="str">
        <f t="shared" si="33"/>
        <v>Fraction of Industrial Fuel Use Shifted to Other Fuels</v>
      </c>
      <c r="D517" s="9" t="s">
        <v>3224</v>
      </c>
      <c r="E517" s="53" t="s">
        <v>2463</v>
      </c>
      <c r="F517" s="195" t="s">
        <v>3188</v>
      </c>
      <c r="G517" s="53" t="s">
        <v>3246</v>
      </c>
      <c r="H517" s="54">
        <v>1258</v>
      </c>
      <c r="I517" s="53" t="s">
        <v>45</v>
      </c>
      <c r="J517" s="360" t="str">
        <f>IF(ISBLANK(INDEX('Policy Characteristics'!D:D,MATCH($C517,'Policy Characteristics'!$C:$C,0))),"",INDEX('Policy Characteristics'!D:D,MATCH($C517,'Policy Characteristics'!$C:$C,0)))</f>
        <v>Electrification + Hydrogen</v>
      </c>
      <c r="K517" s="358" t="str">
        <f>IF(ISBLANK(INDEX('Policy Characteristics'!E:E,MATCH($C517,'Policy Characteristics'!$C:$C,0))),"",INDEX('Policy Characteristics'!E:E,MATCH($C517,'Policy Characteristics'!$C:$C,0)))</f>
        <v>indst fuel type shifting</v>
      </c>
      <c r="L517" s="380">
        <f>IF(ISBLANK(INDEX('Policy Characteristics'!F:F,MATCH($C517,'Policy Characteristics'!$C:$C,0))),"",INDEX('Policy Characteristics'!F:F,MATCH($C517,'Policy Characteristics'!$C:$C,0)))</f>
        <v>0</v>
      </c>
      <c r="M517" s="380">
        <f>IF(ISBLANK(INDEX('Policy Characteristics'!G:G,MATCH($C517,'Policy Characteristics'!$C:$C,0))),"",INDEX('Policy Characteristics'!G:G,MATCH($C517,'Policy Characteristics'!$C:$C,0)))</f>
        <v>1</v>
      </c>
      <c r="N517" s="380">
        <f>IF(ISBLANK(INDEX('Policy Characteristics'!H:H,MATCH($C517,'Policy Characteristics'!$C:$C,0))),"",INDEX('Policy Characteristics'!H:H,MATCH($C517,'Policy Characteristics'!$C:$C,0)))</f>
        <v>0.01</v>
      </c>
      <c r="O517" s="358" t="str">
        <f>IF(ISBLANK(INDEX('Policy Characteristics'!I:I,MATCH($C517,'Policy Characteristics'!$C:$C,0))),"",INDEX('Policy Characteristics'!I:I,MATCH($C517,'Policy Characteristics'!$C:$C,0)))</f>
        <v>% of fuel shifted</v>
      </c>
      <c r="P517" s="358"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58" t="str">
        <f>IF(ISBLANK(INDEX('Policy Characteristics'!K:K,MATCH($C517,'Policy Characteristics'!$C:$C,0))),"",INDEX('Policy Characteristics'!K:K,MATCH($C517,'Policy Characteristics'!$C:$C,0)))</f>
        <v>industry-ag-main.html#fuel-switching</v>
      </c>
      <c r="R517" s="358" t="str">
        <f>IF(ISBLANK(INDEX('Policy Characteristics'!L:L,MATCH($C517,'Policy Characteristics'!$C:$C,0))),"",INDEX('Policy Characteristics'!L:L,MATCH($C517,'Policy Characteristics'!$C:$C,0)))</f>
        <v>industry-elec-and-hydrogen.html</v>
      </c>
    </row>
    <row r="518" spans="1:18" x14ac:dyDescent="0.35">
      <c r="A518" s="358" t="str">
        <f>IF(ISBLANK(INDEX('Policy Characteristics'!A:A,MATCH($C518,'Policy Characteristics'!$C:$C,0))),"",INDEX('Policy Characteristics'!A:A,MATCH($C518,'Policy Characteristics'!$C:$C,0)))</f>
        <v>Industry</v>
      </c>
      <c r="B518" s="358" t="str">
        <f>IF(ISBLANK(INDEX('Policy Characteristics'!B:B,MATCH($C518,'Policy Characteristics'!$C:$C,0))),"",INDEX('Policy Characteristics'!B:B,MATCH($C518,'Policy Characteristics'!$C:$C,0)))</f>
        <v>Electrification + Hydrogen</v>
      </c>
      <c r="C518" s="362" t="str">
        <f t="shared" si="33"/>
        <v>Fraction of Industrial Fuel Use Shifted to Other Fuels</v>
      </c>
      <c r="D518" s="9" t="s">
        <v>3224</v>
      </c>
      <c r="E518" s="53" t="s">
        <v>2464</v>
      </c>
      <c r="F518" s="195" t="s">
        <v>3188</v>
      </c>
      <c r="G518" s="53" t="s">
        <v>3247</v>
      </c>
      <c r="H518" s="54">
        <v>1259</v>
      </c>
      <c r="I518" s="53" t="s">
        <v>46</v>
      </c>
      <c r="J518" s="360" t="str">
        <f>IF(ISBLANK(INDEX('Policy Characteristics'!D:D,MATCH($C518,'Policy Characteristics'!$C:$C,0))),"",INDEX('Policy Characteristics'!D:D,MATCH($C518,'Policy Characteristics'!$C:$C,0)))</f>
        <v>Electrification + Hydrogen</v>
      </c>
      <c r="K518" s="358" t="str">
        <f>IF(ISBLANK(INDEX('Policy Characteristics'!E:E,MATCH($C518,'Policy Characteristics'!$C:$C,0))),"",INDEX('Policy Characteristics'!E:E,MATCH($C518,'Policy Characteristics'!$C:$C,0)))</f>
        <v>indst fuel type shifting</v>
      </c>
      <c r="L518" s="380">
        <f>IF(ISBLANK(INDEX('Policy Characteristics'!F:F,MATCH($C518,'Policy Characteristics'!$C:$C,0))),"",INDEX('Policy Characteristics'!F:F,MATCH($C518,'Policy Characteristics'!$C:$C,0)))</f>
        <v>0</v>
      </c>
      <c r="M518" s="380">
        <f>IF(ISBLANK(INDEX('Policy Characteristics'!G:G,MATCH($C518,'Policy Characteristics'!$C:$C,0))),"",INDEX('Policy Characteristics'!G:G,MATCH($C518,'Policy Characteristics'!$C:$C,0)))</f>
        <v>1</v>
      </c>
      <c r="N518" s="380">
        <f>IF(ISBLANK(INDEX('Policy Characteristics'!H:H,MATCH($C518,'Policy Characteristics'!$C:$C,0))),"",INDEX('Policy Characteristics'!H:H,MATCH($C518,'Policy Characteristics'!$C:$C,0)))</f>
        <v>0.01</v>
      </c>
      <c r="O518" s="358" t="str">
        <f>IF(ISBLANK(INDEX('Policy Characteristics'!I:I,MATCH($C518,'Policy Characteristics'!$C:$C,0))),"",INDEX('Policy Characteristics'!I:I,MATCH($C518,'Policy Characteristics'!$C:$C,0)))</f>
        <v>% of fuel shifted</v>
      </c>
      <c r="P518" s="358"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58" t="str">
        <f>IF(ISBLANK(INDEX('Policy Characteristics'!K:K,MATCH($C518,'Policy Characteristics'!$C:$C,0))),"",INDEX('Policy Characteristics'!K:K,MATCH($C518,'Policy Characteristics'!$C:$C,0)))</f>
        <v>industry-ag-main.html#fuel-switching</v>
      </c>
      <c r="R518" s="358" t="str">
        <f>IF(ISBLANK(INDEX('Policy Characteristics'!L:L,MATCH($C518,'Policy Characteristics'!$C:$C,0))),"",INDEX('Policy Characteristics'!L:L,MATCH($C518,'Policy Characteristics'!$C:$C,0)))</f>
        <v>industry-elec-and-hydrogen.html</v>
      </c>
    </row>
    <row r="519" spans="1:18" x14ac:dyDescent="0.35">
      <c r="A519" s="358" t="str">
        <f>IF(ISBLANK(INDEX('Policy Characteristics'!A:A,MATCH($C519,'Policy Characteristics'!$C:$C,0))),"",INDEX('Policy Characteristics'!A:A,MATCH($C519,'Policy Characteristics'!$C:$C,0)))</f>
        <v>Industry</v>
      </c>
      <c r="B519" s="358" t="str">
        <f>IF(ISBLANK(INDEX('Policy Characteristics'!B:B,MATCH($C519,'Policy Characteristics'!$C:$C,0))),"",INDEX('Policy Characteristics'!B:B,MATCH($C519,'Policy Characteristics'!$C:$C,0)))</f>
        <v>Electrification + Hydrogen</v>
      </c>
      <c r="C519" s="362" t="str">
        <f t="shared" si="33"/>
        <v>Fraction of Industrial Fuel Use Shifted to Other Fuels</v>
      </c>
      <c r="D519" s="9" t="s">
        <v>3224</v>
      </c>
      <c r="E519" s="53" t="s">
        <v>2465</v>
      </c>
      <c r="F519" s="195" t="s">
        <v>3188</v>
      </c>
      <c r="G519" s="53" t="s">
        <v>3248</v>
      </c>
      <c r="H519" s="54">
        <v>1260</v>
      </c>
      <c r="I519" s="53" t="s">
        <v>46</v>
      </c>
      <c r="J519" s="360" t="str">
        <f>IF(ISBLANK(INDEX('Policy Characteristics'!D:D,MATCH($C519,'Policy Characteristics'!$C:$C,0))),"",INDEX('Policy Characteristics'!D:D,MATCH($C519,'Policy Characteristics'!$C:$C,0)))</f>
        <v>Electrification + Hydrogen</v>
      </c>
      <c r="K519" s="358" t="str">
        <f>IF(ISBLANK(INDEX('Policy Characteristics'!E:E,MATCH($C519,'Policy Characteristics'!$C:$C,0))),"",INDEX('Policy Characteristics'!E:E,MATCH($C519,'Policy Characteristics'!$C:$C,0)))</f>
        <v>indst fuel type shifting</v>
      </c>
      <c r="L519" s="380">
        <f>IF(ISBLANK(INDEX('Policy Characteristics'!F:F,MATCH($C519,'Policy Characteristics'!$C:$C,0))),"",INDEX('Policy Characteristics'!F:F,MATCH($C519,'Policy Characteristics'!$C:$C,0)))</f>
        <v>0</v>
      </c>
      <c r="M519" s="380">
        <f>IF(ISBLANK(INDEX('Policy Characteristics'!G:G,MATCH($C519,'Policy Characteristics'!$C:$C,0))),"",INDEX('Policy Characteristics'!G:G,MATCH($C519,'Policy Characteristics'!$C:$C,0)))</f>
        <v>1</v>
      </c>
      <c r="N519" s="380">
        <f>IF(ISBLANK(INDEX('Policy Characteristics'!H:H,MATCH($C519,'Policy Characteristics'!$C:$C,0))),"",INDEX('Policy Characteristics'!H:H,MATCH($C519,'Policy Characteristics'!$C:$C,0)))</f>
        <v>0.01</v>
      </c>
      <c r="O519" s="358" t="str">
        <f>IF(ISBLANK(INDEX('Policy Characteristics'!I:I,MATCH($C519,'Policy Characteristics'!$C:$C,0))),"",INDEX('Policy Characteristics'!I:I,MATCH($C519,'Policy Characteristics'!$C:$C,0)))</f>
        <v>% of fuel shifted</v>
      </c>
      <c r="P519" s="358"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58" t="str">
        <f>IF(ISBLANK(INDEX('Policy Characteristics'!K:K,MATCH($C519,'Policy Characteristics'!$C:$C,0))),"",INDEX('Policy Characteristics'!K:K,MATCH($C519,'Policy Characteristics'!$C:$C,0)))</f>
        <v>industry-ag-main.html#fuel-switching</v>
      </c>
      <c r="R519" s="358" t="str">
        <f>IF(ISBLANK(INDEX('Policy Characteristics'!L:L,MATCH($C519,'Policy Characteristics'!$C:$C,0))),"",INDEX('Policy Characteristics'!L:L,MATCH($C519,'Policy Characteristics'!$C:$C,0)))</f>
        <v>industry-elec-and-hydrogen.html</v>
      </c>
    </row>
    <row r="520" spans="1:18" x14ac:dyDescent="0.35">
      <c r="A520" s="358" t="str">
        <f>IF(ISBLANK(INDEX('Policy Characteristics'!A:A,MATCH($C520,'Policy Characteristics'!$C:$C,0))),"",INDEX('Policy Characteristics'!A:A,MATCH($C520,'Policy Characteristics'!$C:$C,0)))</f>
        <v>Industry</v>
      </c>
      <c r="B520" s="358" t="str">
        <f>IF(ISBLANK(INDEX('Policy Characteristics'!B:B,MATCH($C520,'Policy Characteristics'!$C:$C,0))),"",INDEX('Policy Characteristics'!B:B,MATCH($C520,'Policy Characteristics'!$C:$C,0)))</f>
        <v>Electrification + Hydrogen</v>
      </c>
      <c r="C520" s="362" t="str">
        <f t="shared" si="33"/>
        <v>Fraction of Industrial Fuel Use Shifted to Other Fuels</v>
      </c>
      <c r="D520" s="9" t="s">
        <v>3224</v>
      </c>
      <c r="E520" s="53" t="s">
        <v>2466</v>
      </c>
      <c r="F520" s="195" t="s">
        <v>3188</v>
      </c>
      <c r="G520" s="53" t="s">
        <v>3249</v>
      </c>
      <c r="H520" s="54">
        <v>1261</v>
      </c>
      <c r="I520" s="53" t="s">
        <v>46</v>
      </c>
      <c r="J520" s="360" t="str">
        <f>IF(ISBLANK(INDEX('Policy Characteristics'!D:D,MATCH($C520,'Policy Characteristics'!$C:$C,0))),"",INDEX('Policy Characteristics'!D:D,MATCH($C520,'Policy Characteristics'!$C:$C,0)))</f>
        <v>Electrification + Hydrogen</v>
      </c>
      <c r="K520" s="358" t="str">
        <f>IF(ISBLANK(INDEX('Policy Characteristics'!E:E,MATCH($C520,'Policy Characteristics'!$C:$C,0))),"",INDEX('Policy Characteristics'!E:E,MATCH($C520,'Policy Characteristics'!$C:$C,0)))</f>
        <v>indst fuel type shifting</v>
      </c>
      <c r="L520" s="380">
        <f>IF(ISBLANK(INDEX('Policy Characteristics'!F:F,MATCH($C520,'Policy Characteristics'!$C:$C,0))),"",INDEX('Policy Characteristics'!F:F,MATCH($C520,'Policy Characteristics'!$C:$C,0)))</f>
        <v>0</v>
      </c>
      <c r="M520" s="380">
        <f>IF(ISBLANK(INDEX('Policy Characteristics'!G:G,MATCH($C520,'Policy Characteristics'!$C:$C,0))),"",INDEX('Policy Characteristics'!G:G,MATCH($C520,'Policy Characteristics'!$C:$C,0)))</f>
        <v>1</v>
      </c>
      <c r="N520" s="380">
        <f>IF(ISBLANK(INDEX('Policy Characteristics'!H:H,MATCH($C520,'Policy Characteristics'!$C:$C,0))),"",INDEX('Policy Characteristics'!H:H,MATCH($C520,'Policy Characteristics'!$C:$C,0)))</f>
        <v>0.01</v>
      </c>
      <c r="O520" s="358" t="str">
        <f>IF(ISBLANK(INDEX('Policy Characteristics'!I:I,MATCH($C520,'Policy Characteristics'!$C:$C,0))),"",INDEX('Policy Characteristics'!I:I,MATCH($C520,'Policy Characteristics'!$C:$C,0)))</f>
        <v>% of fuel shifted</v>
      </c>
      <c r="P520" s="358"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58" t="str">
        <f>IF(ISBLANK(INDEX('Policy Characteristics'!K:K,MATCH($C520,'Policy Characteristics'!$C:$C,0))),"",INDEX('Policy Characteristics'!K:K,MATCH($C520,'Policy Characteristics'!$C:$C,0)))</f>
        <v>industry-ag-main.html#fuel-switching</v>
      </c>
      <c r="R520" s="358" t="str">
        <f>IF(ISBLANK(INDEX('Policy Characteristics'!L:L,MATCH($C520,'Policy Characteristics'!$C:$C,0))),"",INDEX('Policy Characteristics'!L:L,MATCH($C520,'Policy Characteristics'!$C:$C,0)))</f>
        <v>industry-elec-and-hydrogen.html</v>
      </c>
    </row>
    <row r="521" spans="1:18" x14ac:dyDescent="0.35">
      <c r="A521" s="358" t="str">
        <f>IF(ISBLANK(INDEX('Policy Characteristics'!A:A,MATCH($C521,'Policy Characteristics'!$C:$C,0))),"",INDEX('Policy Characteristics'!A:A,MATCH($C521,'Policy Characteristics'!$C:$C,0)))</f>
        <v>Industry</v>
      </c>
      <c r="B521" s="358" t="str">
        <f>IF(ISBLANK(INDEX('Policy Characteristics'!B:B,MATCH($C521,'Policy Characteristics'!$C:$C,0))),"",INDEX('Policy Characteristics'!B:B,MATCH($C521,'Policy Characteristics'!$C:$C,0)))</f>
        <v>Electrification + Hydrogen</v>
      </c>
      <c r="C521" s="362" t="str">
        <f t="shared" si="33"/>
        <v>Fraction of Industrial Fuel Use Shifted to Other Fuels</v>
      </c>
      <c r="D521" s="9" t="s">
        <v>3224</v>
      </c>
      <c r="E521" s="53" t="s">
        <v>2467</v>
      </c>
      <c r="F521" s="195" t="s">
        <v>3188</v>
      </c>
      <c r="G521" s="53" t="s">
        <v>3250</v>
      </c>
      <c r="H521" s="54">
        <v>1262</v>
      </c>
      <c r="I521" s="53" t="s">
        <v>46</v>
      </c>
      <c r="J521" s="360" t="str">
        <f>IF(ISBLANK(INDEX('Policy Characteristics'!D:D,MATCH($C521,'Policy Characteristics'!$C:$C,0))),"",INDEX('Policy Characteristics'!D:D,MATCH($C521,'Policy Characteristics'!$C:$C,0)))</f>
        <v>Electrification + Hydrogen</v>
      </c>
      <c r="K521" s="358" t="str">
        <f>IF(ISBLANK(INDEX('Policy Characteristics'!E:E,MATCH($C521,'Policy Characteristics'!$C:$C,0))),"",INDEX('Policy Characteristics'!E:E,MATCH($C521,'Policy Characteristics'!$C:$C,0)))</f>
        <v>indst fuel type shifting</v>
      </c>
      <c r="L521" s="380">
        <f>IF(ISBLANK(INDEX('Policy Characteristics'!F:F,MATCH($C521,'Policy Characteristics'!$C:$C,0))),"",INDEX('Policy Characteristics'!F:F,MATCH($C521,'Policy Characteristics'!$C:$C,0)))</f>
        <v>0</v>
      </c>
      <c r="M521" s="380">
        <f>IF(ISBLANK(INDEX('Policy Characteristics'!G:G,MATCH($C521,'Policy Characteristics'!$C:$C,0))),"",INDEX('Policy Characteristics'!G:G,MATCH($C521,'Policy Characteristics'!$C:$C,0)))</f>
        <v>1</v>
      </c>
      <c r="N521" s="380">
        <f>IF(ISBLANK(INDEX('Policy Characteristics'!H:H,MATCH($C521,'Policy Characteristics'!$C:$C,0))),"",INDEX('Policy Characteristics'!H:H,MATCH($C521,'Policy Characteristics'!$C:$C,0)))</f>
        <v>0.01</v>
      </c>
      <c r="O521" s="358" t="str">
        <f>IF(ISBLANK(INDEX('Policy Characteristics'!I:I,MATCH($C521,'Policy Characteristics'!$C:$C,0))),"",INDEX('Policy Characteristics'!I:I,MATCH($C521,'Policy Characteristics'!$C:$C,0)))</f>
        <v>% of fuel shifted</v>
      </c>
      <c r="P521" s="358"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58" t="str">
        <f>IF(ISBLANK(INDEX('Policy Characteristics'!K:K,MATCH($C521,'Policy Characteristics'!$C:$C,0))),"",INDEX('Policy Characteristics'!K:K,MATCH($C521,'Policy Characteristics'!$C:$C,0)))</f>
        <v>industry-ag-main.html#fuel-switching</v>
      </c>
      <c r="R521" s="358" t="str">
        <f>IF(ISBLANK(INDEX('Policy Characteristics'!L:L,MATCH($C521,'Policy Characteristics'!$C:$C,0))),"",INDEX('Policy Characteristics'!L:L,MATCH($C521,'Policy Characteristics'!$C:$C,0)))</f>
        <v>industry-elec-and-hydrogen.html</v>
      </c>
    </row>
    <row r="522" spans="1:18" x14ac:dyDescent="0.35">
      <c r="A522" s="358" t="str">
        <f>IF(ISBLANK(INDEX('Policy Characteristics'!A:A,MATCH($C522,'Policy Characteristics'!$C:$C,0))),"",INDEX('Policy Characteristics'!A:A,MATCH($C522,'Policy Characteristics'!$C:$C,0)))</f>
        <v>Industry</v>
      </c>
      <c r="B522" s="358" t="str">
        <f>IF(ISBLANK(INDEX('Policy Characteristics'!B:B,MATCH($C522,'Policy Characteristics'!$C:$C,0))),"",INDEX('Policy Characteristics'!B:B,MATCH($C522,'Policy Characteristics'!$C:$C,0)))</f>
        <v>Electrification + Hydrogen</v>
      </c>
      <c r="C522" s="362" t="str">
        <f t="shared" si="33"/>
        <v>Fraction of Industrial Fuel Use Shifted to Other Fuels</v>
      </c>
      <c r="D522" s="9" t="s">
        <v>3224</v>
      </c>
      <c r="E522" s="53" t="s">
        <v>2468</v>
      </c>
      <c r="F522" s="195" t="s">
        <v>3188</v>
      </c>
      <c r="G522" s="53" t="s">
        <v>3251</v>
      </c>
      <c r="H522" s="54">
        <v>1263</v>
      </c>
      <c r="I522" s="53" t="s">
        <v>46</v>
      </c>
      <c r="J522" s="360" t="str">
        <f>IF(ISBLANK(INDEX('Policy Characteristics'!D:D,MATCH($C522,'Policy Characteristics'!$C:$C,0))),"",INDEX('Policy Characteristics'!D:D,MATCH($C522,'Policy Characteristics'!$C:$C,0)))</f>
        <v>Electrification + Hydrogen</v>
      </c>
      <c r="K522" s="358" t="str">
        <f>IF(ISBLANK(INDEX('Policy Characteristics'!E:E,MATCH($C522,'Policy Characteristics'!$C:$C,0))),"",INDEX('Policy Characteristics'!E:E,MATCH($C522,'Policy Characteristics'!$C:$C,0)))</f>
        <v>indst fuel type shifting</v>
      </c>
      <c r="L522" s="380">
        <f>IF(ISBLANK(INDEX('Policy Characteristics'!F:F,MATCH($C522,'Policy Characteristics'!$C:$C,0))),"",INDEX('Policy Characteristics'!F:F,MATCH($C522,'Policy Characteristics'!$C:$C,0)))</f>
        <v>0</v>
      </c>
      <c r="M522" s="380">
        <f>IF(ISBLANK(INDEX('Policy Characteristics'!G:G,MATCH($C522,'Policy Characteristics'!$C:$C,0))),"",INDEX('Policy Characteristics'!G:G,MATCH($C522,'Policy Characteristics'!$C:$C,0)))</f>
        <v>1</v>
      </c>
      <c r="N522" s="380">
        <f>IF(ISBLANK(INDEX('Policy Characteristics'!H:H,MATCH($C522,'Policy Characteristics'!$C:$C,0))),"",INDEX('Policy Characteristics'!H:H,MATCH($C522,'Policy Characteristics'!$C:$C,0)))</f>
        <v>0.01</v>
      </c>
      <c r="O522" s="358" t="str">
        <f>IF(ISBLANK(INDEX('Policy Characteristics'!I:I,MATCH($C522,'Policy Characteristics'!$C:$C,0))),"",INDEX('Policy Characteristics'!I:I,MATCH($C522,'Policy Characteristics'!$C:$C,0)))</f>
        <v>% of fuel shifted</v>
      </c>
      <c r="P522" s="358"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58" t="str">
        <f>IF(ISBLANK(INDEX('Policy Characteristics'!K:K,MATCH($C522,'Policy Characteristics'!$C:$C,0))),"",INDEX('Policy Characteristics'!K:K,MATCH($C522,'Policy Characteristics'!$C:$C,0)))</f>
        <v>industry-ag-main.html#fuel-switching</v>
      </c>
      <c r="R522" s="358" t="str">
        <f>IF(ISBLANK(INDEX('Policy Characteristics'!L:L,MATCH($C522,'Policy Characteristics'!$C:$C,0))),"",INDEX('Policy Characteristics'!L:L,MATCH($C522,'Policy Characteristics'!$C:$C,0)))</f>
        <v>industry-elec-and-hydrogen.html</v>
      </c>
    </row>
    <row r="523" spans="1:18" x14ac:dyDescent="0.35">
      <c r="A523" s="358" t="str">
        <f>IF(ISBLANK(INDEX('Policy Characteristics'!A:A,MATCH($C523,'Policy Characteristics'!$C:$C,0))),"",INDEX('Policy Characteristics'!A:A,MATCH($C523,'Policy Characteristics'!$C:$C,0)))</f>
        <v>Industry</v>
      </c>
      <c r="B523" s="358" t="str">
        <f>IF(ISBLANK(INDEX('Policy Characteristics'!B:B,MATCH($C523,'Policy Characteristics'!$C:$C,0))),"",INDEX('Policy Characteristics'!B:B,MATCH($C523,'Policy Characteristics'!$C:$C,0)))</f>
        <v>Electrification + Hydrogen</v>
      </c>
      <c r="C523" s="362" t="str">
        <f t="shared" si="33"/>
        <v>Fraction of Industrial Fuel Use Shifted to Other Fuels</v>
      </c>
      <c r="D523" s="9" t="s">
        <v>3224</v>
      </c>
      <c r="E523" s="53" t="s">
        <v>2805</v>
      </c>
      <c r="F523" s="195" t="s">
        <v>3188</v>
      </c>
      <c r="G523" s="53" t="s">
        <v>3252</v>
      </c>
      <c r="H523" s="54">
        <v>1264</v>
      </c>
      <c r="I523" s="53" t="s">
        <v>46</v>
      </c>
      <c r="J523" s="360" t="str">
        <f>IF(ISBLANK(INDEX('Policy Characteristics'!D:D,MATCH($C523,'Policy Characteristics'!$C:$C,0))),"",INDEX('Policy Characteristics'!D:D,MATCH($C523,'Policy Characteristics'!$C:$C,0)))</f>
        <v>Electrification + Hydrogen</v>
      </c>
      <c r="K523" s="358" t="str">
        <f>IF(ISBLANK(INDEX('Policy Characteristics'!E:E,MATCH($C523,'Policy Characteristics'!$C:$C,0))),"",INDEX('Policy Characteristics'!E:E,MATCH($C523,'Policy Characteristics'!$C:$C,0)))</f>
        <v>indst fuel type shifting</v>
      </c>
      <c r="L523" s="380">
        <f>IF(ISBLANK(INDEX('Policy Characteristics'!F:F,MATCH($C523,'Policy Characteristics'!$C:$C,0))),"",INDEX('Policy Characteristics'!F:F,MATCH($C523,'Policy Characteristics'!$C:$C,0)))</f>
        <v>0</v>
      </c>
      <c r="M523" s="380">
        <f>IF(ISBLANK(INDEX('Policy Characteristics'!G:G,MATCH($C523,'Policy Characteristics'!$C:$C,0))),"",INDEX('Policy Characteristics'!G:G,MATCH($C523,'Policy Characteristics'!$C:$C,0)))</f>
        <v>1</v>
      </c>
      <c r="N523" s="380">
        <f>IF(ISBLANK(INDEX('Policy Characteristics'!H:H,MATCH($C523,'Policy Characteristics'!$C:$C,0))),"",INDEX('Policy Characteristics'!H:H,MATCH($C523,'Policy Characteristics'!$C:$C,0)))</f>
        <v>0.01</v>
      </c>
      <c r="O523" s="358" t="str">
        <f>IF(ISBLANK(INDEX('Policy Characteristics'!I:I,MATCH($C523,'Policy Characteristics'!$C:$C,0))),"",INDEX('Policy Characteristics'!I:I,MATCH($C523,'Policy Characteristics'!$C:$C,0)))</f>
        <v>% of fuel shifted</v>
      </c>
      <c r="P523" s="358"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58" t="str">
        <f>IF(ISBLANK(INDEX('Policy Characteristics'!K:K,MATCH($C523,'Policy Characteristics'!$C:$C,0))),"",INDEX('Policy Characteristics'!K:K,MATCH($C523,'Policy Characteristics'!$C:$C,0)))</f>
        <v>industry-ag-main.html#fuel-switching</v>
      </c>
      <c r="R523" s="358" t="str">
        <f>IF(ISBLANK(INDEX('Policy Characteristics'!L:L,MATCH($C523,'Policy Characteristics'!$C:$C,0))),"",INDEX('Policy Characteristics'!L:L,MATCH($C523,'Policy Characteristics'!$C:$C,0)))</f>
        <v>industry-elec-and-hydrogen.html</v>
      </c>
    </row>
    <row r="524" spans="1:18" x14ac:dyDescent="0.35">
      <c r="A524" s="358" t="str">
        <f>IF(ISBLANK(INDEX('Policy Characteristics'!A:A,MATCH($C524,'Policy Characteristics'!$C:$C,0))),"",INDEX('Policy Characteristics'!A:A,MATCH($C524,'Policy Characteristics'!$C:$C,0)))</f>
        <v>Industry</v>
      </c>
      <c r="B524" s="358" t="str">
        <f>IF(ISBLANK(INDEX('Policy Characteristics'!B:B,MATCH($C524,'Policy Characteristics'!$C:$C,0))),"",INDEX('Policy Characteristics'!B:B,MATCH($C524,'Policy Characteristics'!$C:$C,0)))</f>
        <v>Electrification + Hydrogen</v>
      </c>
      <c r="C524" s="362" t="str">
        <f t="shared" si="33"/>
        <v>Fraction of Industrial Fuel Use Shifted to Other Fuels</v>
      </c>
      <c r="D524" s="9" t="s">
        <v>3224</v>
      </c>
      <c r="E524" s="53" t="s">
        <v>2806</v>
      </c>
      <c r="F524" s="195" t="s">
        <v>3188</v>
      </c>
      <c r="G524" s="53" t="s">
        <v>3253</v>
      </c>
      <c r="H524" s="54">
        <v>1265</v>
      </c>
      <c r="I524" s="53" t="s">
        <v>46</v>
      </c>
      <c r="J524" s="360" t="str">
        <f>IF(ISBLANK(INDEX('Policy Characteristics'!D:D,MATCH($C524,'Policy Characteristics'!$C:$C,0))),"",INDEX('Policy Characteristics'!D:D,MATCH($C524,'Policy Characteristics'!$C:$C,0)))</f>
        <v>Electrification + Hydrogen</v>
      </c>
      <c r="K524" s="358" t="str">
        <f>IF(ISBLANK(INDEX('Policy Characteristics'!E:E,MATCH($C524,'Policy Characteristics'!$C:$C,0))),"",INDEX('Policy Characteristics'!E:E,MATCH($C524,'Policy Characteristics'!$C:$C,0)))</f>
        <v>indst fuel type shifting</v>
      </c>
      <c r="L524" s="380">
        <f>IF(ISBLANK(INDEX('Policy Characteristics'!F:F,MATCH($C524,'Policy Characteristics'!$C:$C,0))),"",INDEX('Policy Characteristics'!F:F,MATCH($C524,'Policy Characteristics'!$C:$C,0)))</f>
        <v>0</v>
      </c>
      <c r="M524" s="380">
        <f>IF(ISBLANK(INDEX('Policy Characteristics'!G:G,MATCH($C524,'Policy Characteristics'!$C:$C,0))),"",INDEX('Policy Characteristics'!G:G,MATCH($C524,'Policy Characteristics'!$C:$C,0)))</f>
        <v>1</v>
      </c>
      <c r="N524" s="380">
        <f>IF(ISBLANK(INDEX('Policy Characteristics'!H:H,MATCH($C524,'Policy Characteristics'!$C:$C,0))),"",INDEX('Policy Characteristics'!H:H,MATCH($C524,'Policy Characteristics'!$C:$C,0)))</f>
        <v>0.01</v>
      </c>
      <c r="O524" s="358" t="str">
        <f>IF(ISBLANK(INDEX('Policy Characteristics'!I:I,MATCH($C524,'Policy Characteristics'!$C:$C,0))),"",INDEX('Policy Characteristics'!I:I,MATCH($C524,'Policy Characteristics'!$C:$C,0)))</f>
        <v>% of fuel shifted</v>
      </c>
      <c r="P524" s="358"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58" t="str">
        <f>IF(ISBLANK(INDEX('Policy Characteristics'!K:K,MATCH($C524,'Policy Characteristics'!$C:$C,0))),"",INDEX('Policy Characteristics'!K:K,MATCH($C524,'Policy Characteristics'!$C:$C,0)))</f>
        <v>industry-ag-main.html#fuel-switching</v>
      </c>
      <c r="R524" s="358" t="str">
        <f>IF(ISBLANK(INDEX('Policy Characteristics'!L:L,MATCH($C524,'Policy Characteristics'!$C:$C,0))),"",INDEX('Policy Characteristics'!L:L,MATCH($C524,'Policy Characteristics'!$C:$C,0)))</f>
        <v>industry-elec-and-hydrogen.html</v>
      </c>
    </row>
    <row r="525" spans="1:18" x14ac:dyDescent="0.35">
      <c r="A525" s="358" t="str">
        <f>IF(ISBLANK(INDEX('Policy Characteristics'!A:A,MATCH($C525,'Policy Characteristics'!$C:$C,0))),"",INDEX('Policy Characteristics'!A:A,MATCH($C525,'Policy Characteristics'!$C:$C,0)))</f>
        <v>Industry</v>
      </c>
      <c r="B525" s="358" t="str">
        <f>IF(ISBLANK(INDEX('Policy Characteristics'!B:B,MATCH($C525,'Policy Characteristics'!$C:$C,0))),"",INDEX('Policy Characteristics'!B:B,MATCH($C525,'Policy Characteristics'!$C:$C,0)))</f>
        <v>Electrification + Hydrogen</v>
      </c>
      <c r="C525" s="362" t="str">
        <f t="shared" si="33"/>
        <v>Fraction of Industrial Fuel Use Shifted to Other Fuels</v>
      </c>
      <c r="D525" s="9" t="s">
        <v>3224</v>
      </c>
      <c r="E525" s="53" t="s">
        <v>2807</v>
      </c>
      <c r="F525" s="195" t="s">
        <v>3188</v>
      </c>
      <c r="G525" s="53" t="s">
        <v>3254</v>
      </c>
      <c r="H525" s="54">
        <v>1266</v>
      </c>
      <c r="I525" s="53" t="s">
        <v>46</v>
      </c>
      <c r="J525" s="360" t="str">
        <f>IF(ISBLANK(INDEX('Policy Characteristics'!D:D,MATCH($C525,'Policy Characteristics'!$C:$C,0))),"",INDEX('Policy Characteristics'!D:D,MATCH($C525,'Policy Characteristics'!$C:$C,0)))</f>
        <v>Electrification + Hydrogen</v>
      </c>
      <c r="K525" s="358" t="str">
        <f>IF(ISBLANK(INDEX('Policy Characteristics'!E:E,MATCH($C525,'Policy Characteristics'!$C:$C,0))),"",INDEX('Policy Characteristics'!E:E,MATCH($C525,'Policy Characteristics'!$C:$C,0)))</f>
        <v>indst fuel type shifting</v>
      </c>
      <c r="L525" s="380">
        <f>IF(ISBLANK(INDEX('Policy Characteristics'!F:F,MATCH($C525,'Policy Characteristics'!$C:$C,0))),"",INDEX('Policy Characteristics'!F:F,MATCH($C525,'Policy Characteristics'!$C:$C,0)))</f>
        <v>0</v>
      </c>
      <c r="M525" s="380">
        <f>IF(ISBLANK(INDEX('Policy Characteristics'!G:G,MATCH($C525,'Policy Characteristics'!$C:$C,0))),"",INDEX('Policy Characteristics'!G:G,MATCH($C525,'Policy Characteristics'!$C:$C,0)))</f>
        <v>1</v>
      </c>
      <c r="N525" s="380">
        <f>IF(ISBLANK(INDEX('Policy Characteristics'!H:H,MATCH($C525,'Policy Characteristics'!$C:$C,0))),"",INDEX('Policy Characteristics'!H:H,MATCH($C525,'Policy Characteristics'!$C:$C,0)))</f>
        <v>0.01</v>
      </c>
      <c r="O525" s="358" t="str">
        <f>IF(ISBLANK(INDEX('Policy Characteristics'!I:I,MATCH($C525,'Policy Characteristics'!$C:$C,0))),"",INDEX('Policy Characteristics'!I:I,MATCH($C525,'Policy Characteristics'!$C:$C,0)))</f>
        <v>% of fuel shifted</v>
      </c>
      <c r="P525" s="358"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58" t="str">
        <f>IF(ISBLANK(INDEX('Policy Characteristics'!K:K,MATCH($C525,'Policy Characteristics'!$C:$C,0))),"",INDEX('Policy Characteristics'!K:K,MATCH($C525,'Policy Characteristics'!$C:$C,0)))</f>
        <v>industry-ag-main.html#fuel-switching</v>
      </c>
      <c r="R525" s="358" t="str">
        <f>IF(ISBLANK(INDEX('Policy Characteristics'!L:L,MATCH($C525,'Policy Characteristics'!$C:$C,0))),"",INDEX('Policy Characteristics'!L:L,MATCH($C525,'Policy Characteristics'!$C:$C,0)))</f>
        <v>industry-elec-and-hydrogen.html</v>
      </c>
    </row>
    <row r="526" spans="1:18" x14ac:dyDescent="0.35">
      <c r="A526" s="358" t="str">
        <f>IF(ISBLANK(INDEX('Policy Characteristics'!A:A,MATCH($C526,'Policy Characteristics'!$C:$C,0))),"",INDEX('Policy Characteristics'!A:A,MATCH($C526,'Policy Characteristics'!$C:$C,0)))</f>
        <v>Industry</v>
      </c>
      <c r="B526" s="358" t="str">
        <f>IF(ISBLANK(INDEX('Policy Characteristics'!B:B,MATCH($C526,'Policy Characteristics'!$C:$C,0))),"",INDEX('Policy Characteristics'!B:B,MATCH($C526,'Policy Characteristics'!$C:$C,0)))</f>
        <v>Electrification + Hydrogen</v>
      </c>
      <c r="C526" s="362" t="str">
        <f t="shared" si="33"/>
        <v>Fraction of Industrial Fuel Use Shifted to Other Fuels</v>
      </c>
      <c r="D526" s="9" t="s">
        <v>3224</v>
      </c>
      <c r="E526" s="53" t="s">
        <v>2804</v>
      </c>
      <c r="F526" s="195" t="s">
        <v>3188</v>
      </c>
      <c r="G526" s="53" t="s">
        <v>3255</v>
      </c>
      <c r="H526" s="54">
        <v>1267</v>
      </c>
      <c r="I526" s="53" t="s">
        <v>45</v>
      </c>
      <c r="J526" s="360" t="str">
        <f>IF(ISBLANK(INDEX('Policy Characteristics'!D:D,MATCH($C526,'Policy Characteristics'!$C:$C,0))),"",INDEX('Policy Characteristics'!D:D,MATCH($C526,'Policy Characteristics'!$C:$C,0)))</f>
        <v>Electrification + Hydrogen</v>
      </c>
      <c r="K526" s="358" t="str">
        <f>IF(ISBLANK(INDEX('Policy Characteristics'!E:E,MATCH($C526,'Policy Characteristics'!$C:$C,0))),"",INDEX('Policy Characteristics'!E:E,MATCH($C526,'Policy Characteristics'!$C:$C,0)))</f>
        <v>indst fuel type shifting</v>
      </c>
      <c r="L526" s="380">
        <f>IF(ISBLANK(INDEX('Policy Characteristics'!F:F,MATCH($C526,'Policy Characteristics'!$C:$C,0))),"",INDEX('Policy Characteristics'!F:F,MATCH($C526,'Policy Characteristics'!$C:$C,0)))</f>
        <v>0</v>
      </c>
      <c r="M526" s="380">
        <f>IF(ISBLANK(INDEX('Policy Characteristics'!G:G,MATCH($C526,'Policy Characteristics'!$C:$C,0))),"",INDEX('Policy Characteristics'!G:G,MATCH($C526,'Policy Characteristics'!$C:$C,0)))</f>
        <v>1</v>
      </c>
      <c r="N526" s="380">
        <f>IF(ISBLANK(INDEX('Policy Characteristics'!H:H,MATCH($C526,'Policy Characteristics'!$C:$C,0))),"",INDEX('Policy Characteristics'!H:H,MATCH($C526,'Policy Characteristics'!$C:$C,0)))</f>
        <v>0.01</v>
      </c>
      <c r="O526" s="358" t="str">
        <f>IF(ISBLANK(INDEX('Policy Characteristics'!I:I,MATCH($C526,'Policy Characteristics'!$C:$C,0))),"",INDEX('Policy Characteristics'!I:I,MATCH($C526,'Policy Characteristics'!$C:$C,0)))</f>
        <v>% of fuel shifted</v>
      </c>
      <c r="P526" s="358"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58" t="str">
        <f>IF(ISBLANK(INDEX('Policy Characteristics'!K:K,MATCH($C526,'Policy Characteristics'!$C:$C,0))),"",INDEX('Policy Characteristics'!K:K,MATCH($C526,'Policy Characteristics'!$C:$C,0)))</f>
        <v>industry-ag-main.html#fuel-switching</v>
      </c>
      <c r="R526" s="358" t="str">
        <f>IF(ISBLANK(INDEX('Policy Characteristics'!L:L,MATCH($C526,'Policy Characteristics'!$C:$C,0))),"",INDEX('Policy Characteristics'!L:L,MATCH($C526,'Policy Characteristics'!$C:$C,0)))</f>
        <v>industry-elec-and-hydrogen.html</v>
      </c>
    </row>
    <row r="527" spans="1:18" x14ac:dyDescent="0.35">
      <c r="A527" s="358" t="str">
        <f>IF(ISBLANK(INDEX('Policy Characteristics'!A:A,MATCH($C527,'Policy Characteristics'!$C:$C,0))),"",INDEX('Policy Characteristics'!A:A,MATCH($C527,'Policy Characteristics'!$C:$C,0)))</f>
        <v>Industry</v>
      </c>
      <c r="B527" s="358" t="str">
        <f>IF(ISBLANK(INDEX('Policy Characteristics'!B:B,MATCH($C527,'Policy Characteristics'!$C:$C,0))),"",INDEX('Policy Characteristics'!B:B,MATCH($C527,'Policy Characteristics'!$C:$C,0)))</f>
        <v>Electrification + Hydrogen</v>
      </c>
      <c r="C527" s="362" t="str">
        <f t="shared" si="33"/>
        <v>Fraction of Industrial Fuel Use Shifted to Other Fuels</v>
      </c>
      <c r="D527" s="9" t="s">
        <v>3225</v>
      </c>
      <c r="E527" s="53" t="s">
        <v>2463</v>
      </c>
      <c r="F527" s="195" t="s">
        <v>3189</v>
      </c>
      <c r="G527" s="53" t="s">
        <v>3246</v>
      </c>
      <c r="H527" s="54">
        <v>1268</v>
      </c>
      <c r="I527" s="53" t="s">
        <v>45</v>
      </c>
      <c r="J527" s="360" t="str">
        <f>IF(ISBLANK(INDEX('Policy Characteristics'!D:D,MATCH($C527,'Policy Characteristics'!$C:$C,0))),"",INDEX('Policy Characteristics'!D:D,MATCH($C527,'Policy Characteristics'!$C:$C,0)))</f>
        <v>Electrification + Hydrogen</v>
      </c>
      <c r="K527" s="358" t="str">
        <f>IF(ISBLANK(INDEX('Policy Characteristics'!E:E,MATCH($C527,'Policy Characteristics'!$C:$C,0))),"",INDEX('Policy Characteristics'!E:E,MATCH($C527,'Policy Characteristics'!$C:$C,0)))</f>
        <v>indst fuel type shifting</v>
      </c>
      <c r="L527" s="380">
        <f>IF(ISBLANK(INDEX('Policy Characteristics'!F:F,MATCH($C527,'Policy Characteristics'!$C:$C,0))),"",INDEX('Policy Characteristics'!F:F,MATCH($C527,'Policy Characteristics'!$C:$C,0)))</f>
        <v>0</v>
      </c>
      <c r="M527" s="380">
        <f>IF(ISBLANK(INDEX('Policy Characteristics'!G:G,MATCH($C527,'Policy Characteristics'!$C:$C,0))),"",INDEX('Policy Characteristics'!G:G,MATCH($C527,'Policy Characteristics'!$C:$C,0)))</f>
        <v>1</v>
      </c>
      <c r="N527" s="380">
        <f>IF(ISBLANK(INDEX('Policy Characteristics'!H:H,MATCH($C527,'Policy Characteristics'!$C:$C,0))),"",INDEX('Policy Characteristics'!H:H,MATCH($C527,'Policy Characteristics'!$C:$C,0)))</f>
        <v>0.01</v>
      </c>
      <c r="O527" s="358" t="str">
        <f>IF(ISBLANK(INDEX('Policy Characteristics'!I:I,MATCH($C527,'Policy Characteristics'!$C:$C,0))),"",INDEX('Policy Characteristics'!I:I,MATCH($C527,'Policy Characteristics'!$C:$C,0)))</f>
        <v>% of fuel shifted</v>
      </c>
      <c r="P527" s="358"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58" t="str">
        <f>IF(ISBLANK(INDEX('Policy Characteristics'!K:K,MATCH($C527,'Policy Characteristics'!$C:$C,0))),"",INDEX('Policy Characteristics'!K:K,MATCH($C527,'Policy Characteristics'!$C:$C,0)))</f>
        <v>industry-ag-main.html#fuel-switching</v>
      </c>
      <c r="R527" s="358" t="str">
        <f>IF(ISBLANK(INDEX('Policy Characteristics'!L:L,MATCH($C527,'Policy Characteristics'!$C:$C,0))),"",INDEX('Policy Characteristics'!L:L,MATCH($C527,'Policy Characteristics'!$C:$C,0)))</f>
        <v>industry-elec-and-hydrogen.html</v>
      </c>
    </row>
    <row r="528" spans="1:18" x14ac:dyDescent="0.35">
      <c r="A528" s="358" t="str">
        <f>IF(ISBLANK(INDEX('Policy Characteristics'!A:A,MATCH($C528,'Policy Characteristics'!$C:$C,0))),"",INDEX('Policy Characteristics'!A:A,MATCH($C528,'Policy Characteristics'!$C:$C,0)))</f>
        <v>Industry</v>
      </c>
      <c r="B528" s="358" t="str">
        <f>IF(ISBLANK(INDEX('Policy Characteristics'!B:B,MATCH($C528,'Policy Characteristics'!$C:$C,0))),"",INDEX('Policy Characteristics'!B:B,MATCH($C528,'Policy Characteristics'!$C:$C,0)))</f>
        <v>Electrification + Hydrogen</v>
      </c>
      <c r="C528" s="362" t="str">
        <f t="shared" si="33"/>
        <v>Fraction of Industrial Fuel Use Shifted to Other Fuels</v>
      </c>
      <c r="D528" s="9" t="s">
        <v>3225</v>
      </c>
      <c r="E528" s="53" t="s">
        <v>2464</v>
      </c>
      <c r="F528" s="195" t="s">
        <v>3189</v>
      </c>
      <c r="G528" s="53" t="s">
        <v>3247</v>
      </c>
      <c r="H528" s="54">
        <v>1269</v>
      </c>
      <c r="I528" s="53" t="s">
        <v>46</v>
      </c>
      <c r="J528" s="360" t="str">
        <f>IF(ISBLANK(INDEX('Policy Characteristics'!D:D,MATCH($C528,'Policy Characteristics'!$C:$C,0))),"",INDEX('Policy Characteristics'!D:D,MATCH($C528,'Policy Characteristics'!$C:$C,0)))</f>
        <v>Electrification + Hydrogen</v>
      </c>
      <c r="K528" s="358" t="str">
        <f>IF(ISBLANK(INDEX('Policy Characteristics'!E:E,MATCH($C528,'Policy Characteristics'!$C:$C,0))),"",INDEX('Policy Characteristics'!E:E,MATCH($C528,'Policy Characteristics'!$C:$C,0)))</f>
        <v>indst fuel type shifting</v>
      </c>
      <c r="L528" s="380">
        <f>IF(ISBLANK(INDEX('Policy Characteristics'!F:F,MATCH($C528,'Policy Characteristics'!$C:$C,0))),"",INDEX('Policy Characteristics'!F:F,MATCH($C528,'Policy Characteristics'!$C:$C,0)))</f>
        <v>0</v>
      </c>
      <c r="M528" s="380">
        <f>IF(ISBLANK(INDEX('Policy Characteristics'!G:G,MATCH($C528,'Policy Characteristics'!$C:$C,0))),"",INDEX('Policy Characteristics'!G:G,MATCH($C528,'Policy Characteristics'!$C:$C,0)))</f>
        <v>1</v>
      </c>
      <c r="N528" s="380">
        <f>IF(ISBLANK(INDEX('Policy Characteristics'!H:H,MATCH($C528,'Policy Characteristics'!$C:$C,0))),"",INDEX('Policy Characteristics'!H:H,MATCH($C528,'Policy Characteristics'!$C:$C,0)))</f>
        <v>0.01</v>
      </c>
      <c r="O528" s="358" t="str">
        <f>IF(ISBLANK(INDEX('Policy Characteristics'!I:I,MATCH($C528,'Policy Characteristics'!$C:$C,0))),"",INDEX('Policy Characteristics'!I:I,MATCH($C528,'Policy Characteristics'!$C:$C,0)))</f>
        <v>% of fuel shifted</v>
      </c>
      <c r="P528" s="358"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58" t="str">
        <f>IF(ISBLANK(INDEX('Policy Characteristics'!K:K,MATCH($C528,'Policy Characteristics'!$C:$C,0))),"",INDEX('Policy Characteristics'!K:K,MATCH($C528,'Policy Characteristics'!$C:$C,0)))</f>
        <v>industry-ag-main.html#fuel-switching</v>
      </c>
      <c r="R528" s="358" t="str">
        <f>IF(ISBLANK(INDEX('Policy Characteristics'!L:L,MATCH($C528,'Policy Characteristics'!$C:$C,0))),"",INDEX('Policy Characteristics'!L:L,MATCH($C528,'Policy Characteristics'!$C:$C,0)))</f>
        <v>industry-elec-and-hydrogen.html</v>
      </c>
    </row>
    <row r="529" spans="1:18" x14ac:dyDescent="0.35">
      <c r="A529" s="358" t="str">
        <f>IF(ISBLANK(INDEX('Policy Characteristics'!A:A,MATCH($C529,'Policy Characteristics'!$C:$C,0))),"",INDEX('Policy Characteristics'!A:A,MATCH($C529,'Policy Characteristics'!$C:$C,0)))</f>
        <v>Industry</v>
      </c>
      <c r="B529" s="358" t="str">
        <f>IF(ISBLANK(INDEX('Policy Characteristics'!B:B,MATCH($C529,'Policy Characteristics'!$C:$C,0))),"",INDEX('Policy Characteristics'!B:B,MATCH($C529,'Policy Characteristics'!$C:$C,0)))</f>
        <v>Electrification + Hydrogen</v>
      </c>
      <c r="C529" s="362" t="str">
        <f t="shared" si="33"/>
        <v>Fraction of Industrial Fuel Use Shifted to Other Fuels</v>
      </c>
      <c r="D529" s="9" t="s">
        <v>3225</v>
      </c>
      <c r="E529" s="53" t="s">
        <v>2465</v>
      </c>
      <c r="F529" s="195" t="s">
        <v>3189</v>
      </c>
      <c r="G529" s="53" t="s">
        <v>3248</v>
      </c>
      <c r="H529" s="54">
        <v>1270</v>
      </c>
      <c r="I529" s="53" t="s">
        <v>46</v>
      </c>
      <c r="J529" s="360" t="str">
        <f>IF(ISBLANK(INDEX('Policy Characteristics'!D:D,MATCH($C529,'Policy Characteristics'!$C:$C,0))),"",INDEX('Policy Characteristics'!D:D,MATCH($C529,'Policy Characteristics'!$C:$C,0)))</f>
        <v>Electrification + Hydrogen</v>
      </c>
      <c r="K529" s="358" t="str">
        <f>IF(ISBLANK(INDEX('Policy Characteristics'!E:E,MATCH($C529,'Policy Characteristics'!$C:$C,0))),"",INDEX('Policy Characteristics'!E:E,MATCH($C529,'Policy Characteristics'!$C:$C,0)))</f>
        <v>indst fuel type shifting</v>
      </c>
      <c r="L529" s="380">
        <f>IF(ISBLANK(INDEX('Policy Characteristics'!F:F,MATCH($C529,'Policy Characteristics'!$C:$C,0))),"",INDEX('Policy Characteristics'!F:F,MATCH($C529,'Policy Characteristics'!$C:$C,0)))</f>
        <v>0</v>
      </c>
      <c r="M529" s="380">
        <f>IF(ISBLANK(INDEX('Policy Characteristics'!G:G,MATCH($C529,'Policy Characteristics'!$C:$C,0))),"",INDEX('Policy Characteristics'!G:G,MATCH($C529,'Policy Characteristics'!$C:$C,0)))</f>
        <v>1</v>
      </c>
      <c r="N529" s="380">
        <f>IF(ISBLANK(INDEX('Policy Characteristics'!H:H,MATCH($C529,'Policy Characteristics'!$C:$C,0))),"",INDEX('Policy Characteristics'!H:H,MATCH($C529,'Policy Characteristics'!$C:$C,0)))</f>
        <v>0.01</v>
      </c>
      <c r="O529" s="358" t="str">
        <f>IF(ISBLANK(INDEX('Policy Characteristics'!I:I,MATCH($C529,'Policy Characteristics'!$C:$C,0))),"",INDEX('Policy Characteristics'!I:I,MATCH($C529,'Policy Characteristics'!$C:$C,0)))</f>
        <v>% of fuel shifted</v>
      </c>
      <c r="P529" s="358"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58" t="str">
        <f>IF(ISBLANK(INDEX('Policy Characteristics'!K:K,MATCH($C529,'Policy Characteristics'!$C:$C,0))),"",INDEX('Policy Characteristics'!K:K,MATCH($C529,'Policy Characteristics'!$C:$C,0)))</f>
        <v>industry-ag-main.html#fuel-switching</v>
      </c>
      <c r="R529" s="358" t="str">
        <f>IF(ISBLANK(INDEX('Policy Characteristics'!L:L,MATCH($C529,'Policy Characteristics'!$C:$C,0))),"",INDEX('Policy Characteristics'!L:L,MATCH($C529,'Policy Characteristics'!$C:$C,0)))</f>
        <v>industry-elec-and-hydrogen.html</v>
      </c>
    </row>
    <row r="530" spans="1:18" x14ac:dyDescent="0.35">
      <c r="A530" s="358" t="str">
        <f>IF(ISBLANK(INDEX('Policy Characteristics'!A:A,MATCH($C530,'Policy Characteristics'!$C:$C,0))),"",INDEX('Policy Characteristics'!A:A,MATCH($C530,'Policy Characteristics'!$C:$C,0)))</f>
        <v>Industry</v>
      </c>
      <c r="B530" s="358" t="str">
        <f>IF(ISBLANK(INDEX('Policy Characteristics'!B:B,MATCH($C530,'Policy Characteristics'!$C:$C,0))),"",INDEX('Policy Characteristics'!B:B,MATCH($C530,'Policy Characteristics'!$C:$C,0)))</f>
        <v>Electrification + Hydrogen</v>
      </c>
      <c r="C530" s="362" t="str">
        <f t="shared" si="33"/>
        <v>Fraction of Industrial Fuel Use Shifted to Other Fuels</v>
      </c>
      <c r="D530" s="9" t="s">
        <v>3225</v>
      </c>
      <c r="E530" s="53" t="s">
        <v>2466</v>
      </c>
      <c r="F530" s="195" t="s">
        <v>3189</v>
      </c>
      <c r="G530" s="53" t="s">
        <v>3249</v>
      </c>
      <c r="H530" s="54">
        <v>1271</v>
      </c>
      <c r="I530" s="53" t="s">
        <v>46</v>
      </c>
      <c r="J530" s="360" t="str">
        <f>IF(ISBLANK(INDEX('Policy Characteristics'!D:D,MATCH($C530,'Policy Characteristics'!$C:$C,0))),"",INDEX('Policy Characteristics'!D:D,MATCH($C530,'Policy Characteristics'!$C:$C,0)))</f>
        <v>Electrification + Hydrogen</v>
      </c>
      <c r="K530" s="358" t="str">
        <f>IF(ISBLANK(INDEX('Policy Characteristics'!E:E,MATCH($C530,'Policy Characteristics'!$C:$C,0))),"",INDEX('Policy Characteristics'!E:E,MATCH($C530,'Policy Characteristics'!$C:$C,0)))</f>
        <v>indst fuel type shifting</v>
      </c>
      <c r="L530" s="380">
        <f>IF(ISBLANK(INDEX('Policy Characteristics'!F:F,MATCH($C530,'Policy Characteristics'!$C:$C,0))),"",INDEX('Policy Characteristics'!F:F,MATCH($C530,'Policy Characteristics'!$C:$C,0)))</f>
        <v>0</v>
      </c>
      <c r="M530" s="380">
        <f>IF(ISBLANK(INDEX('Policy Characteristics'!G:G,MATCH($C530,'Policy Characteristics'!$C:$C,0))),"",INDEX('Policy Characteristics'!G:G,MATCH($C530,'Policy Characteristics'!$C:$C,0)))</f>
        <v>1</v>
      </c>
      <c r="N530" s="380">
        <f>IF(ISBLANK(INDEX('Policy Characteristics'!H:H,MATCH($C530,'Policy Characteristics'!$C:$C,0))),"",INDEX('Policy Characteristics'!H:H,MATCH($C530,'Policy Characteristics'!$C:$C,0)))</f>
        <v>0.01</v>
      </c>
      <c r="O530" s="358" t="str">
        <f>IF(ISBLANK(INDEX('Policy Characteristics'!I:I,MATCH($C530,'Policy Characteristics'!$C:$C,0))),"",INDEX('Policy Characteristics'!I:I,MATCH($C530,'Policy Characteristics'!$C:$C,0)))</f>
        <v>% of fuel shifted</v>
      </c>
      <c r="P530" s="358"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58" t="str">
        <f>IF(ISBLANK(INDEX('Policy Characteristics'!K:K,MATCH($C530,'Policy Characteristics'!$C:$C,0))),"",INDEX('Policy Characteristics'!K:K,MATCH($C530,'Policy Characteristics'!$C:$C,0)))</f>
        <v>industry-ag-main.html#fuel-switching</v>
      </c>
      <c r="R530" s="358" t="str">
        <f>IF(ISBLANK(INDEX('Policy Characteristics'!L:L,MATCH($C530,'Policy Characteristics'!$C:$C,0))),"",INDEX('Policy Characteristics'!L:L,MATCH($C530,'Policy Characteristics'!$C:$C,0)))</f>
        <v>industry-elec-and-hydrogen.html</v>
      </c>
    </row>
    <row r="531" spans="1:18" x14ac:dyDescent="0.35">
      <c r="A531" s="358" t="str">
        <f>IF(ISBLANK(INDEX('Policy Characteristics'!A:A,MATCH($C531,'Policy Characteristics'!$C:$C,0))),"",INDEX('Policy Characteristics'!A:A,MATCH($C531,'Policy Characteristics'!$C:$C,0)))</f>
        <v>Industry</v>
      </c>
      <c r="B531" s="358" t="str">
        <f>IF(ISBLANK(INDEX('Policy Characteristics'!B:B,MATCH($C531,'Policy Characteristics'!$C:$C,0))),"",INDEX('Policy Characteristics'!B:B,MATCH($C531,'Policy Characteristics'!$C:$C,0)))</f>
        <v>Electrification + Hydrogen</v>
      </c>
      <c r="C531" s="362" t="str">
        <f t="shared" si="33"/>
        <v>Fraction of Industrial Fuel Use Shifted to Other Fuels</v>
      </c>
      <c r="D531" s="9" t="s">
        <v>3225</v>
      </c>
      <c r="E531" s="53" t="s">
        <v>2467</v>
      </c>
      <c r="F531" s="195" t="s">
        <v>3189</v>
      </c>
      <c r="G531" s="53" t="s">
        <v>3250</v>
      </c>
      <c r="H531" s="54">
        <v>1272</v>
      </c>
      <c r="I531" s="53" t="s">
        <v>46</v>
      </c>
      <c r="J531" s="360" t="str">
        <f>IF(ISBLANK(INDEX('Policy Characteristics'!D:D,MATCH($C531,'Policy Characteristics'!$C:$C,0))),"",INDEX('Policy Characteristics'!D:D,MATCH($C531,'Policy Characteristics'!$C:$C,0)))</f>
        <v>Electrification + Hydrogen</v>
      </c>
      <c r="K531" s="358" t="str">
        <f>IF(ISBLANK(INDEX('Policy Characteristics'!E:E,MATCH($C531,'Policy Characteristics'!$C:$C,0))),"",INDEX('Policy Characteristics'!E:E,MATCH($C531,'Policy Characteristics'!$C:$C,0)))</f>
        <v>indst fuel type shifting</v>
      </c>
      <c r="L531" s="380">
        <f>IF(ISBLANK(INDEX('Policy Characteristics'!F:F,MATCH($C531,'Policy Characteristics'!$C:$C,0))),"",INDEX('Policy Characteristics'!F:F,MATCH($C531,'Policy Characteristics'!$C:$C,0)))</f>
        <v>0</v>
      </c>
      <c r="M531" s="380">
        <f>IF(ISBLANK(INDEX('Policy Characteristics'!G:G,MATCH($C531,'Policy Characteristics'!$C:$C,0))),"",INDEX('Policy Characteristics'!G:G,MATCH($C531,'Policy Characteristics'!$C:$C,0)))</f>
        <v>1</v>
      </c>
      <c r="N531" s="380">
        <f>IF(ISBLANK(INDEX('Policy Characteristics'!H:H,MATCH($C531,'Policy Characteristics'!$C:$C,0))),"",INDEX('Policy Characteristics'!H:H,MATCH($C531,'Policy Characteristics'!$C:$C,0)))</f>
        <v>0.01</v>
      </c>
      <c r="O531" s="358" t="str">
        <f>IF(ISBLANK(INDEX('Policy Characteristics'!I:I,MATCH($C531,'Policy Characteristics'!$C:$C,0))),"",INDEX('Policy Characteristics'!I:I,MATCH($C531,'Policy Characteristics'!$C:$C,0)))</f>
        <v>% of fuel shifted</v>
      </c>
      <c r="P531" s="358"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58" t="str">
        <f>IF(ISBLANK(INDEX('Policy Characteristics'!K:K,MATCH($C531,'Policy Characteristics'!$C:$C,0))),"",INDEX('Policy Characteristics'!K:K,MATCH($C531,'Policy Characteristics'!$C:$C,0)))</f>
        <v>industry-ag-main.html#fuel-switching</v>
      </c>
      <c r="R531" s="358" t="str">
        <f>IF(ISBLANK(INDEX('Policy Characteristics'!L:L,MATCH($C531,'Policy Characteristics'!$C:$C,0))),"",INDEX('Policy Characteristics'!L:L,MATCH($C531,'Policy Characteristics'!$C:$C,0)))</f>
        <v>industry-elec-and-hydrogen.html</v>
      </c>
    </row>
    <row r="532" spans="1:18" x14ac:dyDescent="0.35">
      <c r="A532" s="358" t="str">
        <f>IF(ISBLANK(INDEX('Policy Characteristics'!A:A,MATCH($C532,'Policy Characteristics'!$C:$C,0))),"",INDEX('Policy Characteristics'!A:A,MATCH($C532,'Policy Characteristics'!$C:$C,0)))</f>
        <v>Industry</v>
      </c>
      <c r="B532" s="358" t="str">
        <f>IF(ISBLANK(INDEX('Policy Characteristics'!B:B,MATCH($C532,'Policy Characteristics'!$C:$C,0))),"",INDEX('Policy Characteristics'!B:B,MATCH($C532,'Policy Characteristics'!$C:$C,0)))</f>
        <v>Electrification + Hydrogen</v>
      </c>
      <c r="C532" s="362" t="str">
        <f t="shared" si="33"/>
        <v>Fraction of Industrial Fuel Use Shifted to Other Fuels</v>
      </c>
      <c r="D532" s="9" t="s">
        <v>3225</v>
      </c>
      <c r="E532" s="53" t="s">
        <v>2468</v>
      </c>
      <c r="F532" s="195" t="s">
        <v>3189</v>
      </c>
      <c r="G532" s="53" t="s">
        <v>3251</v>
      </c>
      <c r="H532" s="54">
        <v>1273</v>
      </c>
      <c r="I532" s="53" t="s">
        <v>46</v>
      </c>
      <c r="J532" s="360" t="str">
        <f>IF(ISBLANK(INDEX('Policy Characteristics'!D:D,MATCH($C532,'Policy Characteristics'!$C:$C,0))),"",INDEX('Policy Characteristics'!D:D,MATCH($C532,'Policy Characteristics'!$C:$C,0)))</f>
        <v>Electrification + Hydrogen</v>
      </c>
      <c r="K532" s="358" t="str">
        <f>IF(ISBLANK(INDEX('Policy Characteristics'!E:E,MATCH($C532,'Policy Characteristics'!$C:$C,0))),"",INDEX('Policy Characteristics'!E:E,MATCH($C532,'Policy Characteristics'!$C:$C,0)))</f>
        <v>indst fuel type shifting</v>
      </c>
      <c r="L532" s="380">
        <f>IF(ISBLANK(INDEX('Policy Characteristics'!F:F,MATCH($C532,'Policy Characteristics'!$C:$C,0))),"",INDEX('Policy Characteristics'!F:F,MATCH($C532,'Policy Characteristics'!$C:$C,0)))</f>
        <v>0</v>
      </c>
      <c r="M532" s="380">
        <f>IF(ISBLANK(INDEX('Policy Characteristics'!G:G,MATCH($C532,'Policy Characteristics'!$C:$C,0))),"",INDEX('Policy Characteristics'!G:G,MATCH($C532,'Policy Characteristics'!$C:$C,0)))</f>
        <v>1</v>
      </c>
      <c r="N532" s="380">
        <f>IF(ISBLANK(INDEX('Policy Characteristics'!H:H,MATCH($C532,'Policy Characteristics'!$C:$C,0))),"",INDEX('Policy Characteristics'!H:H,MATCH($C532,'Policy Characteristics'!$C:$C,0)))</f>
        <v>0.01</v>
      </c>
      <c r="O532" s="358" t="str">
        <f>IF(ISBLANK(INDEX('Policy Characteristics'!I:I,MATCH($C532,'Policy Characteristics'!$C:$C,0))),"",INDEX('Policy Characteristics'!I:I,MATCH($C532,'Policy Characteristics'!$C:$C,0)))</f>
        <v>% of fuel shifted</v>
      </c>
      <c r="P532" s="358"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58" t="str">
        <f>IF(ISBLANK(INDEX('Policy Characteristics'!K:K,MATCH($C532,'Policy Characteristics'!$C:$C,0))),"",INDEX('Policy Characteristics'!K:K,MATCH($C532,'Policy Characteristics'!$C:$C,0)))</f>
        <v>industry-ag-main.html#fuel-switching</v>
      </c>
      <c r="R532" s="358" t="str">
        <f>IF(ISBLANK(INDEX('Policy Characteristics'!L:L,MATCH($C532,'Policy Characteristics'!$C:$C,0))),"",INDEX('Policy Characteristics'!L:L,MATCH($C532,'Policy Characteristics'!$C:$C,0)))</f>
        <v>industry-elec-and-hydrogen.html</v>
      </c>
    </row>
    <row r="533" spans="1:18" x14ac:dyDescent="0.35">
      <c r="A533" s="358" t="str">
        <f>IF(ISBLANK(INDEX('Policy Characteristics'!A:A,MATCH($C533,'Policy Characteristics'!$C:$C,0))),"",INDEX('Policy Characteristics'!A:A,MATCH($C533,'Policy Characteristics'!$C:$C,0)))</f>
        <v>Industry</v>
      </c>
      <c r="B533" s="358" t="str">
        <f>IF(ISBLANK(INDEX('Policy Characteristics'!B:B,MATCH($C533,'Policy Characteristics'!$C:$C,0))),"",INDEX('Policy Characteristics'!B:B,MATCH($C533,'Policy Characteristics'!$C:$C,0)))</f>
        <v>Electrification + Hydrogen</v>
      </c>
      <c r="C533" s="362" t="str">
        <f t="shared" si="33"/>
        <v>Fraction of Industrial Fuel Use Shifted to Other Fuels</v>
      </c>
      <c r="D533" s="9" t="s">
        <v>3225</v>
      </c>
      <c r="E533" s="53" t="s">
        <v>2805</v>
      </c>
      <c r="F533" s="195" t="s">
        <v>3189</v>
      </c>
      <c r="G533" s="53" t="s">
        <v>3252</v>
      </c>
      <c r="H533" s="54">
        <v>1274</v>
      </c>
      <c r="I533" s="53" t="s">
        <v>46</v>
      </c>
      <c r="J533" s="360" t="str">
        <f>IF(ISBLANK(INDEX('Policy Characteristics'!D:D,MATCH($C533,'Policy Characteristics'!$C:$C,0))),"",INDEX('Policy Characteristics'!D:D,MATCH($C533,'Policy Characteristics'!$C:$C,0)))</f>
        <v>Electrification + Hydrogen</v>
      </c>
      <c r="K533" s="358" t="str">
        <f>IF(ISBLANK(INDEX('Policy Characteristics'!E:E,MATCH($C533,'Policy Characteristics'!$C:$C,0))),"",INDEX('Policy Characteristics'!E:E,MATCH($C533,'Policy Characteristics'!$C:$C,0)))</f>
        <v>indst fuel type shifting</v>
      </c>
      <c r="L533" s="380">
        <f>IF(ISBLANK(INDEX('Policy Characteristics'!F:F,MATCH($C533,'Policy Characteristics'!$C:$C,0))),"",INDEX('Policy Characteristics'!F:F,MATCH($C533,'Policy Characteristics'!$C:$C,0)))</f>
        <v>0</v>
      </c>
      <c r="M533" s="380">
        <f>IF(ISBLANK(INDEX('Policy Characteristics'!G:G,MATCH($C533,'Policy Characteristics'!$C:$C,0))),"",INDEX('Policy Characteristics'!G:G,MATCH($C533,'Policy Characteristics'!$C:$C,0)))</f>
        <v>1</v>
      </c>
      <c r="N533" s="380">
        <f>IF(ISBLANK(INDEX('Policy Characteristics'!H:H,MATCH($C533,'Policy Characteristics'!$C:$C,0))),"",INDEX('Policy Characteristics'!H:H,MATCH($C533,'Policy Characteristics'!$C:$C,0)))</f>
        <v>0.01</v>
      </c>
      <c r="O533" s="358" t="str">
        <f>IF(ISBLANK(INDEX('Policy Characteristics'!I:I,MATCH($C533,'Policy Characteristics'!$C:$C,0))),"",INDEX('Policy Characteristics'!I:I,MATCH($C533,'Policy Characteristics'!$C:$C,0)))</f>
        <v>% of fuel shifted</v>
      </c>
      <c r="P533" s="358"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58" t="str">
        <f>IF(ISBLANK(INDEX('Policy Characteristics'!K:K,MATCH($C533,'Policy Characteristics'!$C:$C,0))),"",INDEX('Policy Characteristics'!K:K,MATCH($C533,'Policy Characteristics'!$C:$C,0)))</f>
        <v>industry-ag-main.html#fuel-switching</v>
      </c>
      <c r="R533" s="358" t="str">
        <f>IF(ISBLANK(INDEX('Policy Characteristics'!L:L,MATCH($C533,'Policy Characteristics'!$C:$C,0))),"",INDEX('Policy Characteristics'!L:L,MATCH($C533,'Policy Characteristics'!$C:$C,0)))</f>
        <v>industry-elec-and-hydrogen.html</v>
      </c>
    </row>
    <row r="534" spans="1:18" x14ac:dyDescent="0.35">
      <c r="A534" s="358" t="str">
        <f>IF(ISBLANK(INDEX('Policy Characteristics'!A:A,MATCH($C534,'Policy Characteristics'!$C:$C,0))),"",INDEX('Policy Characteristics'!A:A,MATCH($C534,'Policy Characteristics'!$C:$C,0)))</f>
        <v>Industry</v>
      </c>
      <c r="B534" s="358" t="str">
        <f>IF(ISBLANK(INDEX('Policy Characteristics'!B:B,MATCH($C534,'Policy Characteristics'!$C:$C,0))),"",INDEX('Policy Characteristics'!B:B,MATCH($C534,'Policy Characteristics'!$C:$C,0)))</f>
        <v>Electrification + Hydrogen</v>
      </c>
      <c r="C534" s="362" t="str">
        <f t="shared" si="33"/>
        <v>Fraction of Industrial Fuel Use Shifted to Other Fuels</v>
      </c>
      <c r="D534" s="9" t="s">
        <v>3225</v>
      </c>
      <c r="E534" s="53" t="s">
        <v>2806</v>
      </c>
      <c r="F534" s="195" t="s">
        <v>3189</v>
      </c>
      <c r="G534" s="53" t="s">
        <v>3253</v>
      </c>
      <c r="H534" s="54">
        <v>1275</v>
      </c>
      <c r="I534" s="53" t="s">
        <v>46</v>
      </c>
      <c r="J534" s="360" t="str">
        <f>IF(ISBLANK(INDEX('Policy Characteristics'!D:D,MATCH($C534,'Policy Characteristics'!$C:$C,0))),"",INDEX('Policy Characteristics'!D:D,MATCH($C534,'Policy Characteristics'!$C:$C,0)))</f>
        <v>Electrification + Hydrogen</v>
      </c>
      <c r="K534" s="358" t="str">
        <f>IF(ISBLANK(INDEX('Policy Characteristics'!E:E,MATCH($C534,'Policy Characteristics'!$C:$C,0))),"",INDEX('Policy Characteristics'!E:E,MATCH($C534,'Policy Characteristics'!$C:$C,0)))</f>
        <v>indst fuel type shifting</v>
      </c>
      <c r="L534" s="380">
        <f>IF(ISBLANK(INDEX('Policy Characteristics'!F:F,MATCH($C534,'Policy Characteristics'!$C:$C,0))),"",INDEX('Policy Characteristics'!F:F,MATCH($C534,'Policy Characteristics'!$C:$C,0)))</f>
        <v>0</v>
      </c>
      <c r="M534" s="380">
        <f>IF(ISBLANK(INDEX('Policy Characteristics'!G:G,MATCH($C534,'Policy Characteristics'!$C:$C,0))),"",INDEX('Policy Characteristics'!G:G,MATCH($C534,'Policy Characteristics'!$C:$C,0)))</f>
        <v>1</v>
      </c>
      <c r="N534" s="380">
        <f>IF(ISBLANK(INDEX('Policy Characteristics'!H:H,MATCH($C534,'Policy Characteristics'!$C:$C,0))),"",INDEX('Policy Characteristics'!H:H,MATCH($C534,'Policy Characteristics'!$C:$C,0)))</f>
        <v>0.01</v>
      </c>
      <c r="O534" s="358" t="str">
        <f>IF(ISBLANK(INDEX('Policy Characteristics'!I:I,MATCH($C534,'Policy Characteristics'!$C:$C,0))),"",INDEX('Policy Characteristics'!I:I,MATCH($C534,'Policy Characteristics'!$C:$C,0)))</f>
        <v>% of fuel shifted</v>
      </c>
      <c r="P534" s="358"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58" t="str">
        <f>IF(ISBLANK(INDEX('Policy Characteristics'!K:K,MATCH($C534,'Policy Characteristics'!$C:$C,0))),"",INDEX('Policy Characteristics'!K:K,MATCH($C534,'Policy Characteristics'!$C:$C,0)))</f>
        <v>industry-ag-main.html#fuel-switching</v>
      </c>
      <c r="R534" s="358" t="str">
        <f>IF(ISBLANK(INDEX('Policy Characteristics'!L:L,MATCH($C534,'Policy Characteristics'!$C:$C,0))),"",INDEX('Policy Characteristics'!L:L,MATCH($C534,'Policy Characteristics'!$C:$C,0)))</f>
        <v>industry-elec-and-hydrogen.html</v>
      </c>
    </row>
    <row r="535" spans="1:18" x14ac:dyDescent="0.35">
      <c r="A535" s="358" t="str">
        <f>IF(ISBLANK(INDEX('Policy Characteristics'!A:A,MATCH($C535,'Policy Characteristics'!$C:$C,0))),"",INDEX('Policy Characteristics'!A:A,MATCH($C535,'Policy Characteristics'!$C:$C,0)))</f>
        <v>Industry</v>
      </c>
      <c r="B535" s="358" t="str">
        <f>IF(ISBLANK(INDEX('Policy Characteristics'!B:B,MATCH($C535,'Policy Characteristics'!$C:$C,0))),"",INDEX('Policy Characteristics'!B:B,MATCH($C535,'Policy Characteristics'!$C:$C,0)))</f>
        <v>Electrification + Hydrogen</v>
      </c>
      <c r="C535" s="362" t="str">
        <f t="shared" si="33"/>
        <v>Fraction of Industrial Fuel Use Shifted to Other Fuels</v>
      </c>
      <c r="D535" s="9" t="s">
        <v>3225</v>
      </c>
      <c r="E535" s="53" t="s">
        <v>2807</v>
      </c>
      <c r="F535" s="195" t="s">
        <v>3189</v>
      </c>
      <c r="G535" s="53" t="s">
        <v>3254</v>
      </c>
      <c r="H535" s="54">
        <v>1276</v>
      </c>
      <c r="I535" s="53" t="s">
        <v>46</v>
      </c>
      <c r="J535" s="360" t="str">
        <f>IF(ISBLANK(INDEX('Policy Characteristics'!D:D,MATCH($C535,'Policy Characteristics'!$C:$C,0))),"",INDEX('Policy Characteristics'!D:D,MATCH($C535,'Policy Characteristics'!$C:$C,0)))</f>
        <v>Electrification + Hydrogen</v>
      </c>
      <c r="K535" s="358" t="str">
        <f>IF(ISBLANK(INDEX('Policy Characteristics'!E:E,MATCH($C535,'Policy Characteristics'!$C:$C,0))),"",INDEX('Policy Characteristics'!E:E,MATCH($C535,'Policy Characteristics'!$C:$C,0)))</f>
        <v>indst fuel type shifting</v>
      </c>
      <c r="L535" s="380">
        <f>IF(ISBLANK(INDEX('Policy Characteristics'!F:F,MATCH($C535,'Policy Characteristics'!$C:$C,0))),"",INDEX('Policy Characteristics'!F:F,MATCH($C535,'Policy Characteristics'!$C:$C,0)))</f>
        <v>0</v>
      </c>
      <c r="M535" s="380">
        <f>IF(ISBLANK(INDEX('Policy Characteristics'!G:G,MATCH($C535,'Policy Characteristics'!$C:$C,0))),"",INDEX('Policy Characteristics'!G:G,MATCH($C535,'Policy Characteristics'!$C:$C,0)))</f>
        <v>1</v>
      </c>
      <c r="N535" s="380">
        <f>IF(ISBLANK(INDEX('Policy Characteristics'!H:H,MATCH($C535,'Policy Characteristics'!$C:$C,0))),"",INDEX('Policy Characteristics'!H:H,MATCH($C535,'Policy Characteristics'!$C:$C,0)))</f>
        <v>0.01</v>
      </c>
      <c r="O535" s="358" t="str">
        <f>IF(ISBLANK(INDEX('Policy Characteristics'!I:I,MATCH($C535,'Policy Characteristics'!$C:$C,0))),"",INDEX('Policy Characteristics'!I:I,MATCH($C535,'Policy Characteristics'!$C:$C,0)))</f>
        <v>% of fuel shifted</v>
      </c>
      <c r="P535" s="358"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58" t="str">
        <f>IF(ISBLANK(INDEX('Policy Characteristics'!K:K,MATCH($C535,'Policy Characteristics'!$C:$C,0))),"",INDEX('Policy Characteristics'!K:K,MATCH($C535,'Policy Characteristics'!$C:$C,0)))</f>
        <v>industry-ag-main.html#fuel-switching</v>
      </c>
      <c r="R535" s="358" t="str">
        <f>IF(ISBLANK(INDEX('Policy Characteristics'!L:L,MATCH($C535,'Policy Characteristics'!$C:$C,0))),"",INDEX('Policy Characteristics'!L:L,MATCH($C535,'Policy Characteristics'!$C:$C,0)))</f>
        <v>industry-elec-and-hydrogen.html</v>
      </c>
    </row>
    <row r="536" spans="1:18" x14ac:dyDescent="0.35">
      <c r="A536" s="358" t="str">
        <f>IF(ISBLANK(INDEX('Policy Characteristics'!A:A,MATCH($C536,'Policy Characteristics'!$C:$C,0))),"",INDEX('Policy Characteristics'!A:A,MATCH($C536,'Policy Characteristics'!$C:$C,0)))</f>
        <v>Industry</v>
      </c>
      <c r="B536" s="358" t="str">
        <f>IF(ISBLANK(INDEX('Policy Characteristics'!B:B,MATCH($C536,'Policy Characteristics'!$C:$C,0))),"",INDEX('Policy Characteristics'!B:B,MATCH($C536,'Policy Characteristics'!$C:$C,0)))</f>
        <v>Electrification + Hydrogen</v>
      </c>
      <c r="C536" s="362" t="str">
        <f t="shared" si="33"/>
        <v>Fraction of Industrial Fuel Use Shifted to Other Fuels</v>
      </c>
      <c r="D536" s="9" t="s">
        <v>3225</v>
      </c>
      <c r="E536" s="53" t="s">
        <v>2804</v>
      </c>
      <c r="F536" s="195" t="s">
        <v>3189</v>
      </c>
      <c r="G536" s="53" t="s">
        <v>3255</v>
      </c>
      <c r="H536" s="54">
        <v>1277</v>
      </c>
      <c r="I536" s="53" t="s">
        <v>45</v>
      </c>
      <c r="J536" s="360" t="str">
        <f>IF(ISBLANK(INDEX('Policy Characteristics'!D:D,MATCH($C536,'Policy Characteristics'!$C:$C,0))),"",INDEX('Policy Characteristics'!D:D,MATCH($C536,'Policy Characteristics'!$C:$C,0)))</f>
        <v>Electrification + Hydrogen</v>
      </c>
      <c r="K536" s="358" t="str">
        <f>IF(ISBLANK(INDEX('Policy Characteristics'!E:E,MATCH($C536,'Policy Characteristics'!$C:$C,0))),"",INDEX('Policy Characteristics'!E:E,MATCH($C536,'Policy Characteristics'!$C:$C,0)))</f>
        <v>indst fuel type shifting</v>
      </c>
      <c r="L536" s="380">
        <f>IF(ISBLANK(INDEX('Policy Characteristics'!F:F,MATCH($C536,'Policy Characteristics'!$C:$C,0))),"",INDEX('Policy Characteristics'!F:F,MATCH($C536,'Policy Characteristics'!$C:$C,0)))</f>
        <v>0</v>
      </c>
      <c r="M536" s="380">
        <f>IF(ISBLANK(INDEX('Policy Characteristics'!G:G,MATCH($C536,'Policy Characteristics'!$C:$C,0))),"",INDEX('Policy Characteristics'!G:G,MATCH($C536,'Policy Characteristics'!$C:$C,0)))</f>
        <v>1</v>
      </c>
      <c r="N536" s="380">
        <f>IF(ISBLANK(INDEX('Policy Characteristics'!H:H,MATCH($C536,'Policy Characteristics'!$C:$C,0))),"",INDEX('Policy Characteristics'!H:H,MATCH($C536,'Policy Characteristics'!$C:$C,0)))</f>
        <v>0.01</v>
      </c>
      <c r="O536" s="358" t="str">
        <f>IF(ISBLANK(INDEX('Policy Characteristics'!I:I,MATCH($C536,'Policy Characteristics'!$C:$C,0))),"",INDEX('Policy Characteristics'!I:I,MATCH($C536,'Policy Characteristics'!$C:$C,0)))</f>
        <v>% of fuel shifted</v>
      </c>
      <c r="P536" s="358"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58" t="str">
        <f>IF(ISBLANK(INDEX('Policy Characteristics'!K:K,MATCH($C536,'Policy Characteristics'!$C:$C,0))),"",INDEX('Policy Characteristics'!K:K,MATCH($C536,'Policy Characteristics'!$C:$C,0)))</f>
        <v>industry-ag-main.html#fuel-switching</v>
      </c>
      <c r="R536" s="358" t="str">
        <f>IF(ISBLANK(INDEX('Policy Characteristics'!L:L,MATCH($C536,'Policy Characteristics'!$C:$C,0))),"",INDEX('Policy Characteristics'!L:L,MATCH($C536,'Policy Characteristics'!$C:$C,0)))</f>
        <v>industry-elec-and-hydrogen.html</v>
      </c>
    </row>
    <row r="537" spans="1:18" x14ac:dyDescent="0.35">
      <c r="A537" s="358" t="str">
        <f>IF(ISBLANK(INDEX('Policy Characteristics'!A:A,MATCH($C537,'Policy Characteristics'!$C:$C,0))),"",INDEX('Policy Characteristics'!A:A,MATCH($C537,'Policy Characteristics'!$C:$C,0)))</f>
        <v>Industry</v>
      </c>
      <c r="B537" s="358" t="str">
        <f>IF(ISBLANK(INDEX('Policy Characteristics'!B:B,MATCH($C537,'Policy Characteristics'!$C:$C,0))),"",INDEX('Policy Characteristics'!B:B,MATCH($C537,'Policy Characteristics'!$C:$C,0)))</f>
        <v>Electrification + Hydrogen</v>
      </c>
      <c r="C537" s="362" t="str">
        <f t="shared" si="33"/>
        <v>Fraction of Industrial Fuel Use Shifted to Other Fuels</v>
      </c>
      <c r="D537" s="9" t="s">
        <v>3226</v>
      </c>
      <c r="E537" s="53" t="s">
        <v>2463</v>
      </c>
      <c r="F537" s="195" t="s">
        <v>3190</v>
      </c>
      <c r="G537" s="53" t="s">
        <v>3246</v>
      </c>
      <c r="H537" s="54">
        <v>1278</v>
      </c>
      <c r="I537" s="53" t="s">
        <v>45</v>
      </c>
      <c r="J537" s="360" t="str">
        <f>IF(ISBLANK(INDEX('Policy Characteristics'!D:D,MATCH($C537,'Policy Characteristics'!$C:$C,0))),"",INDEX('Policy Characteristics'!D:D,MATCH($C537,'Policy Characteristics'!$C:$C,0)))</f>
        <v>Electrification + Hydrogen</v>
      </c>
      <c r="K537" s="358" t="str">
        <f>IF(ISBLANK(INDEX('Policy Characteristics'!E:E,MATCH($C537,'Policy Characteristics'!$C:$C,0))),"",INDEX('Policy Characteristics'!E:E,MATCH($C537,'Policy Characteristics'!$C:$C,0)))</f>
        <v>indst fuel type shifting</v>
      </c>
      <c r="L537" s="380">
        <f>IF(ISBLANK(INDEX('Policy Characteristics'!F:F,MATCH($C537,'Policy Characteristics'!$C:$C,0))),"",INDEX('Policy Characteristics'!F:F,MATCH($C537,'Policy Characteristics'!$C:$C,0)))</f>
        <v>0</v>
      </c>
      <c r="M537" s="380">
        <f>IF(ISBLANK(INDEX('Policy Characteristics'!G:G,MATCH($C537,'Policy Characteristics'!$C:$C,0))),"",INDEX('Policy Characteristics'!G:G,MATCH($C537,'Policy Characteristics'!$C:$C,0)))</f>
        <v>1</v>
      </c>
      <c r="N537" s="380">
        <f>IF(ISBLANK(INDEX('Policy Characteristics'!H:H,MATCH($C537,'Policy Characteristics'!$C:$C,0))),"",INDEX('Policy Characteristics'!H:H,MATCH($C537,'Policy Characteristics'!$C:$C,0)))</f>
        <v>0.01</v>
      </c>
      <c r="O537" s="358" t="str">
        <f>IF(ISBLANK(INDEX('Policy Characteristics'!I:I,MATCH($C537,'Policy Characteristics'!$C:$C,0))),"",INDEX('Policy Characteristics'!I:I,MATCH($C537,'Policy Characteristics'!$C:$C,0)))</f>
        <v>% of fuel shifted</v>
      </c>
      <c r="P537" s="358"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58" t="str">
        <f>IF(ISBLANK(INDEX('Policy Characteristics'!K:K,MATCH($C537,'Policy Characteristics'!$C:$C,0))),"",INDEX('Policy Characteristics'!K:K,MATCH($C537,'Policy Characteristics'!$C:$C,0)))</f>
        <v>industry-ag-main.html#fuel-switching</v>
      </c>
      <c r="R537" s="358" t="str">
        <f>IF(ISBLANK(INDEX('Policy Characteristics'!L:L,MATCH($C537,'Policy Characteristics'!$C:$C,0))),"",INDEX('Policy Characteristics'!L:L,MATCH($C537,'Policy Characteristics'!$C:$C,0)))</f>
        <v>industry-elec-and-hydrogen.html</v>
      </c>
    </row>
    <row r="538" spans="1:18" x14ac:dyDescent="0.35">
      <c r="A538" s="358" t="str">
        <f>IF(ISBLANK(INDEX('Policy Characteristics'!A:A,MATCH($C538,'Policy Characteristics'!$C:$C,0))),"",INDEX('Policy Characteristics'!A:A,MATCH($C538,'Policy Characteristics'!$C:$C,0)))</f>
        <v>Industry</v>
      </c>
      <c r="B538" s="358" t="str">
        <f>IF(ISBLANK(INDEX('Policy Characteristics'!B:B,MATCH($C538,'Policy Characteristics'!$C:$C,0))),"",INDEX('Policy Characteristics'!B:B,MATCH($C538,'Policy Characteristics'!$C:$C,0)))</f>
        <v>Electrification + Hydrogen</v>
      </c>
      <c r="C538" s="362" t="str">
        <f t="shared" si="33"/>
        <v>Fraction of Industrial Fuel Use Shifted to Other Fuels</v>
      </c>
      <c r="D538" s="9" t="s">
        <v>3226</v>
      </c>
      <c r="E538" s="53" t="s">
        <v>2464</v>
      </c>
      <c r="F538" s="195" t="s">
        <v>3190</v>
      </c>
      <c r="G538" s="53" t="s">
        <v>3247</v>
      </c>
      <c r="H538" s="54">
        <v>1279</v>
      </c>
      <c r="I538" s="53" t="s">
        <v>46</v>
      </c>
      <c r="J538" s="360" t="str">
        <f>IF(ISBLANK(INDEX('Policy Characteristics'!D:D,MATCH($C538,'Policy Characteristics'!$C:$C,0))),"",INDEX('Policy Characteristics'!D:D,MATCH($C538,'Policy Characteristics'!$C:$C,0)))</f>
        <v>Electrification + Hydrogen</v>
      </c>
      <c r="K538" s="358" t="str">
        <f>IF(ISBLANK(INDEX('Policy Characteristics'!E:E,MATCH($C538,'Policy Characteristics'!$C:$C,0))),"",INDEX('Policy Characteristics'!E:E,MATCH($C538,'Policy Characteristics'!$C:$C,0)))</f>
        <v>indst fuel type shifting</v>
      </c>
      <c r="L538" s="380">
        <f>IF(ISBLANK(INDEX('Policy Characteristics'!F:F,MATCH($C538,'Policy Characteristics'!$C:$C,0))),"",INDEX('Policy Characteristics'!F:F,MATCH($C538,'Policy Characteristics'!$C:$C,0)))</f>
        <v>0</v>
      </c>
      <c r="M538" s="380">
        <f>IF(ISBLANK(INDEX('Policy Characteristics'!G:G,MATCH($C538,'Policy Characteristics'!$C:$C,0))),"",INDEX('Policy Characteristics'!G:G,MATCH($C538,'Policy Characteristics'!$C:$C,0)))</f>
        <v>1</v>
      </c>
      <c r="N538" s="380">
        <f>IF(ISBLANK(INDEX('Policy Characteristics'!H:H,MATCH($C538,'Policy Characteristics'!$C:$C,0))),"",INDEX('Policy Characteristics'!H:H,MATCH($C538,'Policy Characteristics'!$C:$C,0)))</f>
        <v>0.01</v>
      </c>
      <c r="O538" s="358" t="str">
        <f>IF(ISBLANK(INDEX('Policy Characteristics'!I:I,MATCH($C538,'Policy Characteristics'!$C:$C,0))),"",INDEX('Policy Characteristics'!I:I,MATCH($C538,'Policy Characteristics'!$C:$C,0)))</f>
        <v>% of fuel shifted</v>
      </c>
      <c r="P538" s="358"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58" t="str">
        <f>IF(ISBLANK(INDEX('Policy Characteristics'!K:K,MATCH($C538,'Policy Characteristics'!$C:$C,0))),"",INDEX('Policy Characteristics'!K:K,MATCH($C538,'Policy Characteristics'!$C:$C,0)))</f>
        <v>industry-ag-main.html#fuel-switching</v>
      </c>
      <c r="R538" s="358" t="str">
        <f>IF(ISBLANK(INDEX('Policy Characteristics'!L:L,MATCH($C538,'Policy Characteristics'!$C:$C,0))),"",INDEX('Policy Characteristics'!L:L,MATCH($C538,'Policy Characteristics'!$C:$C,0)))</f>
        <v>industry-elec-and-hydrogen.html</v>
      </c>
    </row>
    <row r="539" spans="1:18" x14ac:dyDescent="0.35">
      <c r="A539" s="358" t="str">
        <f>IF(ISBLANK(INDEX('Policy Characteristics'!A:A,MATCH($C539,'Policy Characteristics'!$C:$C,0))),"",INDEX('Policy Characteristics'!A:A,MATCH($C539,'Policy Characteristics'!$C:$C,0)))</f>
        <v>Industry</v>
      </c>
      <c r="B539" s="358" t="str">
        <f>IF(ISBLANK(INDEX('Policy Characteristics'!B:B,MATCH($C539,'Policy Characteristics'!$C:$C,0))),"",INDEX('Policy Characteristics'!B:B,MATCH($C539,'Policy Characteristics'!$C:$C,0)))</f>
        <v>Electrification + Hydrogen</v>
      </c>
      <c r="C539" s="362" t="str">
        <f t="shared" si="33"/>
        <v>Fraction of Industrial Fuel Use Shifted to Other Fuels</v>
      </c>
      <c r="D539" s="9" t="s">
        <v>3226</v>
      </c>
      <c r="E539" s="53" t="s">
        <v>2465</v>
      </c>
      <c r="F539" s="195" t="s">
        <v>3190</v>
      </c>
      <c r="G539" s="53" t="s">
        <v>3248</v>
      </c>
      <c r="H539" s="54">
        <v>1280</v>
      </c>
      <c r="I539" s="53" t="s">
        <v>46</v>
      </c>
      <c r="J539" s="360" t="str">
        <f>IF(ISBLANK(INDEX('Policy Characteristics'!D:D,MATCH($C539,'Policy Characteristics'!$C:$C,0))),"",INDEX('Policy Characteristics'!D:D,MATCH($C539,'Policy Characteristics'!$C:$C,0)))</f>
        <v>Electrification + Hydrogen</v>
      </c>
      <c r="K539" s="358" t="str">
        <f>IF(ISBLANK(INDEX('Policy Characteristics'!E:E,MATCH($C539,'Policy Characteristics'!$C:$C,0))),"",INDEX('Policy Characteristics'!E:E,MATCH($C539,'Policy Characteristics'!$C:$C,0)))</f>
        <v>indst fuel type shifting</v>
      </c>
      <c r="L539" s="380">
        <f>IF(ISBLANK(INDEX('Policy Characteristics'!F:F,MATCH($C539,'Policy Characteristics'!$C:$C,0))),"",INDEX('Policy Characteristics'!F:F,MATCH($C539,'Policy Characteristics'!$C:$C,0)))</f>
        <v>0</v>
      </c>
      <c r="M539" s="380">
        <f>IF(ISBLANK(INDEX('Policy Characteristics'!G:G,MATCH($C539,'Policy Characteristics'!$C:$C,0))),"",INDEX('Policy Characteristics'!G:G,MATCH($C539,'Policy Characteristics'!$C:$C,0)))</f>
        <v>1</v>
      </c>
      <c r="N539" s="380">
        <f>IF(ISBLANK(INDEX('Policy Characteristics'!H:H,MATCH($C539,'Policy Characteristics'!$C:$C,0))),"",INDEX('Policy Characteristics'!H:H,MATCH($C539,'Policy Characteristics'!$C:$C,0)))</f>
        <v>0.01</v>
      </c>
      <c r="O539" s="358" t="str">
        <f>IF(ISBLANK(INDEX('Policy Characteristics'!I:I,MATCH($C539,'Policy Characteristics'!$C:$C,0))),"",INDEX('Policy Characteristics'!I:I,MATCH($C539,'Policy Characteristics'!$C:$C,0)))</f>
        <v>% of fuel shifted</v>
      </c>
      <c r="P539" s="358"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58" t="str">
        <f>IF(ISBLANK(INDEX('Policy Characteristics'!K:K,MATCH($C539,'Policy Characteristics'!$C:$C,0))),"",INDEX('Policy Characteristics'!K:K,MATCH($C539,'Policy Characteristics'!$C:$C,0)))</f>
        <v>industry-ag-main.html#fuel-switching</v>
      </c>
      <c r="R539" s="358" t="str">
        <f>IF(ISBLANK(INDEX('Policy Characteristics'!L:L,MATCH($C539,'Policy Characteristics'!$C:$C,0))),"",INDEX('Policy Characteristics'!L:L,MATCH($C539,'Policy Characteristics'!$C:$C,0)))</f>
        <v>industry-elec-and-hydrogen.html</v>
      </c>
    </row>
    <row r="540" spans="1:18" x14ac:dyDescent="0.35">
      <c r="A540" s="358" t="str">
        <f>IF(ISBLANK(INDEX('Policy Characteristics'!A:A,MATCH($C540,'Policy Characteristics'!$C:$C,0))),"",INDEX('Policy Characteristics'!A:A,MATCH($C540,'Policy Characteristics'!$C:$C,0)))</f>
        <v>Industry</v>
      </c>
      <c r="B540" s="358" t="str">
        <f>IF(ISBLANK(INDEX('Policy Characteristics'!B:B,MATCH($C540,'Policy Characteristics'!$C:$C,0))),"",INDEX('Policy Characteristics'!B:B,MATCH($C540,'Policy Characteristics'!$C:$C,0)))</f>
        <v>Electrification + Hydrogen</v>
      </c>
      <c r="C540" s="362" t="str">
        <f t="shared" si="33"/>
        <v>Fraction of Industrial Fuel Use Shifted to Other Fuels</v>
      </c>
      <c r="D540" s="9" t="s">
        <v>3226</v>
      </c>
      <c r="E540" s="53" t="s">
        <v>2466</v>
      </c>
      <c r="F540" s="195" t="s">
        <v>3190</v>
      </c>
      <c r="G540" s="53" t="s">
        <v>3249</v>
      </c>
      <c r="H540" s="54">
        <v>1281</v>
      </c>
      <c r="I540" s="53" t="s">
        <v>46</v>
      </c>
      <c r="J540" s="360" t="str">
        <f>IF(ISBLANK(INDEX('Policy Characteristics'!D:D,MATCH($C540,'Policy Characteristics'!$C:$C,0))),"",INDEX('Policy Characteristics'!D:D,MATCH($C540,'Policy Characteristics'!$C:$C,0)))</f>
        <v>Electrification + Hydrogen</v>
      </c>
      <c r="K540" s="358" t="str">
        <f>IF(ISBLANK(INDEX('Policy Characteristics'!E:E,MATCH($C540,'Policy Characteristics'!$C:$C,0))),"",INDEX('Policy Characteristics'!E:E,MATCH($C540,'Policy Characteristics'!$C:$C,0)))</f>
        <v>indst fuel type shifting</v>
      </c>
      <c r="L540" s="380">
        <f>IF(ISBLANK(INDEX('Policy Characteristics'!F:F,MATCH($C540,'Policy Characteristics'!$C:$C,0))),"",INDEX('Policy Characteristics'!F:F,MATCH($C540,'Policy Characteristics'!$C:$C,0)))</f>
        <v>0</v>
      </c>
      <c r="M540" s="380">
        <f>IF(ISBLANK(INDEX('Policy Characteristics'!G:G,MATCH($C540,'Policy Characteristics'!$C:$C,0))),"",INDEX('Policy Characteristics'!G:G,MATCH($C540,'Policy Characteristics'!$C:$C,0)))</f>
        <v>1</v>
      </c>
      <c r="N540" s="380">
        <f>IF(ISBLANK(INDEX('Policy Characteristics'!H:H,MATCH($C540,'Policy Characteristics'!$C:$C,0))),"",INDEX('Policy Characteristics'!H:H,MATCH($C540,'Policy Characteristics'!$C:$C,0)))</f>
        <v>0.01</v>
      </c>
      <c r="O540" s="358" t="str">
        <f>IF(ISBLANK(INDEX('Policy Characteristics'!I:I,MATCH($C540,'Policy Characteristics'!$C:$C,0))),"",INDEX('Policy Characteristics'!I:I,MATCH($C540,'Policy Characteristics'!$C:$C,0)))</f>
        <v>% of fuel shifted</v>
      </c>
      <c r="P540" s="358"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58" t="str">
        <f>IF(ISBLANK(INDEX('Policy Characteristics'!K:K,MATCH($C540,'Policy Characteristics'!$C:$C,0))),"",INDEX('Policy Characteristics'!K:K,MATCH($C540,'Policy Characteristics'!$C:$C,0)))</f>
        <v>industry-ag-main.html#fuel-switching</v>
      </c>
      <c r="R540" s="358" t="str">
        <f>IF(ISBLANK(INDEX('Policy Characteristics'!L:L,MATCH($C540,'Policy Characteristics'!$C:$C,0))),"",INDEX('Policy Characteristics'!L:L,MATCH($C540,'Policy Characteristics'!$C:$C,0)))</f>
        <v>industry-elec-and-hydrogen.html</v>
      </c>
    </row>
    <row r="541" spans="1:18" x14ac:dyDescent="0.35">
      <c r="A541" s="358" t="str">
        <f>IF(ISBLANK(INDEX('Policy Characteristics'!A:A,MATCH($C541,'Policy Characteristics'!$C:$C,0))),"",INDEX('Policy Characteristics'!A:A,MATCH($C541,'Policy Characteristics'!$C:$C,0)))</f>
        <v>Industry</v>
      </c>
      <c r="B541" s="358" t="str">
        <f>IF(ISBLANK(INDEX('Policy Characteristics'!B:B,MATCH($C541,'Policy Characteristics'!$C:$C,0))),"",INDEX('Policy Characteristics'!B:B,MATCH($C541,'Policy Characteristics'!$C:$C,0)))</f>
        <v>Electrification + Hydrogen</v>
      </c>
      <c r="C541" s="362" t="str">
        <f t="shared" si="33"/>
        <v>Fraction of Industrial Fuel Use Shifted to Other Fuels</v>
      </c>
      <c r="D541" s="9" t="s">
        <v>3226</v>
      </c>
      <c r="E541" s="53" t="s">
        <v>2467</v>
      </c>
      <c r="F541" s="195" t="s">
        <v>3190</v>
      </c>
      <c r="G541" s="53" t="s">
        <v>3250</v>
      </c>
      <c r="H541" s="54">
        <v>1282</v>
      </c>
      <c r="I541" s="53" t="s">
        <v>46</v>
      </c>
      <c r="J541" s="360" t="str">
        <f>IF(ISBLANK(INDEX('Policy Characteristics'!D:D,MATCH($C541,'Policy Characteristics'!$C:$C,0))),"",INDEX('Policy Characteristics'!D:D,MATCH($C541,'Policy Characteristics'!$C:$C,0)))</f>
        <v>Electrification + Hydrogen</v>
      </c>
      <c r="K541" s="358" t="str">
        <f>IF(ISBLANK(INDEX('Policy Characteristics'!E:E,MATCH($C541,'Policy Characteristics'!$C:$C,0))),"",INDEX('Policy Characteristics'!E:E,MATCH($C541,'Policy Characteristics'!$C:$C,0)))</f>
        <v>indst fuel type shifting</v>
      </c>
      <c r="L541" s="380">
        <f>IF(ISBLANK(INDEX('Policy Characteristics'!F:F,MATCH($C541,'Policy Characteristics'!$C:$C,0))),"",INDEX('Policy Characteristics'!F:F,MATCH($C541,'Policy Characteristics'!$C:$C,0)))</f>
        <v>0</v>
      </c>
      <c r="M541" s="380">
        <f>IF(ISBLANK(INDEX('Policy Characteristics'!G:G,MATCH($C541,'Policy Characteristics'!$C:$C,0))),"",INDEX('Policy Characteristics'!G:G,MATCH($C541,'Policy Characteristics'!$C:$C,0)))</f>
        <v>1</v>
      </c>
      <c r="N541" s="380">
        <f>IF(ISBLANK(INDEX('Policy Characteristics'!H:H,MATCH($C541,'Policy Characteristics'!$C:$C,0))),"",INDEX('Policy Characteristics'!H:H,MATCH($C541,'Policy Characteristics'!$C:$C,0)))</f>
        <v>0.01</v>
      </c>
      <c r="O541" s="358" t="str">
        <f>IF(ISBLANK(INDEX('Policy Characteristics'!I:I,MATCH($C541,'Policy Characteristics'!$C:$C,0))),"",INDEX('Policy Characteristics'!I:I,MATCH($C541,'Policy Characteristics'!$C:$C,0)))</f>
        <v>% of fuel shifted</v>
      </c>
      <c r="P541" s="358"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58" t="str">
        <f>IF(ISBLANK(INDEX('Policy Characteristics'!K:K,MATCH($C541,'Policy Characteristics'!$C:$C,0))),"",INDEX('Policy Characteristics'!K:K,MATCH($C541,'Policy Characteristics'!$C:$C,0)))</f>
        <v>industry-ag-main.html#fuel-switching</v>
      </c>
      <c r="R541" s="358" t="str">
        <f>IF(ISBLANK(INDEX('Policy Characteristics'!L:L,MATCH($C541,'Policy Characteristics'!$C:$C,0))),"",INDEX('Policy Characteristics'!L:L,MATCH($C541,'Policy Characteristics'!$C:$C,0)))</f>
        <v>industry-elec-and-hydrogen.html</v>
      </c>
    </row>
    <row r="542" spans="1:18" x14ac:dyDescent="0.35">
      <c r="A542" s="358" t="str">
        <f>IF(ISBLANK(INDEX('Policy Characteristics'!A:A,MATCH($C542,'Policy Characteristics'!$C:$C,0))),"",INDEX('Policy Characteristics'!A:A,MATCH($C542,'Policy Characteristics'!$C:$C,0)))</f>
        <v>Industry</v>
      </c>
      <c r="B542" s="358" t="str">
        <f>IF(ISBLANK(INDEX('Policy Characteristics'!B:B,MATCH($C542,'Policy Characteristics'!$C:$C,0))),"",INDEX('Policy Characteristics'!B:B,MATCH($C542,'Policy Characteristics'!$C:$C,0)))</f>
        <v>Electrification + Hydrogen</v>
      </c>
      <c r="C542" s="362" t="str">
        <f t="shared" si="33"/>
        <v>Fraction of Industrial Fuel Use Shifted to Other Fuels</v>
      </c>
      <c r="D542" s="9" t="s">
        <v>3226</v>
      </c>
      <c r="E542" s="53" t="s">
        <v>2468</v>
      </c>
      <c r="F542" s="195" t="s">
        <v>3190</v>
      </c>
      <c r="G542" s="53" t="s">
        <v>3251</v>
      </c>
      <c r="H542" s="54">
        <v>1283</v>
      </c>
      <c r="I542" s="53" t="s">
        <v>46</v>
      </c>
      <c r="J542" s="360" t="str">
        <f>IF(ISBLANK(INDEX('Policy Characteristics'!D:D,MATCH($C542,'Policy Characteristics'!$C:$C,0))),"",INDEX('Policy Characteristics'!D:D,MATCH($C542,'Policy Characteristics'!$C:$C,0)))</f>
        <v>Electrification + Hydrogen</v>
      </c>
      <c r="K542" s="358" t="str">
        <f>IF(ISBLANK(INDEX('Policy Characteristics'!E:E,MATCH($C542,'Policy Characteristics'!$C:$C,0))),"",INDEX('Policy Characteristics'!E:E,MATCH($C542,'Policy Characteristics'!$C:$C,0)))</f>
        <v>indst fuel type shifting</v>
      </c>
      <c r="L542" s="380">
        <f>IF(ISBLANK(INDEX('Policy Characteristics'!F:F,MATCH($C542,'Policy Characteristics'!$C:$C,0))),"",INDEX('Policy Characteristics'!F:F,MATCH($C542,'Policy Characteristics'!$C:$C,0)))</f>
        <v>0</v>
      </c>
      <c r="M542" s="380">
        <f>IF(ISBLANK(INDEX('Policy Characteristics'!G:G,MATCH($C542,'Policy Characteristics'!$C:$C,0))),"",INDEX('Policy Characteristics'!G:G,MATCH($C542,'Policy Characteristics'!$C:$C,0)))</f>
        <v>1</v>
      </c>
      <c r="N542" s="380">
        <f>IF(ISBLANK(INDEX('Policy Characteristics'!H:H,MATCH($C542,'Policy Characteristics'!$C:$C,0))),"",INDEX('Policy Characteristics'!H:H,MATCH($C542,'Policy Characteristics'!$C:$C,0)))</f>
        <v>0.01</v>
      </c>
      <c r="O542" s="358" t="str">
        <f>IF(ISBLANK(INDEX('Policy Characteristics'!I:I,MATCH($C542,'Policy Characteristics'!$C:$C,0))),"",INDEX('Policy Characteristics'!I:I,MATCH($C542,'Policy Characteristics'!$C:$C,0)))</f>
        <v>% of fuel shifted</v>
      </c>
      <c r="P542" s="358"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58" t="str">
        <f>IF(ISBLANK(INDEX('Policy Characteristics'!K:K,MATCH($C542,'Policy Characteristics'!$C:$C,0))),"",INDEX('Policy Characteristics'!K:K,MATCH($C542,'Policy Characteristics'!$C:$C,0)))</f>
        <v>industry-ag-main.html#fuel-switching</v>
      </c>
      <c r="R542" s="358" t="str">
        <f>IF(ISBLANK(INDEX('Policy Characteristics'!L:L,MATCH($C542,'Policy Characteristics'!$C:$C,0))),"",INDEX('Policy Characteristics'!L:L,MATCH($C542,'Policy Characteristics'!$C:$C,0)))</f>
        <v>industry-elec-and-hydrogen.html</v>
      </c>
    </row>
    <row r="543" spans="1:18" x14ac:dyDescent="0.35">
      <c r="A543" s="358" t="str">
        <f>IF(ISBLANK(INDEX('Policy Characteristics'!A:A,MATCH($C543,'Policy Characteristics'!$C:$C,0))),"",INDEX('Policy Characteristics'!A:A,MATCH($C543,'Policy Characteristics'!$C:$C,0)))</f>
        <v>Industry</v>
      </c>
      <c r="B543" s="358" t="str">
        <f>IF(ISBLANK(INDEX('Policy Characteristics'!B:B,MATCH($C543,'Policy Characteristics'!$C:$C,0))),"",INDEX('Policy Characteristics'!B:B,MATCH($C543,'Policy Characteristics'!$C:$C,0)))</f>
        <v>Electrification + Hydrogen</v>
      </c>
      <c r="C543" s="362" t="str">
        <f t="shared" si="33"/>
        <v>Fraction of Industrial Fuel Use Shifted to Other Fuels</v>
      </c>
      <c r="D543" s="9" t="s">
        <v>3226</v>
      </c>
      <c r="E543" s="53" t="s">
        <v>2805</v>
      </c>
      <c r="F543" s="195" t="s">
        <v>3190</v>
      </c>
      <c r="G543" s="53" t="s">
        <v>3252</v>
      </c>
      <c r="H543" s="54">
        <v>1284</v>
      </c>
      <c r="I543" s="53" t="s">
        <v>46</v>
      </c>
      <c r="J543" s="360" t="str">
        <f>IF(ISBLANK(INDEX('Policy Characteristics'!D:D,MATCH($C543,'Policy Characteristics'!$C:$C,0))),"",INDEX('Policy Characteristics'!D:D,MATCH($C543,'Policy Characteristics'!$C:$C,0)))</f>
        <v>Electrification + Hydrogen</v>
      </c>
      <c r="K543" s="358" t="str">
        <f>IF(ISBLANK(INDEX('Policy Characteristics'!E:E,MATCH($C543,'Policy Characteristics'!$C:$C,0))),"",INDEX('Policy Characteristics'!E:E,MATCH($C543,'Policy Characteristics'!$C:$C,0)))</f>
        <v>indst fuel type shifting</v>
      </c>
      <c r="L543" s="380">
        <f>IF(ISBLANK(INDEX('Policy Characteristics'!F:F,MATCH($C543,'Policy Characteristics'!$C:$C,0))),"",INDEX('Policy Characteristics'!F:F,MATCH($C543,'Policy Characteristics'!$C:$C,0)))</f>
        <v>0</v>
      </c>
      <c r="M543" s="380">
        <f>IF(ISBLANK(INDEX('Policy Characteristics'!G:G,MATCH($C543,'Policy Characteristics'!$C:$C,0))),"",INDEX('Policy Characteristics'!G:G,MATCH($C543,'Policy Characteristics'!$C:$C,0)))</f>
        <v>1</v>
      </c>
      <c r="N543" s="380">
        <f>IF(ISBLANK(INDEX('Policy Characteristics'!H:H,MATCH($C543,'Policy Characteristics'!$C:$C,0))),"",INDEX('Policy Characteristics'!H:H,MATCH($C543,'Policy Characteristics'!$C:$C,0)))</f>
        <v>0.01</v>
      </c>
      <c r="O543" s="358" t="str">
        <f>IF(ISBLANK(INDEX('Policy Characteristics'!I:I,MATCH($C543,'Policy Characteristics'!$C:$C,0))),"",INDEX('Policy Characteristics'!I:I,MATCH($C543,'Policy Characteristics'!$C:$C,0)))</f>
        <v>% of fuel shifted</v>
      </c>
      <c r="P543" s="358"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58" t="str">
        <f>IF(ISBLANK(INDEX('Policy Characteristics'!K:K,MATCH($C543,'Policy Characteristics'!$C:$C,0))),"",INDEX('Policy Characteristics'!K:K,MATCH($C543,'Policy Characteristics'!$C:$C,0)))</f>
        <v>industry-ag-main.html#fuel-switching</v>
      </c>
      <c r="R543" s="358" t="str">
        <f>IF(ISBLANK(INDEX('Policy Characteristics'!L:L,MATCH($C543,'Policy Characteristics'!$C:$C,0))),"",INDEX('Policy Characteristics'!L:L,MATCH($C543,'Policy Characteristics'!$C:$C,0)))</f>
        <v>industry-elec-and-hydrogen.html</v>
      </c>
    </row>
    <row r="544" spans="1:18" x14ac:dyDescent="0.35">
      <c r="A544" s="358" t="str">
        <f>IF(ISBLANK(INDEX('Policy Characteristics'!A:A,MATCH($C544,'Policy Characteristics'!$C:$C,0))),"",INDEX('Policy Characteristics'!A:A,MATCH($C544,'Policy Characteristics'!$C:$C,0)))</f>
        <v>Industry</v>
      </c>
      <c r="B544" s="358" t="str">
        <f>IF(ISBLANK(INDEX('Policy Characteristics'!B:B,MATCH($C544,'Policy Characteristics'!$C:$C,0))),"",INDEX('Policy Characteristics'!B:B,MATCH($C544,'Policy Characteristics'!$C:$C,0)))</f>
        <v>Electrification + Hydrogen</v>
      </c>
      <c r="C544" s="362" t="str">
        <f t="shared" si="33"/>
        <v>Fraction of Industrial Fuel Use Shifted to Other Fuels</v>
      </c>
      <c r="D544" s="9" t="s">
        <v>3226</v>
      </c>
      <c r="E544" s="53" t="s">
        <v>2806</v>
      </c>
      <c r="F544" s="195" t="s">
        <v>3190</v>
      </c>
      <c r="G544" s="53" t="s">
        <v>3253</v>
      </c>
      <c r="H544" s="54">
        <v>1285</v>
      </c>
      <c r="I544" s="53" t="s">
        <v>46</v>
      </c>
      <c r="J544" s="360" t="str">
        <f>IF(ISBLANK(INDEX('Policy Characteristics'!D:D,MATCH($C544,'Policy Characteristics'!$C:$C,0))),"",INDEX('Policy Characteristics'!D:D,MATCH($C544,'Policy Characteristics'!$C:$C,0)))</f>
        <v>Electrification + Hydrogen</v>
      </c>
      <c r="K544" s="358" t="str">
        <f>IF(ISBLANK(INDEX('Policy Characteristics'!E:E,MATCH($C544,'Policy Characteristics'!$C:$C,0))),"",INDEX('Policy Characteristics'!E:E,MATCH($C544,'Policy Characteristics'!$C:$C,0)))</f>
        <v>indst fuel type shifting</v>
      </c>
      <c r="L544" s="380">
        <f>IF(ISBLANK(INDEX('Policy Characteristics'!F:F,MATCH($C544,'Policy Characteristics'!$C:$C,0))),"",INDEX('Policy Characteristics'!F:F,MATCH($C544,'Policy Characteristics'!$C:$C,0)))</f>
        <v>0</v>
      </c>
      <c r="M544" s="380">
        <f>IF(ISBLANK(INDEX('Policy Characteristics'!G:G,MATCH($C544,'Policy Characteristics'!$C:$C,0))),"",INDEX('Policy Characteristics'!G:G,MATCH($C544,'Policy Characteristics'!$C:$C,0)))</f>
        <v>1</v>
      </c>
      <c r="N544" s="380">
        <f>IF(ISBLANK(INDEX('Policy Characteristics'!H:H,MATCH($C544,'Policy Characteristics'!$C:$C,0))),"",INDEX('Policy Characteristics'!H:H,MATCH($C544,'Policy Characteristics'!$C:$C,0)))</f>
        <v>0.01</v>
      </c>
      <c r="O544" s="358" t="str">
        <f>IF(ISBLANK(INDEX('Policy Characteristics'!I:I,MATCH($C544,'Policy Characteristics'!$C:$C,0))),"",INDEX('Policy Characteristics'!I:I,MATCH($C544,'Policy Characteristics'!$C:$C,0)))</f>
        <v>% of fuel shifted</v>
      </c>
      <c r="P544" s="358"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58" t="str">
        <f>IF(ISBLANK(INDEX('Policy Characteristics'!K:K,MATCH($C544,'Policy Characteristics'!$C:$C,0))),"",INDEX('Policy Characteristics'!K:K,MATCH($C544,'Policy Characteristics'!$C:$C,0)))</f>
        <v>industry-ag-main.html#fuel-switching</v>
      </c>
      <c r="R544" s="358" t="str">
        <f>IF(ISBLANK(INDEX('Policy Characteristics'!L:L,MATCH($C544,'Policy Characteristics'!$C:$C,0))),"",INDEX('Policy Characteristics'!L:L,MATCH($C544,'Policy Characteristics'!$C:$C,0)))</f>
        <v>industry-elec-and-hydrogen.html</v>
      </c>
    </row>
    <row r="545" spans="1:18" x14ac:dyDescent="0.35">
      <c r="A545" s="358" t="str">
        <f>IF(ISBLANK(INDEX('Policy Characteristics'!A:A,MATCH($C545,'Policy Characteristics'!$C:$C,0))),"",INDEX('Policy Characteristics'!A:A,MATCH($C545,'Policy Characteristics'!$C:$C,0)))</f>
        <v>Industry</v>
      </c>
      <c r="B545" s="358" t="str">
        <f>IF(ISBLANK(INDEX('Policy Characteristics'!B:B,MATCH($C545,'Policy Characteristics'!$C:$C,0))),"",INDEX('Policy Characteristics'!B:B,MATCH($C545,'Policy Characteristics'!$C:$C,0)))</f>
        <v>Electrification + Hydrogen</v>
      </c>
      <c r="C545" s="362" t="str">
        <f t="shared" si="33"/>
        <v>Fraction of Industrial Fuel Use Shifted to Other Fuels</v>
      </c>
      <c r="D545" s="9" t="s">
        <v>3226</v>
      </c>
      <c r="E545" s="53" t="s">
        <v>2807</v>
      </c>
      <c r="F545" s="195" t="s">
        <v>3190</v>
      </c>
      <c r="G545" s="53" t="s">
        <v>3254</v>
      </c>
      <c r="H545" s="54">
        <v>1286</v>
      </c>
      <c r="I545" s="53" t="s">
        <v>46</v>
      </c>
      <c r="J545" s="360" t="str">
        <f>IF(ISBLANK(INDEX('Policy Characteristics'!D:D,MATCH($C545,'Policy Characteristics'!$C:$C,0))),"",INDEX('Policy Characteristics'!D:D,MATCH($C545,'Policy Characteristics'!$C:$C,0)))</f>
        <v>Electrification + Hydrogen</v>
      </c>
      <c r="K545" s="358" t="str">
        <f>IF(ISBLANK(INDEX('Policy Characteristics'!E:E,MATCH($C545,'Policy Characteristics'!$C:$C,0))),"",INDEX('Policy Characteristics'!E:E,MATCH($C545,'Policy Characteristics'!$C:$C,0)))</f>
        <v>indst fuel type shifting</v>
      </c>
      <c r="L545" s="380">
        <f>IF(ISBLANK(INDEX('Policy Characteristics'!F:F,MATCH($C545,'Policy Characteristics'!$C:$C,0))),"",INDEX('Policy Characteristics'!F:F,MATCH($C545,'Policy Characteristics'!$C:$C,0)))</f>
        <v>0</v>
      </c>
      <c r="M545" s="380">
        <f>IF(ISBLANK(INDEX('Policy Characteristics'!G:G,MATCH($C545,'Policy Characteristics'!$C:$C,0))),"",INDEX('Policy Characteristics'!G:G,MATCH($C545,'Policy Characteristics'!$C:$C,0)))</f>
        <v>1</v>
      </c>
      <c r="N545" s="380">
        <f>IF(ISBLANK(INDEX('Policy Characteristics'!H:H,MATCH($C545,'Policy Characteristics'!$C:$C,0))),"",INDEX('Policy Characteristics'!H:H,MATCH($C545,'Policy Characteristics'!$C:$C,0)))</f>
        <v>0.01</v>
      </c>
      <c r="O545" s="358" t="str">
        <f>IF(ISBLANK(INDEX('Policy Characteristics'!I:I,MATCH($C545,'Policy Characteristics'!$C:$C,0))),"",INDEX('Policy Characteristics'!I:I,MATCH($C545,'Policy Characteristics'!$C:$C,0)))</f>
        <v>% of fuel shifted</v>
      </c>
      <c r="P545" s="358"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58" t="str">
        <f>IF(ISBLANK(INDEX('Policy Characteristics'!K:K,MATCH($C545,'Policy Characteristics'!$C:$C,0))),"",INDEX('Policy Characteristics'!K:K,MATCH($C545,'Policy Characteristics'!$C:$C,0)))</f>
        <v>industry-ag-main.html#fuel-switching</v>
      </c>
      <c r="R545" s="358" t="str">
        <f>IF(ISBLANK(INDEX('Policy Characteristics'!L:L,MATCH($C545,'Policy Characteristics'!$C:$C,0))),"",INDEX('Policy Characteristics'!L:L,MATCH($C545,'Policy Characteristics'!$C:$C,0)))</f>
        <v>industry-elec-and-hydrogen.html</v>
      </c>
    </row>
    <row r="546" spans="1:18" x14ac:dyDescent="0.35">
      <c r="A546" s="358" t="str">
        <f>IF(ISBLANK(INDEX('Policy Characteristics'!A:A,MATCH($C546,'Policy Characteristics'!$C:$C,0))),"",INDEX('Policy Characteristics'!A:A,MATCH($C546,'Policy Characteristics'!$C:$C,0)))</f>
        <v>Industry</v>
      </c>
      <c r="B546" s="358" t="str">
        <f>IF(ISBLANK(INDEX('Policy Characteristics'!B:B,MATCH($C546,'Policy Characteristics'!$C:$C,0))),"",INDEX('Policy Characteristics'!B:B,MATCH($C546,'Policy Characteristics'!$C:$C,0)))</f>
        <v>Electrification + Hydrogen</v>
      </c>
      <c r="C546" s="362" t="str">
        <f t="shared" si="33"/>
        <v>Fraction of Industrial Fuel Use Shifted to Other Fuels</v>
      </c>
      <c r="D546" s="9" t="s">
        <v>3226</v>
      </c>
      <c r="E546" s="53" t="s">
        <v>2804</v>
      </c>
      <c r="F546" s="195" t="s">
        <v>3190</v>
      </c>
      <c r="G546" s="53" t="s">
        <v>3255</v>
      </c>
      <c r="H546" s="54">
        <v>1287</v>
      </c>
      <c r="I546" s="53" t="s">
        <v>45</v>
      </c>
      <c r="J546" s="360" t="str">
        <f>IF(ISBLANK(INDEX('Policy Characteristics'!D:D,MATCH($C546,'Policy Characteristics'!$C:$C,0))),"",INDEX('Policy Characteristics'!D:D,MATCH($C546,'Policy Characteristics'!$C:$C,0)))</f>
        <v>Electrification + Hydrogen</v>
      </c>
      <c r="K546" s="358" t="str">
        <f>IF(ISBLANK(INDEX('Policy Characteristics'!E:E,MATCH($C546,'Policy Characteristics'!$C:$C,0))),"",INDEX('Policy Characteristics'!E:E,MATCH($C546,'Policy Characteristics'!$C:$C,0)))</f>
        <v>indst fuel type shifting</v>
      </c>
      <c r="L546" s="380">
        <f>IF(ISBLANK(INDEX('Policy Characteristics'!F:F,MATCH($C546,'Policy Characteristics'!$C:$C,0))),"",INDEX('Policy Characteristics'!F:F,MATCH($C546,'Policy Characteristics'!$C:$C,0)))</f>
        <v>0</v>
      </c>
      <c r="M546" s="380">
        <f>IF(ISBLANK(INDEX('Policy Characteristics'!G:G,MATCH($C546,'Policy Characteristics'!$C:$C,0))),"",INDEX('Policy Characteristics'!G:G,MATCH($C546,'Policy Characteristics'!$C:$C,0)))</f>
        <v>1</v>
      </c>
      <c r="N546" s="380">
        <f>IF(ISBLANK(INDEX('Policy Characteristics'!H:H,MATCH($C546,'Policy Characteristics'!$C:$C,0))),"",INDEX('Policy Characteristics'!H:H,MATCH($C546,'Policy Characteristics'!$C:$C,0)))</f>
        <v>0.01</v>
      </c>
      <c r="O546" s="358" t="str">
        <f>IF(ISBLANK(INDEX('Policy Characteristics'!I:I,MATCH($C546,'Policy Characteristics'!$C:$C,0))),"",INDEX('Policy Characteristics'!I:I,MATCH($C546,'Policy Characteristics'!$C:$C,0)))</f>
        <v>% of fuel shifted</v>
      </c>
      <c r="P546" s="358"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58" t="str">
        <f>IF(ISBLANK(INDEX('Policy Characteristics'!K:K,MATCH($C546,'Policy Characteristics'!$C:$C,0))),"",INDEX('Policy Characteristics'!K:K,MATCH($C546,'Policy Characteristics'!$C:$C,0)))</f>
        <v>industry-ag-main.html#fuel-switching</v>
      </c>
      <c r="R546" s="358" t="str">
        <f>IF(ISBLANK(INDEX('Policy Characteristics'!L:L,MATCH($C546,'Policy Characteristics'!$C:$C,0))),"",INDEX('Policy Characteristics'!L:L,MATCH($C546,'Policy Characteristics'!$C:$C,0)))</f>
        <v>industry-elec-and-hydrogen.html</v>
      </c>
    </row>
    <row r="547" spans="1:18" x14ac:dyDescent="0.35">
      <c r="A547" s="358" t="str">
        <f>IF(ISBLANK(INDEX('Policy Characteristics'!A:A,MATCH($C547,'Policy Characteristics'!$C:$C,0))),"",INDEX('Policy Characteristics'!A:A,MATCH($C547,'Policy Characteristics'!$C:$C,0)))</f>
        <v>Industry</v>
      </c>
      <c r="B547" s="358" t="str">
        <f>IF(ISBLANK(INDEX('Policy Characteristics'!B:B,MATCH($C547,'Policy Characteristics'!$C:$C,0))),"",INDEX('Policy Characteristics'!B:B,MATCH($C547,'Policy Characteristics'!$C:$C,0)))</f>
        <v>Electrification + Hydrogen</v>
      </c>
      <c r="C547" s="362" t="str">
        <f t="shared" si="33"/>
        <v>Fraction of Industrial Fuel Use Shifted to Other Fuels</v>
      </c>
      <c r="D547" s="9" t="s">
        <v>3227</v>
      </c>
      <c r="E547" s="53" t="s">
        <v>2463</v>
      </c>
      <c r="F547" s="195" t="s">
        <v>3191</v>
      </c>
      <c r="G547" s="53" t="s">
        <v>3246</v>
      </c>
      <c r="H547" s="54">
        <v>1288</v>
      </c>
      <c r="I547" s="53" t="s">
        <v>45</v>
      </c>
      <c r="J547" s="360" t="str">
        <f>IF(ISBLANK(INDEX('Policy Characteristics'!D:D,MATCH($C547,'Policy Characteristics'!$C:$C,0))),"",INDEX('Policy Characteristics'!D:D,MATCH($C547,'Policy Characteristics'!$C:$C,0)))</f>
        <v>Electrification + Hydrogen</v>
      </c>
      <c r="K547" s="358" t="str">
        <f>IF(ISBLANK(INDEX('Policy Characteristics'!E:E,MATCH($C547,'Policy Characteristics'!$C:$C,0))),"",INDEX('Policy Characteristics'!E:E,MATCH($C547,'Policy Characteristics'!$C:$C,0)))</f>
        <v>indst fuel type shifting</v>
      </c>
      <c r="L547" s="380">
        <f>IF(ISBLANK(INDEX('Policy Characteristics'!F:F,MATCH($C547,'Policy Characteristics'!$C:$C,0))),"",INDEX('Policy Characteristics'!F:F,MATCH($C547,'Policy Characteristics'!$C:$C,0)))</f>
        <v>0</v>
      </c>
      <c r="M547" s="380">
        <f>IF(ISBLANK(INDEX('Policy Characteristics'!G:G,MATCH($C547,'Policy Characteristics'!$C:$C,0))),"",INDEX('Policy Characteristics'!G:G,MATCH($C547,'Policy Characteristics'!$C:$C,0)))</f>
        <v>1</v>
      </c>
      <c r="N547" s="380">
        <f>IF(ISBLANK(INDEX('Policy Characteristics'!H:H,MATCH($C547,'Policy Characteristics'!$C:$C,0))),"",INDEX('Policy Characteristics'!H:H,MATCH($C547,'Policy Characteristics'!$C:$C,0)))</f>
        <v>0.01</v>
      </c>
      <c r="O547" s="358" t="str">
        <f>IF(ISBLANK(INDEX('Policy Characteristics'!I:I,MATCH($C547,'Policy Characteristics'!$C:$C,0))),"",INDEX('Policy Characteristics'!I:I,MATCH($C547,'Policy Characteristics'!$C:$C,0)))</f>
        <v>% of fuel shifted</v>
      </c>
      <c r="P547" s="358"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58" t="str">
        <f>IF(ISBLANK(INDEX('Policy Characteristics'!K:K,MATCH($C547,'Policy Characteristics'!$C:$C,0))),"",INDEX('Policy Characteristics'!K:K,MATCH($C547,'Policy Characteristics'!$C:$C,0)))</f>
        <v>industry-ag-main.html#fuel-switching</v>
      </c>
      <c r="R547" s="358" t="str">
        <f>IF(ISBLANK(INDEX('Policy Characteristics'!L:L,MATCH($C547,'Policy Characteristics'!$C:$C,0))),"",INDEX('Policy Characteristics'!L:L,MATCH($C547,'Policy Characteristics'!$C:$C,0)))</f>
        <v>industry-elec-and-hydrogen.html</v>
      </c>
    </row>
    <row r="548" spans="1:18" x14ac:dyDescent="0.35">
      <c r="A548" s="358" t="str">
        <f>IF(ISBLANK(INDEX('Policy Characteristics'!A:A,MATCH($C548,'Policy Characteristics'!$C:$C,0))),"",INDEX('Policy Characteristics'!A:A,MATCH($C548,'Policy Characteristics'!$C:$C,0)))</f>
        <v>Industry</v>
      </c>
      <c r="B548" s="358" t="str">
        <f>IF(ISBLANK(INDEX('Policy Characteristics'!B:B,MATCH($C548,'Policy Characteristics'!$C:$C,0))),"",INDEX('Policy Characteristics'!B:B,MATCH($C548,'Policy Characteristics'!$C:$C,0)))</f>
        <v>Electrification + Hydrogen</v>
      </c>
      <c r="C548" s="362" t="str">
        <f t="shared" ref="C548:C611" si="34">C$467</f>
        <v>Fraction of Industrial Fuel Use Shifted to Other Fuels</v>
      </c>
      <c r="D548" s="9" t="s">
        <v>3227</v>
      </c>
      <c r="E548" s="53" t="s">
        <v>2464</v>
      </c>
      <c r="F548" s="195" t="s">
        <v>3191</v>
      </c>
      <c r="G548" s="53" t="s">
        <v>3247</v>
      </c>
      <c r="H548" s="54">
        <v>1289</v>
      </c>
      <c r="I548" s="53" t="s">
        <v>46</v>
      </c>
      <c r="J548" s="360" t="str">
        <f>IF(ISBLANK(INDEX('Policy Characteristics'!D:D,MATCH($C548,'Policy Characteristics'!$C:$C,0))),"",INDEX('Policy Characteristics'!D:D,MATCH($C548,'Policy Characteristics'!$C:$C,0)))</f>
        <v>Electrification + Hydrogen</v>
      </c>
      <c r="K548" s="358" t="str">
        <f>IF(ISBLANK(INDEX('Policy Characteristics'!E:E,MATCH($C548,'Policy Characteristics'!$C:$C,0))),"",INDEX('Policy Characteristics'!E:E,MATCH($C548,'Policy Characteristics'!$C:$C,0)))</f>
        <v>indst fuel type shifting</v>
      </c>
      <c r="L548" s="380">
        <f>IF(ISBLANK(INDEX('Policy Characteristics'!F:F,MATCH($C548,'Policy Characteristics'!$C:$C,0))),"",INDEX('Policy Characteristics'!F:F,MATCH($C548,'Policy Characteristics'!$C:$C,0)))</f>
        <v>0</v>
      </c>
      <c r="M548" s="380">
        <f>IF(ISBLANK(INDEX('Policy Characteristics'!G:G,MATCH($C548,'Policy Characteristics'!$C:$C,0))),"",INDEX('Policy Characteristics'!G:G,MATCH($C548,'Policy Characteristics'!$C:$C,0)))</f>
        <v>1</v>
      </c>
      <c r="N548" s="380">
        <f>IF(ISBLANK(INDEX('Policy Characteristics'!H:H,MATCH($C548,'Policy Characteristics'!$C:$C,0))),"",INDEX('Policy Characteristics'!H:H,MATCH($C548,'Policy Characteristics'!$C:$C,0)))</f>
        <v>0.01</v>
      </c>
      <c r="O548" s="358" t="str">
        <f>IF(ISBLANK(INDEX('Policy Characteristics'!I:I,MATCH($C548,'Policy Characteristics'!$C:$C,0))),"",INDEX('Policy Characteristics'!I:I,MATCH($C548,'Policy Characteristics'!$C:$C,0)))</f>
        <v>% of fuel shifted</v>
      </c>
      <c r="P548" s="358"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58" t="str">
        <f>IF(ISBLANK(INDEX('Policy Characteristics'!K:K,MATCH($C548,'Policy Characteristics'!$C:$C,0))),"",INDEX('Policy Characteristics'!K:K,MATCH($C548,'Policy Characteristics'!$C:$C,0)))</f>
        <v>industry-ag-main.html#fuel-switching</v>
      </c>
      <c r="R548" s="358" t="str">
        <f>IF(ISBLANK(INDEX('Policy Characteristics'!L:L,MATCH($C548,'Policy Characteristics'!$C:$C,0))),"",INDEX('Policy Characteristics'!L:L,MATCH($C548,'Policy Characteristics'!$C:$C,0)))</f>
        <v>industry-elec-and-hydrogen.html</v>
      </c>
    </row>
    <row r="549" spans="1:18" x14ac:dyDescent="0.35">
      <c r="A549" s="358" t="str">
        <f>IF(ISBLANK(INDEX('Policy Characteristics'!A:A,MATCH($C549,'Policy Characteristics'!$C:$C,0))),"",INDEX('Policy Characteristics'!A:A,MATCH($C549,'Policy Characteristics'!$C:$C,0)))</f>
        <v>Industry</v>
      </c>
      <c r="B549" s="358" t="str">
        <f>IF(ISBLANK(INDEX('Policy Characteristics'!B:B,MATCH($C549,'Policy Characteristics'!$C:$C,0))),"",INDEX('Policy Characteristics'!B:B,MATCH($C549,'Policy Characteristics'!$C:$C,0)))</f>
        <v>Electrification + Hydrogen</v>
      </c>
      <c r="C549" s="362" t="str">
        <f t="shared" si="34"/>
        <v>Fraction of Industrial Fuel Use Shifted to Other Fuels</v>
      </c>
      <c r="D549" s="9" t="s">
        <v>3227</v>
      </c>
      <c r="E549" s="53" t="s">
        <v>2465</v>
      </c>
      <c r="F549" s="195" t="s">
        <v>3191</v>
      </c>
      <c r="G549" s="53" t="s">
        <v>3248</v>
      </c>
      <c r="H549" s="54">
        <v>1290</v>
      </c>
      <c r="I549" s="53" t="s">
        <v>46</v>
      </c>
      <c r="J549" s="360" t="str">
        <f>IF(ISBLANK(INDEX('Policy Characteristics'!D:D,MATCH($C549,'Policy Characteristics'!$C:$C,0))),"",INDEX('Policy Characteristics'!D:D,MATCH($C549,'Policy Characteristics'!$C:$C,0)))</f>
        <v>Electrification + Hydrogen</v>
      </c>
      <c r="K549" s="358" t="str">
        <f>IF(ISBLANK(INDEX('Policy Characteristics'!E:E,MATCH($C549,'Policy Characteristics'!$C:$C,0))),"",INDEX('Policy Characteristics'!E:E,MATCH($C549,'Policy Characteristics'!$C:$C,0)))</f>
        <v>indst fuel type shifting</v>
      </c>
      <c r="L549" s="380">
        <f>IF(ISBLANK(INDEX('Policy Characteristics'!F:F,MATCH($C549,'Policy Characteristics'!$C:$C,0))),"",INDEX('Policy Characteristics'!F:F,MATCH($C549,'Policy Characteristics'!$C:$C,0)))</f>
        <v>0</v>
      </c>
      <c r="M549" s="380">
        <f>IF(ISBLANK(INDEX('Policy Characteristics'!G:G,MATCH($C549,'Policy Characteristics'!$C:$C,0))),"",INDEX('Policy Characteristics'!G:G,MATCH($C549,'Policy Characteristics'!$C:$C,0)))</f>
        <v>1</v>
      </c>
      <c r="N549" s="380">
        <f>IF(ISBLANK(INDEX('Policy Characteristics'!H:H,MATCH($C549,'Policy Characteristics'!$C:$C,0))),"",INDEX('Policy Characteristics'!H:H,MATCH($C549,'Policy Characteristics'!$C:$C,0)))</f>
        <v>0.01</v>
      </c>
      <c r="O549" s="358" t="str">
        <f>IF(ISBLANK(INDEX('Policy Characteristics'!I:I,MATCH($C549,'Policy Characteristics'!$C:$C,0))),"",INDEX('Policy Characteristics'!I:I,MATCH($C549,'Policy Characteristics'!$C:$C,0)))</f>
        <v>% of fuel shifted</v>
      </c>
      <c r="P549" s="358"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58" t="str">
        <f>IF(ISBLANK(INDEX('Policy Characteristics'!K:K,MATCH($C549,'Policy Characteristics'!$C:$C,0))),"",INDEX('Policy Characteristics'!K:K,MATCH($C549,'Policy Characteristics'!$C:$C,0)))</f>
        <v>industry-ag-main.html#fuel-switching</v>
      </c>
      <c r="R549" s="358" t="str">
        <f>IF(ISBLANK(INDEX('Policy Characteristics'!L:L,MATCH($C549,'Policy Characteristics'!$C:$C,0))),"",INDEX('Policy Characteristics'!L:L,MATCH($C549,'Policy Characteristics'!$C:$C,0)))</f>
        <v>industry-elec-and-hydrogen.html</v>
      </c>
    </row>
    <row r="550" spans="1:18" x14ac:dyDescent="0.35">
      <c r="A550" s="358" t="str">
        <f>IF(ISBLANK(INDEX('Policy Characteristics'!A:A,MATCH($C550,'Policy Characteristics'!$C:$C,0))),"",INDEX('Policy Characteristics'!A:A,MATCH($C550,'Policy Characteristics'!$C:$C,0)))</f>
        <v>Industry</v>
      </c>
      <c r="B550" s="358" t="str">
        <f>IF(ISBLANK(INDEX('Policy Characteristics'!B:B,MATCH($C550,'Policy Characteristics'!$C:$C,0))),"",INDEX('Policy Characteristics'!B:B,MATCH($C550,'Policy Characteristics'!$C:$C,0)))</f>
        <v>Electrification + Hydrogen</v>
      </c>
      <c r="C550" s="362" t="str">
        <f t="shared" si="34"/>
        <v>Fraction of Industrial Fuel Use Shifted to Other Fuels</v>
      </c>
      <c r="D550" s="9" t="s">
        <v>3227</v>
      </c>
      <c r="E550" s="53" t="s">
        <v>2466</v>
      </c>
      <c r="F550" s="195" t="s">
        <v>3191</v>
      </c>
      <c r="G550" s="53" t="s">
        <v>3249</v>
      </c>
      <c r="H550" s="54">
        <v>1291</v>
      </c>
      <c r="I550" s="53" t="s">
        <v>46</v>
      </c>
      <c r="J550" s="360" t="str">
        <f>IF(ISBLANK(INDEX('Policy Characteristics'!D:D,MATCH($C550,'Policy Characteristics'!$C:$C,0))),"",INDEX('Policy Characteristics'!D:D,MATCH($C550,'Policy Characteristics'!$C:$C,0)))</f>
        <v>Electrification + Hydrogen</v>
      </c>
      <c r="K550" s="358" t="str">
        <f>IF(ISBLANK(INDEX('Policy Characteristics'!E:E,MATCH($C550,'Policy Characteristics'!$C:$C,0))),"",INDEX('Policy Characteristics'!E:E,MATCH($C550,'Policy Characteristics'!$C:$C,0)))</f>
        <v>indst fuel type shifting</v>
      </c>
      <c r="L550" s="380">
        <f>IF(ISBLANK(INDEX('Policy Characteristics'!F:F,MATCH($C550,'Policy Characteristics'!$C:$C,0))),"",INDEX('Policy Characteristics'!F:F,MATCH($C550,'Policy Characteristics'!$C:$C,0)))</f>
        <v>0</v>
      </c>
      <c r="M550" s="380">
        <f>IF(ISBLANK(INDEX('Policy Characteristics'!G:G,MATCH($C550,'Policy Characteristics'!$C:$C,0))),"",INDEX('Policy Characteristics'!G:G,MATCH($C550,'Policy Characteristics'!$C:$C,0)))</f>
        <v>1</v>
      </c>
      <c r="N550" s="380">
        <f>IF(ISBLANK(INDEX('Policy Characteristics'!H:H,MATCH($C550,'Policy Characteristics'!$C:$C,0))),"",INDEX('Policy Characteristics'!H:H,MATCH($C550,'Policy Characteristics'!$C:$C,0)))</f>
        <v>0.01</v>
      </c>
      <c r="O550" s="358" t="str">
        <f>IF(ISBLANK(INDEX('Policy Characteristics'!I:I,MATCH($C550,'Policy Characteristics'!$C:$C,0))),"",INDEX('Policy Characteristics'!I:I,MATCH($C550,'Policy Characteristics'!$C:$C,0)))</f>
        <v>% of fuel shifted</v>
      </c>
      <c r="P550" s="358"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58" t="str">
        <f>IF(ISBLANK(INDEX('Policy Characteristics'!K:K,MATCH($C550,'Policy Characteristics'!$C:$C,0))),"",INDEX('Policy Characteristics'!K:K,MATCH($C550,'Policy Characteristics'!$C:$C,0)))</f>
        <v>industry-ag-main.html#fuel-switching</v>
      </c>
      <c r="R550" s="358" t="str">
        <f>IF(ISBLANK(INDEX('Policy Characteristics'!L:L,MATCH($C550,'Policy Characteristics'!$C:$C,0))),"",INDEX('Policy Characteristics'!L:L,MATCH($C550,'Policy Characteristics'!$C:$C,0)))</f>
        <v>industry-elec-and-hydrogen.html</v>
      </c>
    </row>
    <row r="551" spans="1:18" x14ac:dyDescent="0.35">
      <c r="A551" s="358" t="str">
        <f>IF(ISBLANK(INDEX('Policy Characteristics'!A:A,MATCH($C551,'Policy Characteristics'!$C:$C,0))),"",INDEX('Policy Characteristics'!A:A,MATCH($C551,'Policy Characteristics'!$C:$C,0)))</f>
        <v>Industry</v>
      </c>
      <c r="B551" s="358" t="str">
        <f>IF(ISBLANK(INDEX('Policy Characteristics'!B:B,MATCH($C551,'Policy Characteristics'!$C:$C,0))),"",INDEX('Policy Characteristics'!B:B,MATCH($C551,'Policy Characteristics'!$C:$C,0)))</f>
        <v>Electrification + Hydrogen</v>
      </c>
      <c r="C551" s="362" t="str">
        <f t="shared" si="34"/>
        <v>Fraction of Industrial Fuel Use Shifted to Other Fuels</v>
      </c>
      <c r="D551" s="9" t="s">
        <v>3227</v>
      </c>
      <c r="E551" s="53" t="s">
        <v>2467</v>
      </c>
      <c r="F551" s="195" t="s">
        <v>3191</v>
      </c>
      <c r="G551" s="53" t="s">
        <v>3250</v>
      </c>
      <c r="H551" s="54">
        <v>1292</v>
      </c>
      <c r="I551" s="53" t="s">
        <v>46</v>
      </c>
      <c r="J551" s="360" t="str">
        <f>IF(ISBLANK(INDEX('Policy Characteristics'!D:D,MATCH($C551,'Policy Characteristics'!$C:$C,0))),"",INDEX('Policy Characteristics'!D:D,MATCH($C551,'Policy Characteristics'!$C:$C,0)))</f>
        <v>Electrification + Hydrogen</v>
      </c>
      <c r="K551" s="358" t="str">
        <f>IF(ISBLANK(INDEX('Policy Characteristics'!E:E,MATCH($C551,'Policy Characteristics'!$C:$C,0))),"",INDEX('Policy Characteristics'!E:E,MATCH($C551,'Policy Characteristics'!$C:$C,0)))</f>
        <v>indst fuel type shifting</v>
      </c>
      <c r="L551" s="380">
        <f>IF(ISBLANK(INDEX('Policy Characteristics'!F:F,MATCH($C551,'Policy Characteristics'!$C:$C,0))),"",INDEX('Policy Characteristics'!F:F,MATCH($C551,'Policy Characteristics'!$C:$C,0)))</f>
        <v>0</v>
      </c>
      <c r="M551" s="380">
        <f>IF(ISBLANK(INDEX('Policy Characteristics'!G:G,MATCH($C551,'Policy Characteristics'!$C:$C,0))),"",INDEX('Policy Characteristics'!G:G,MATCH($C551,'Policy Characteristics'!$C:$C,0)))</f>
        <v>1</v>
      </c>
      <c r="N551" s="380">
        <f>IF(ISBLANK(INDEX('Policy Characteristics'!H:H,MATCH($C551,'Policy Characteristics'!$C:$C,0))),"",INDEX('Policy Characteristics'!H:H,MATCH($C551,'Policy Characteristics'!$C:$C,0)))</f>
        <v>0.01</v>
      </c>
      <c r="O551" s="358" t="str">
        <f>IF(ISBLANK(INDEX('Policy Characteristics'!I:I,MATCH($C551,'Policy Characteristics'!$C:$C,0))),"",INDEX('Policy Characteristics'!I:I,MATCH($C551,'Policy Characteristics'!$C:$C,0)))</f>
        <v>% of fuel shifted</v>
      </c>
      <c r="P551" s="358"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58" t="str">
        <f>IF(ISBLANK(INDEX('Policy Characteristics'!K:K,MATCH($C551,'Policy Characteristics'!$C:$C,0))),"",INDEX('Policy Characteristics'!K:K,MATCH($C551,'Policy Characteristics'!$C:$C,0)))</f>
        <v>industry-ag-main.html#fuel-switching</v>
      </c>
      <c r="R551" s="358" t="str">
        <f>IF(ISBLANK(INDEX('Policy Characteristics'!L:L,MATCH($C551,'Policy Characteristics'!$C:$C,0))),"",INDEX('Policy Characteristics'!L:L,MATCH($C551,'Policy Characteristics'!$C:$C,0)))</f>
        <v>industry-elec-and-hydrogen.html</v>
      </c>
    </row>
    <row r="552" spans="1:18" x14ac:dyDescent="0.35">
      <c r="A552" s="358" t="str">
        <f>IF(ISBLANK(INDEX('Policy Characteristics'!A:A,MATCH($C552,'Policy Characteristics'!$C:$C,0))),"",INDEX('Policy Characteristics'!A:A,MATCH($C552,'Policy Characteristics'!$C:$C,0)))</f>
        <v>Industry</v>
      </c>
      <c r="B552" s="358" t="str">
        <f>IF(ISBLANK(INDEX('Policy Characteristics'!B:B,MATCH($C552,'Policy Characteristics'!$C:$C,0))),"",INDEX('Policy Characteristics'!B:B,MATCH($C552,'Policy Characteristics'!$C:$C,0)))</f>
        <v>Electrification + Hydrogen</v>
      </c>
      <c r="C552" s="362" t="str">
        <f t="shared" si="34"/>
        <v>Fraction of Industrial Fuel Use Shifted to Other Fuels</v>
      </c>
      <c r="D552" s="9" t="s">
        <v>3227</v>
      </c>
      <c r="E552" s="53" t="s">
        <v>2468</v>
      </c>
      <c r="F552" s="195" t="s">
        <v>3191</v>
      </c>
      <c r="G552" s="53" t="s">
        <v>3251</v>
      </c>
      <c r="H552" s="54">
        <v>1293</v>
      </c>
      <c r="I552" s="53" t="s">
        <v>46</v>
      </c>
      <c r="J552" s="360" t="str">
        <f>IF(ISBLANK(INDEX('Policy Characteristics'!D:D,MATCH($C552,'Policy Characteristics'!$C:$C,0))),"",INDEX('Policy Characteristics'!D:D,MATCH($C552,'Policy Characteristics'!$C:$C,0)))</f>
        <v>Electrification + Hydrogen</v>
      </c>
      <c r="K552" s="358" t="str">
        <f>IF(ISBLANK(INDEX('Policy Characteristics'!E:E,MATCH($C552,'Policy Characteristics'!$C:$C,0))),"",INDEX('Policy Characteristics'!E:E,MATCH($C552,'Policy Characteristics'!$C:$C,0)))</f>
        <v>indst fuel type shifting</v>
      </c>
      <c r="L552" s="380">
        <f>IF(ISBLANK(INDEX('Policy Characteristics'!F:F,MATCH($C552,'Policy Characteristics'!$C:$C,0))),"",INDEX('Policy Characteristics'!F:F,MATCH($C552,'Policy Characteristics'!$C:$C,0)))</f>
        <v>0</v>
      </c>
      <c r="M552" s="380">
        <f>IF(ISBLANK(INDEX('Policy Characteristics'!G:G,MATCH($C552,'Policy Characteristics'!$C:$C,0))),"",INDEX('Policy Characteristics'!G:G,MATCH($C552,'Policy Characteristics'!$C:$C,0)))</f>
        <v>1</v>
      </c>
      <c r="N552" s="380">
        <f>IF(ISBLANK(INDEX('Policy Characteristics'!H:H,MATCH($C552,'Policy Characteristics'!$C:$C,0))),"",INDEX('Policy Characteristics'!H:H,MATCH($C552,'Policy Characteristics'!$C:$C,0)))</f>
        <v>0.01</v>
      </c>
      <c r="O552" s="358" t="str">
        <f>IF(ISBLANK(INDEX('Policy Characteristics'!I:I,MATCH($C552,'Policy Characteristics'!$C:$C,0))),"",INDEX('Policy Characteristics'!I:I,MATCH($C552,'Policy Characteristics'!$C:$C,0)))</f>
        <v>% of fuel shifted</v>
      </c>
      <c r="P552" s="358"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58" t="str">
        <f>IF(ISBLANK(INDEX('Policy Characteristics'!K:K,MATCH($C552,'Policy Characteristics'!$C:$C,0))),"",INDEX('Policy Characteristics'!K:K,MATCH($C552,'Policy Characteristics'!$C:$C,0)))</f>
        <v>industry-ag-main.html#fuel-switching</v>
      </c>
      <c r="R552" s="358" t="str">
        <f>IF(ISBLANK(INDEX('Policy Characteristics'!L:L,MATCH($C552,'Policy Characteristics'!$C:$C,0))),"",INDEX('Policy Characteristics'!L:L,MATCH($C552,'Policy Characteristics'!$C:$C,0)))</f>
        <v>industry-elec-and-hydrogen.html</v>
      </c>
    </row>
    <row r="553" spans="1:18" x14ac:dyDescent="0.35">
      <c r="A553" s="358" t="str">
        <f>IF(ISBLANK(INDEX('Policy Characteristics'!A:A,MATCH($C553,'Policy Characteristics'!$C:$C,0))),"",INDEX('Policy Characteristics'!A:A,MATCH($C553,'Policy Characteristics'!$C:$C,0)))</f>
        <v>Industry</v>
      </c>
      <c r="B553" s="358" t="str">
        <f>IF(ISBLANK(INDEX('Policy Characteristics'!B:B,MATCH($C553,'Policy Characteristics'!$C:$C,0))),"",INDEX('Policy Characteristics'!B:B,MATCH($C553,'Policy Characteristics'!$C:$C,0)))</f>
        <v>Electrification + Hydrogen</v>
      </c>
      <c r="C553" s="362" t="str">
        <f t="shared" si="34"/>
        <v>Fraction of Industrial Fuel Use Shifted to Other Fuels</v>
      </c>
      <c r="D553" s="9" t="s">
        <v>3227</v>
      </c>
      <c r="E553" s="53" t="s">
        <v>2805</v>
      </c>
      <c r="F553" s="195" t="s">
        <v>3191</v>
      </c>
      <c r="G553" s="53" t="s">
        <v>3252</v>
      </c>
      <c r="H553" s="54">
        <v>1294</v>
      </c>
      <c r="I553" s="53" t="s">
        <v>46</v>
      </c>
      <c r="J553" s="360" t="str">
        <f>IF(ISBLANK(INDEX('Policy Characteristics'!D:D,MATCH($C553,'Policy Characteristics'!$C:$C,0))),"",INDEX('Policy Characteristics'!D:D,MATCH($C553,'Policy Characteristics'!$C:$C,0)))</f>
        <v>Electrification + Hydrogen</v>
      </c>
      <c r="K553" s="358" t="str">
        <f>IF(ISBLANK(INDEX('Policy Characteristics'!E:E,MATCH($C553,'Policy Characteristics'!$C:$C,0))),"",INDEX('Policy Characteristics'!E:E,MATCH($C553,'Policy Characteristics'!$C:$C,0)))</f>
        <v>indst fuel type shifting</v>
      </c>
      <c r="L553" s="380">
        <f>IF(ISBLANK(INDEX('Policy Characteristics'!F:F,MATCH($C553,'Policy Characteristics'!$C:$C,0))),"",INDEX('Policy Characteristics'!F:F,MATCH($C553,'Policy Characteristics'!$C:$C,0)))</f>
        <v>0</v>
      </c>
      <c r="M553" s="380">
        <f>IF(ISBLANK(INDEX('Policy Characteristics'!G:G,MATCH($C553,'Policy Characteristics'!$C:$C,0))),"",INDEX('Policy Characteristics'!G:G,MATCH($C553,'Policy Characteristics'!$C:$C,0)))</f>
        <v>1</v>
      </c>
      <c r="N553" s="380">
        <f>IF(ISBLANK(INDEX('Policy Characteristics'!H:H,MATCH($C553,'Policy Characteristics'!$C:$C,0))),"",INDEX('Policy Characteristics'!H:H,MATCH($C553,'Policy Characteristics'!$C:$C,0)))</f>
        <v>0.01</v>
      </c>
      <c r="O553" s="358" t="str">
        <f>IF(ISBLANK(INDEX('Policy Characteristics'!I:I,MATCH($C553,'Policy Characteristics'!$C:$C,0))),"",INDEX('Policy Characteristics'!I:I,MATCH($C553,'Policy Characteristics'!$C:$C,0)))</f>
        <v>% of fuel shifted</v>
      </c>
      <c r="P553" s="358"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58" t="str">
        <f>IF(ISBLANK(INDEX('Policy Characteristics'!K:K,MATCH($C553,'Policy Characteristics'!$C:$C,0))),"",INDEX('Policy Characteristics'!K:K,MATCH($C553,'Policy Characteristics'!$C:$C,0)))</f>
        <v>industry-ag-main.html#fuel-switching</v>
      </c>
      <c r="R553" s="358" t="str">
        <f>IF(ISBLANK(INDEX('Policy Characteristics'!L:L,MATCH($C553,'Policy Characteristics'!$C:$C,0))),"",INDEX('Policy Characteristics'!L:L,MATCH($C553,'Policy Characteristics'!$C:$C,0)))</f>
        <v>industry-elec-and-hydrogen.html</v>
      </c>
    </row>
    <row r="554" spans="1:18" x14ac:dyDescent="0.35">
      <c r="A554" s="358" t="str">
        <f>IF(ISBLANK(INDEX('Policy Characteristics'!A:A,MATCH($C554,'Policy Characteristics'!$C:$C,0))),"",INDEX('Policy Characteristics'!A:A,MATCH($C554,'Policy Characteristics'!$C:$C,0)))</f>
        <v>Industry</v>
      </c>
      <c r="B554" s="358" t="str">
        <f>IF(ISBLANK(INDEX('Policy Characteristics'!B:B,MATCH($C554,'Policy Characteristics'!$C:$C,0))),"",INDEX('Policy Characteristics'!B:B,MATCH($C554,'Policy Characteristics'!$C:$C,0)))</f>
        <v>Electrification + Hydrogen</v>
      </c>
      <c r="C554" s="362" t="str">
        <f t="shared" si="34"/>
        <v>Fraction of Industrial Fuel Use Shifted to Other Fuels</v>
      </c>
      <c r="D554" s="9" t="s">
        <v>3227</v>
      </c>
      <c r="E554" s="53" t="s">
        <v>2806</v>
      </c>
      <c r="F554" s="195" t="s">
        <v>3191</v>
      </c>
      <c r="G554" s="53" t="s">
        <v>3253</v>
      </c>
      <c r="H554" s="54">
        <v>1295</v>
      </c>
      <c r="I554" s="53" t="s">
        <v>46</v>
      </c>
      <c r="J554" s="360" t="str">
        <f>IF(ISBLANK(INDEX('Policy Characteristics'!D:D,MATCH($C554,'Policy Characteristics'!$C:$C,0))),"",INDEX('Policy Characteristics'!D:D,MATCH($C554,'Policy Characteristics'!$C:$C,0)))</f>
        <v>Electrification + Hydrogen</v>
      </c>
      <c r="K554" s="358" t="str">
        <f>IF(ISBLANK(INDEX('Policy Characteristics'!E:E,MATCH($C554,'Policy Characteristics'!$C:$C,0))),"",INDEX('Policy Characteristics'!E:E,MATCH($C554,'Policy Characteristics'!$C:$C,0)))</f>
        <v>indst fuel type shifting</v>
      </c>
      <c r="L554" s="380">
        <f>IF(ISBLANK(INDEX('Policy Characteristics'!F:F,MATCH($C554,'Policy Characteristics'!$C:$C,0))),"",INDEX('Policy Characteristics'!F:F,MATCH($C554,'Policy Characteristics'!$C:$C,0)))</f>
        <v>0</v>
      </c>
      <c r="M554" s="380">
        <f>IF(ISBLANK(INDEX('Policy Characteristics'!G:G,MATCH($C554,'Policy Characteristics'!$C:$C,0))),"",INDEX('Policy Characteristics'!G:G,MATCH($C554,'Policy Characteristics'!$C:$C,0)))</f>
        <v>1</v>
      </c>
      <c r="N554" s="380">
        <f>IF(ISBLANK(INDEX('Policy Characteristics'!H:H,MATCH($C554,'Policy Characteristics'!$C:$C,0))),"",INDEX('Policy Characteristics'!H:H,MATCH($C554,'Policy Characteristics'!$C:$C,0)))</f>
        <v>0.01</v>
      </c>
      <c r="O554" s="358" t="str">
        <f>IF(ISBLANK(INDEX('Policy Characteristics'!I:I,MATCH($C554,'Policy Characteristics'!$C:$C,0))),"",INDEX('Policy Characteristics'!I:I,MATCH($C554,'Policy Characteristics'!$C:$C,0)))</f>
        <v>% of fuel shifted</v>
      </c>
      <c r="P554" s="358"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58" t="str">
        <f>IF(ISBLANK(INDEX('Policy Characteristics'!K:K,MATCH($C554,'Policy Characteristics'!$C:$C,0))),"",INDEX('Policy Characteristics'!K:K,MATCH($C554,'Policy Characteristics'!$C:$C,0)))</f>
        <v>industry-ag-main.html#fuel-switching</v>
      </c>
      <c r="R554" s="358" t="str">
        <f>IF(ISBLANK(INDEX('Policy Characteristics'!L:L,MATCH($C554,'Policy Characteristics'!$C:$C,0))),"",INDEX('Policy Characteristics'!L:L,MATCH($C554,'Policy Characteristics'!$C:$C,0)))</f>
        <v>industry-elec-and-hydrogen.html</v>
      </c>
    </row>
    <row r="555" spans="1:18" x14ac:dyDescent="0.35">
      <c r="A555" s="358" t="str">
        <f>IF(ISBLANK(INDEX('Policy Characteristics'!A:A,MATCH($C555,'Policy Characteristics'!$C:$C,0))),"",INDEX('Policy Characteristics'!A:A,MATCH($C555,'Policy Characteristics'!$C:$C,0)))</f>
        <v>Industry</v>
      </c>
      <c r="B555" s="358" t="str">
        <f>IF(ISBLANK(INDEX('Policy Characteristics'!B:B,MATCH($C555,'Policy Characteristics'!$C:$C,0))),"",INDEX('Policy Characteristics'!B:B,MATCH($C555,'Policy Characteristics'!$C:$C,0)))</f>
        <v>Electrification + Hydrogen</v>
      </c>
      <c r="C555" s="362" t="str">
        <f t="shared" si="34"/>
        <v>Fraction of Industrial Fuel Use Shifted to Other Fuels</v>
      </c>
      <c r="D555" s="9" t="s">
        <v>3227</v>
      </c>
      <c r="E555" s="53" t="s">
        <v>2807</v>
      </c>
      <c r="F555" s="195" t="s">
        <v>3191</v>
      </c>
      <c r="G555" s="53" t="s">
        <v>3254</v>
      </c>
      <c r="H555" s="54">
        <v>1296</v>
      </c>
      <c r="I555" s="53" t="s">
        <v>46</v>
      </c>
      <c r="J555" s="360" t="str">
        <f>IF(ISBLANK(INDEX('Policy Characteristics'!D:D,MATCH($C555,'Policy Characteristics'!$C:$C,0))),"",INDEX('Policy Characteristics'!D:D,MATCH($C555,'Policy Characteristics'!$C:$C,0)))</f>
        <v>Electrification + Hydrogen</v>
      </c>
      <c r="K555" s="358" t="str">
        <f>IF(ISBLANK(INDEX('Policy Characteristics'!E:E,MATCH($C555,'Policy Characteristics'!$C:$C,0))),"",INDEX('Policy Characteristics'!E:E,MATCH($C555,'Policy Characteristics'!$C:$C,0)))</f>
        <v>indst fuel type shifting</v>
      </c>
      <c r="L555" s="380">
        <f>IF(ISBLANK(INDEX('Policy Characteristics'!F:F,MATCH($C555,'Policy Characteristics'!$C:$C,0))),"",INDEX('Policy Characteristics'!F:F,MATCH($C555,'Policy Characteristics'!$C:$C,0)))</f>
        <v>0</v>
      </c>
      <c r="M555" s="380">
        <f>IF(ISBLANK(INDEX('Policy Characteristics'!G:G,MATCH($C555,'Policy Characteristics'!$C:$C,0))),"",INDEX('Policy Characteristics'!G:G,MATCH($C555,'Policy Characteristics'!$C:$C,0)))</f>
        <v>1</v>
      </c>
      <c r="N555" s="380">
        <f>IF(ISBLANK(INDEX('Policy Characteristics'!H:H,MATCH($C555,'Policy Characteristics'!$C:$C,0))),"",INDEX('Policy Characteristics'!H:H,MATCH($C555,'Policy Characteristics'!$C:$C,0)))</f>
        <v>0.01</v>
      </c>
      <c r="O555" s="358" t="str">
        <f>IF(ISBLANK(INDEX('Policy Characteristics'!I:I,MATCH($C555,'Policy Characteristics'!$C:$C,0))),"",INDEX('Policy Characteristics'!I:I,MATCH($C555,'Policy Characteristics'!$C:$C,0)))</f>
        <v>% of fuel shifted</v>
      </c>
      <c r="P555" s="358"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58" t="str">
        <f>IF(ISBLANK(INDEX('Policy Characteristics'!K:K,MATCH($C555,'Policy Characteristics'!$C:$C,0))),"",INDEX('Policy Characteristics'!K:K,MATCH($C555,'Policy Characteristics'!$C:$C,0)))</f>
        <v>industry-ag-main.html#fuel-switching</v>
      </c>
      <c r="R555" s="358" t="str">
        <f>IF(ISBLANK(INDEX('Policy Characteristics'!L:L,MATCH($C555,'Policy Characteristics'!$C:$C,0))),"",INDEX('Policy Characteristics'!L:L,MATCH($C555,'Policy Characteristics'!$C:$C,0)))</f>
        <v>industry-elec-and-hydrogen.html</v>
      </c>
    </row>
    <row r="556" spans="1:18" x14ac:dyDescent="0.35">
      <c r="A556" s="358" t="str">
        <f>IF(ISBLANK(INDEX('Policy Characteristics'!A:A,MATCH($C556,'Policy Characteristics'!$C:$C,0))),"",INDEX('Policy Characteristics'!A:A,MATCH($C556,'Policy Characteristics'!$C:$C,0)))</f>
        <v>Industry</v>
      </c>
      <c r="B556" s="358" t="str">
        <f>IF(ISBLANK(INDEX('Policy Characteristics'!B:B,MATCH($C556,'Policy Characteristics'!$C:$C,0))),"",INDEX('Policy Characteristics'!B:B,MATCH($C556,'Policy Characteristics'!$C:$C,0)))</f>
        <v>Electrification + Hydrogen</v>
      </c>
      <c r="C556" s="362" t="str">
        <f t="shared" si="34"/>
        <v>Fraction of Industrial Fuel Use Shifted to Other Fuels</v>
      </c>
      <c r="D556" s="9" t="s">
        <v>3227</v>
      </c>
      <c r="E556" s="53" t="s">
        <v>2804</v>
      </c>
      <c r="F556" s="195" t="s">
        <v>3191</v>
      </c>
      <c r="G556" s="53" t="s">
        <v>3255</v>
      </c>
      <c r="H556" s="54">
        <v>1297</v>
      </c>
      <c r="I556" s="53" t="s">
        <v>45</v>
      </c>
      <c r="J556" s="360" t="str">
        <f>IF(ISBLANK(INDEX('Policy Characteristics'!D:D,MATCH($C556,'Policy Characteristics'!$C:$C,0))),"",INDEX('Policy Characteristics'!D:D,MATCH($C556,'Policy Characteristics'!$C:$C,0)))</f>
        <v>Electrification + Hydrogen</v>
      </c>
      <c r="K556" s="358" t="str">
        <f>IF(ISBLANK(INDEX('Policy Characteristics'!E:E,MATCH($C556,'Policy Characteristics'!$C:$C,0))),"",INDEX('Policy Characteristics'!E:E,MATCH($C556,'Policy Characteristics'!$C:$C,0)))</f>
        <v>indst fuel type shifting</v>
      </c>
      <c r="L556" s="380">
        <f>IF(ISBLANK(INDEX('Policy Characteristics'!F:F,MATCH($C556,'Policy Characteristics'!$C:$C,0))),"",INDEX('Policy Characteristics'!F:F,MATCH($C556,'Policy Characteristics'!$C:$C,0)))</f>
        <v>0</v>
      </c>
      <c r="M556" s="380">
        <f>IF(ISBLANK(INDEX('Policy Characteristics'!G:G,MATCH($C556,'Policy Characteristics'!$C:$C,0))),"",INDEX('Policy Characteristics'!G:G,MATCH($C556,'Policy Characteristics'!$C:$C,0)))</f>
        <v>1</v>
      </c>
      <c r="N556" s="380">
        <f>IF(ISBLANK(INDEX('Policy Characteristics'!H:H,MATCH($C556,'Policy Characteristics'!$C:$C,0))),"",INDEX('Policy Characteristics'!H:H,MATCH($C556,'Policy Characteristics'!$C:$C,0)))</f>
        <v>0.01</v>
      </c>
      <c r="O556" s="358" t="str">
        <f>IF(ISBLANK(INDEX('Policy Characteristics'!I:I,MATCH($C556,'Policy Characteristics'!$C:$C,0))),"",INDEX('Policy Characteristics'!I:I,MATCH($C556,'Policy Characteristics'!$C:$C,0)))</f>
        <v>% of fuel shifted</v>
      </c>
      <c r="P556" s="358"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58" t="str">
        <f>IF(ISBLANK(INDEX('Policy Characteristics'!K:K,MATCH($C556,'Policy Characteristics'!$C:$C,0))),"",INDEX('Policy Characteristics'!K:K,MATCH($C556,'Policy Characteristics'!$C:$C,0)))</f>
        <v>industry-ag-main.html#fuel-switching</v>
      </c>
      <c r="R556" s="358" t="str">
        <f>IF(ISBLANK(INDEX('Policy Characteristics'!L:L,MATCH($C556,'Policy Characteristics'!$C:$C,0))),"",INDEX('Policy Characteristics'!L:L,MATCH($C556,'Policy Characteristics'!$C:$C,0)))</f>
        <v>industry-elec-and-hydrogen.html</v>
      </c>
    </row>
    <row r="557" spans="1:18" x14ac:dyDescent="0.35">
      <c r="A557" s="358" t="str">
        <f>IF(ISBLANK(INDEX('Policy Characteristics'!A:A,MATCH($C557,'Policy Characteristics'!$C:$C,0))),"",INDEX('Policy Characteristics'!A:A,MATCH($C557,'Policy Characteristics'!$C:$C,0)))</f>
        <v>Industry</v>
      </c>
      <c r="B557" s="358" t="str">
        <f>IF(ISBLANK(INDEX('Policy Characteristics'!B:B,MATCH($C557,'Policy Characteristics'!$C:$C,0))),"",INDEX('Policy Characteristics'!B:B,MATCH($C557,'Policy Characteristics'!$C:$C,0)))</f>
        <v>Electrification + Hydrogen</v>
      </c>
      <c r="C557" s="362" t="str">
        <f t="shared" si="34"/>
        <v>Fraction of Industrial Fuel Use Shifted to Other Fuels</v>
      </c>
      <c r="D557" s="9" t="s">
        <v>3228</v>
      </c>
      <c r="E557" s="53" t="s">
        <v>2463</v>
      </c>
      <c r="F557" s="195" t="s">
        <v>2665</v>
      </c>
      <c r="G557" s="53" t="s">
        <v>3246</v>
      </c>
      <c r="H557" s="54">
        <v>1298</v>
      </c>
      <c r="I557" s="53" t="s">
        <v>45</v>
      </c>
      <c r="J557" s="360" t="str">
        <f>IF(ISBLANK(INDEX('Policy Characteristics'!D:D,MATCH($C557,'Policy Characteristics'!$C:$C,0))),"",INDEX('Policy Characteristics'!D:D,MATCH($C557,'Policy Characteristics'!$C:$C,0)))</f>
        <v>Electrification + Hydrogen</v>
      </c>
      <c r="K557" s="358" t="str">
        <f>IF(ISBLANK(INDEX('Policy Characteristics'!E:E,MATCH($C557,'Policy Characteristics'!$C:$C,0))),"",INDEX('Policy Characteristics'!E:E,MATCH($C557,'Policy Characteristics'!$C:$C,0)))</f>
        <v>indst fuel type shifting</v>
      </c>
      <c r="L557" s="380">
        <f>IF(ISBLANK(INDEX('Policy Characteristics'!F:F,MATCH($C557,'Policy Characteristics'!$C:$C,0))),"",INDEX('Policy Characteristics'!F:F,MATCH($C557,'Policy Characteristics'!$C:$C,0)))</f>
        <v>0</v>
      </c>
      <c r="M557" s="380">
        <f>IF(ISBLANK(INDEX('Policy Characteristics'!G:G,MATCH($C557,'Policy Characteristics'!$C:$C,0))),"",INDEX('Policy Characteristics'!G:G,MATCH($C557,'Policy Characteristics'!$C:$C,0)))</f>
        <v>1</v>
      </c>
      <c r="N557" s="380">
        <f>IF(ISBLANK(INDEX('Policy Characteristics'!H:H,MATCH($C557,'Policy Characteristics'!$C:$C,0))),"",INDEX('Policy Characteristics'!H:H,MATCH($C557,'Policy Characteristics'!$C:$C,0)))</f>
        <v>0.01</v>
      </c>
      <c r="O557" s="358" t="str">
        <f>IF(ISBLANK(INDEX('Policy Characteristics'!I:I,MATCH($C557,'Policy Characteristics'!$C:$C,0))),"",INDEX('Policy Characteristics'!I:I,MATCH($C557,'Policy Characteristics'!$C:$C,0)))</f>
        <v>% of fuel shifted</v>
      </c>
      <c r="P557" s="358"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58" t="str">
        <f>IF(ISBLANK(INDEX('Policy Characteristics'!K:K,MATCH($C557,'Policy Characteristics'!$C:$C,0))),"",INDEX('Policy Characteristics'!K:K,MATCH($C557,'Policy Characteristics'!$C:$C,0)))</f>
        <v>industry-ag-main.html#fuel-switching</v>
      </c>
      <c r="R557" s="358" t="str">
        <f>IF(ISBLANK(INDEX('Policy Characteristics'!L:L,MATCH($C557,'Policy Characteristics'!$C:$C,0))),"",INDEX('Policy Characteristics'!L:L,MATCH($C557,'Policy Characteristics'!$C:$C,0)))</f>
        <v>industry-elec-and-hydrogen.html</v>
      </c>
    </row>
    <row r="558" spans="1:18" x14ac:dyDescent="0.35">
      <c r="A558" s="358" t="str">
        <f>IF(ISBLANK(INDEX('Policy Characteristics'!A:A,MATCH($C558,'Policy Characteristics'!$C:$C,0))),"",INDEX('Policy Characteristics'!A:A,MATCH($C558,'Policy Characteristics'!$C:$C,0)))</f>
        <v>Industry</v>
      </c>
      <c r="B558" s="358" t="str">
        <f>IF(ISBLANK(INDEX('Policy Characteristics'!B:B,MATCH($C558,'Policy Characteristics'!$C:$C,0))),"",INDEX('Policy Characteristics'!B:B,MATCH($C558,'Policy Characteristics'!$C:$C,0)))</f>
        <v>Electrification + Hydrogen</v>
      </c>
      <c r="C558" s="362" t="str">
        <f t="shared" si="34"/>
        <v>Fraction of Industrial Fuel Use Shifted to Other Fuels</v>
      </c>
      <c r="D558" s="9" t="s">
        <v>3228</v>
      </c>
      <c r="E558" s="53" t="s">
        <v>2464</v>
      </c>
      <c r="F558" s="195" t="s">
        <v>2665</v>
      </c>
      <c r="G558" s="53" t="s">
        <v>3247</v>
      </c>
      <c r="H558" s="54">
        <v>1299</v>
      </c>
      <c r="I558" s="53" t="s">
        <v>46</v>
      </c>
      <c r="J558" s="360" t="str">
        <f>IF(ISBLANK(INDEX('Policy Characteristics'!D:D,MATCH($C558,'Policy Characteristics'!$C:$C,0))),"",INDEX('Policy Characteristics'!D:D,MATCH($C558,'Policy Characteristics'!$C:$C,0)))</f>
        <v>Electrification + Hydrogen</v>
      </c>
      <c r="K558" s="358" t="str">
        <f>IF(ISBLANK(INDEX('Policy Characteristics'!E:E,MATCH($C558,'Policy Characteristics'!$C:$C,0))),"",INDEX('Policy Characteristics'!E:E,MATCH($C558,'Policy Characteristics'!$C:$C,0)))</f>
        <v>indst fuel type shifting</v>
      </c>
      <c r="L558" s="380">
        <f>IF(ISBLANK(INDEX('Policy Characteristics'!F:F,MATCH($C558,'Policy Characteristics'!$C:$C,0))),"",INDEX('Policy Characteristics'!F:F,MATCH($C558,'Policy Characteristics'!$C:$C,0)))</f>
        <v>0</v>
      </c>
      <c r="M558" s="380">
        <f>IF(ISBLANK(INDEX('Policy Characteristics'!G:G,MATCH($C558,'Policy Characteristics'!$C:$C,0))),"",INDEX('Policy Characteristics'!G:G,MATCH($C558,'Policy Characteristics'!$C:$C,0)))</f>
        <v>1</v>
      </c>
      <c r="N558" s="380">
        <f>IF(ISBLANK(INDEX('Policy Characteristics'!H:H,MATCH($C558,'Policy Characteristics'!$C:$C,0))),"",INDEX('Policy Characteristics'!H:H,MATCH($C558,'Policy Characteristics'!$C:$C,0)))</f>
        <v>0.01</v>
      </c>
      <c r="O558" s="358" t="str">
        <f>IF(ISBLANK(INDEX('Policy Characteristics'!I:I,MATCH($C558,'Policy Characteristics'!$C:$C,0))),"",INDEX('Policy Characteristics'!I:I,MATCH($C558,'Policy Characteristics'!$C:$C,0)))</f>
        <v>% of fuel shifted</v>
      </c>
      <c r="P558" s="358"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58" t="str">
        <f>IF(ISBLANK(INDEX('Policy Characteristics'!K:K,MATCH($C558,'Policy Characteristics'!$C:$C,0))),"",INDEX('Policy Characteristics'!K:K,MATCH($C558,'Policy Characteristics'!$C:$C,0)))</f>
        <v>industry-ag-main.html#fuel-switching</v>
      </c>
      <c r="R558" s="358" t="str">
        <f>IF(ISBLANK(INDEX('Policy Characteristics'!L:L,MATCH($C558,'Policy Characteristics'!$C:$C,0))),"",INDEX('Policy Characteristics'!L:L,MATCH($C558,'Policy Characteristics'!$C:$C,0)))</f>
        <v>industry-elec-and-hydrogen.html</v>
      </c>
    </row>
    <row r="559" spans="1:18" x14ac:dyDescent="0.35">
      <c r="A559" s="358" t="str">
        <f>IF(ISBLANK(INDEX('Policy Characteristics'!A:A,MATCH($C559,'Policy Characteristics'!$C:$C,0))),"",INDEX('Policy Characteristics'!A:A,MATCH($C559,'Policy Characteristics'!$C:$C,0)))</f>
        <v>Industry</v>
      </c>
      <c r="B559" s="358" t="str">
        <f>IF(ISBLANK(INDEX('Policy Characteristics'!B:B,MATCH($C559,'Policy Characteristics'!$C:$C,0))),"",INDEX('Policy Characteristics'!B:B,MATCH($C559,'Policy Characteristics'!$C:$C,0)))</f>
        <v>Electrification + Hydrogen</v>
      </c>
      <c r="C559" s="362" t="str">
        <f t="shared" si="34"/>
        <v>Fraction of Industrial Fuel Use Shifted to Other Fuels</v>
      </c>
      <c r="D559" s="9" t="s">
        <v>3228</v>
      </c>
      <c r="E559" s="53" t="s">
        <v>2465</v>
      </c>
      <c r="F559" s="195" t="s">
        <v>2665</v>
      </c>
      <c r="G559" s="53" t="s">
        <v>3248</v>
      </c>
      <c r="H559" s="54">
        <v>1300</v>
      </c>
      <c r="I559" s="53" t="s">
        <v>46</v>
      </c>
      <c r="J559" s="360" t="str">
        <f>IF(ISBLANK(INDEX('Policy Characteristics'!D:D,MATCH($C559,'Policy Characteristics'!$C:$C,0))),"",INDEX('Policy Characteristics'!D:D,MATCH($C559,'Policy Characteristics'!$C:$C,0)))</f>
        <v>Electrification + Hydrogen</v>
      </c>
      <c r="K559" s="358" t="str">
        <f>IF(ISBLANK(INDEX('Policy Characteristics'!E:E,MATCH($C559,'Policy Characteristics'!$C:$C,0))),"",INDEX('Policy Characteristics'!E:E,MATCH($C559,'Policy Characteristics'!$C:$C,0)))</f>
        <v>indst fuel type shifting</v>
      </c>
      <c r="L559" s="380">
        <f>IF(ISBLANK(INDEX('Policy Characteristics'!F:F,MATCH($C559,'Policy Characteristics'!$C:$C,0))),"",INDEX('Policy Characteristics'!F:F,MATCH($C559,'Policy Characteristics'!$C:$C,0)))</f>
        <v>0</v>
      </c>
      <c r="M559" s="380">
        <f>IF(ISBLANK(INDEX('Policy Characteristics'!G:G,MATCH($C559,'Policy Characteristics'!$C:$C,0))),"",INDEX('Policy Characteristics'!G:G,MATCH($C559,'Policy Characteristics'!$C:$C,0)))</f>
        <v>1</v>
      </c>
      <c r="N559" s="380">
        <f>IF(ISBLANK(INDEX('Policy Characteristics'!H:H,MATCH($C559,'Policy Characteristics'!$C:$C,0))),"",INDEX('Policy Characteristics'!H:H,MATCH($C559,'Policy Characteristics'!$C:$C,0)))</f>
        <v>0.01</v>
      </c>
      <c r="O559" s="358" t="str">
        <f>IF(ISBLANK(INDEX('Policy Characteristics'!I:I,MATCH($C559,'Policy Characteristics'!$C:$C,0))),"",INDEX('Policy Characteristics'!I:I,MATCH($C559,'Policy Characteristics'!$C:$C,0)))</f>
        <v>% of fuel shifted</v>
      </c>
      <c r="P559" s="358"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58" t="str">
        <f>IF(ISBLANK(INDEX('Policy Characteristics'!K:K,MATCH($C559,'Policy Characteristics'!$C:$C,0))),"",INDEX('Policy Characteristics'!K:K,MATCH($C559,'Policy Characteristics'!$C:$C,0)))</f>
        <v>industry-ag-main.html#fuel-switching</v>
      </c>
      <c r="R559" s="358" t="str">
        <f>IF(ISBLANK(INDEX('Policy Characteristics'!L:L,MATCH($C559,'Policy Characteristics'!$C:$C,0))),"",INDEX('Policy Characteristics'!L:L,MATCH($C559,'Policy Characteristics'!$C:$C,0)))</f>
        <v>industry-elec-and-hydrogen.html</v>
      </c>
    </row>
    <row r="560" spans="1:18" x14ac:dyDescent="0.35">
      <c r="A560" s="358" t="str">
        <f>IF(ISBLANK(INDEX('Policy Characteristics'!A:A,MATCH($C560,'Policy Characteristics'!$C:$C,0))),"",INDEX('Policy Characteristics'!A:A,MATCH($C560,'Policy Characteristics'!$C:$C,0)))</f>
        <v>Industry</v>
      </c>
      <c r="B560" s="358" t="str">
        <f>IF(ISBLANK(INDEX('Policy Characteristics'!B:B,MATCH($C560,'Policy Characteristics'!$C:$C,0))),"",INDEX('Policy Characteristics'!B:B,MATCH($C560,'Policy Characteristics'!$C:$C,0)))</f>
        <v>Electrification + Hydrogen</v>
      </c>
      <c r="C560" s="362" t="str">
        <f t="shared" si="34"/>
        <v>Fraction of Industrial Fuel Use Shifted to Other Fuels</v>
      </c>
      <c r="D560" s="9" t="s">
        <v>3228</v>
      </c>
      <c r="E560" s="53" t="s">
        <v>2466</v>
      </c>
      <c r="F560" s="195" t="s">
        <v>2665</v>
      </c>
      <c r="G560" s="53" t="s">
        <v>3249</v>
      </c>
      <c r="H560" s="54">
        <v>1301</v>
      </c>
      <c r="I560" s="53" t="s">
        <v>46</v>
      </c>
      <c r="J560" s="360" t="str">
        <f>IF(ISBLANK(INDEX('Policy Characteristics'!D:D,MATCH($C560,'Policy Characteristics'!$C:$C,0))),"",INDEX('Policy Characteristics'!D:D,MATCH($C560,'Policy Characteristics'!$C:$C,0)))</f>
        <v>Electrification + Hydrogen</v>
      </c>
      <c r="K560" s="358" t="str">
        <f>IF(ISBLANK(INDEX('Policy Characteristics'!E:E,MATCH($C560,'Policy Characteristics'!$C:$C,0))),"",INDEX('Policy Characteristics'!E:E,MATCH($C560,'Policy Characteristics'!$C:$C,0)))</f>
        <v>indst fuel type shifting</v>
      </c>
      <c r="L560" s="380">
        <f>IF(ISBLANK(INDEX('Policy Characteristics'!F:F,MATCH($C560,'Policy Characteristics'!$C:$C,0))),"",INDEX('Policy Characteristics'!F:F,MATCH($C560,'Policy Characteristics'!$C:$C,0)))</f>
        <v>0</v>
      </c>
      <c r="M560" s="380">
        <f>IF(ISBLANK(INDEX('Policy Characteristics'!G:G,MATCH($C560,'Policy Characteristics'!$C:$C,0))),"",INDEX('Policy Characteristics'!G:G,MATCH($C560,'Policy Characteristics'!$C:$C,0)))</f>
        <v>1</v>
      </c>
      <c r="N560" s="380">
        <f>IF(ISBLANK(INDEX('Policy Characteristics'!H:H,MATCH($C560,'Policy Characteristics'!$C:$C,0))),"",INDEX('Policy Characteristics'!H:H,MATCH($C560,'Policy Characteristics'!$C:$C,0)))</f>
        <v>0.01</v>
      </c>
      <c r="O560" s="358" t="str">
        <f>IF(ISBLANK(INDEX('Policy Characteristics'!I:I,MATCH($C560,'Policy Characteristics'!$C:$C,0))),"",INDEX('Policy Characteristics'!I:I,MATCH($C560,'Policy Characteristics'!$C:$C,0)))</f>
        <v>% of fuel shifted</v>
      </c>
      <c r="P560" s="358"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58" t="str">
        <f>IF(ISBLANK(INDEX('Policy Characteristics'!K:K,MATCH($C560,'Policy Characteristics'!$C:$C,0))),"",INDEX('Policy Characteristics'!K:K,MATCH($C560,'Policy Characteristics'!$C:$C,0)))</f>
        <v>industry-ag-main.html#fuel-switching</v>
      </c>
      <c r="R560" s="358" t="str">
        <f>IF(ISBLANK(INDEX('Policy Characteristics'!L:L,MATCH($C560,'Policy Characteristics'!$C:$C,0))),"",INDEX('Policy Characteristics'!L:L,MATCH($C560,'Policy Characteristics'!$C:$C,0)))</f>
        <v>industry-elec-and-hydrogen.html</v>
      </c>
    </row>
    <row r="561" spans="1:18" x14ac:dyDescent="0.35">
      <c r="A561" s="358" t="str">
        <f>IF(ISBLANK(INDEX('Policy Characteristics'!A:A,MATCH($C561,'Policy Characteristics'!$C:$C,0))),"",INDEX('Policy Characteristics'!A:A,MATCH($C561,'Policy Characteristics'!$C:$C,0)))</f>
        <v>Industry</v>
      </c>
      <c r="B561" s="358" t="str">
        <f>IF(ISBLANK(INDEX('Policy Characteristics'!B:B,MATCH($C561,'Policy Characteristics'!$C:$C,0))),"",INDEX('Policy Characteristics'!B:B,MATCH($C561,'Policy Characteristics'!$C:$C,0)))</f>
        <v>Electrification + Hydrogen</v>
      </c>
      <c r="C561" s="362" t="str">
        <f t="shared" si="34"/>
        <v>Fraction of Industrial Fuel Use Shifted to Other Fuels</v>
      </c>
      <c r="D561" s="9" t="s">
        <v>3228</v>
      </c>
      <c r="E561" s="53" t="s">
        <v>2467</v>
      </c>
      <c r="F561" s="195" t="s">
        <v>2665</v>
      </c>
      <c r="G561" s="53" t="s">
        <v>3250</v>
      </c>
      <c r="H561" s="54">
        <v>1302</v>
      </c>
      <c r="I561" s="53" t="s">
        <v>46</v>
      </c>
      <c r="J561" s="360" t="str">
        <f>IF(ISBLANK(INDEX('Policy Characteristics'!D:D,MATCH($C561,'Policy Characteristics'!$C:$C,0))),"",INDEX('Policy Characteristics'!D:D,MATCH($C561,'Policy Characteristics'!$C:$C,0)))</f>
        <v>Electrification + Hydrogen</v>
      </c>
      <c r="K561" s="358" t="str">
        <f>IF(ISBLANK(INDEX('Policy Characteristics'!E:E,MATCH($C561,'Policy Characteristics'!$C:$C,0))),"",INDEX('Policy Characteristics'!E:E,MATCH($C561,'Policy Characteristics'!$C:$C,0)))</f>
        <v>indst fuel type shifting</v>
      </c>
      <c r="L561" s="380">
        <f>IF(ISBLANK(INDEX('Policy Characteristics'!F:F,MATCH($C561,'Policy Characteristics'!$C:$C,0))),"",INDEX('Policy Characteristics'!F:F,MATCH($C561,'Policy Characteristics'!$C:$C,0)))</f>
        <v>0</v>
      </c>
      <c r="M561" s="380">
        <f>IF(ISBLANK(INDEX('Policy Characteristics'!G:G,MATCH($C561,'Policy Characteristics'!$C:$C,0))),"",INDEX('Policy Characteristics'!G:G,MATCH($C561,'Policy Characteristics'!$C:$C,0)))</f>
        <v>1</v>
      </c>
      <c r="N561" s="380">
        <f>IF(ISBLANK(INDEX('Policy Characteristics'!H:H,MATCH($C561,'Policy Characteristics'!$C:$C,0))),"",INDEX('Policy Characteristics'!H:H,MATCH($C561,'Policy Characteristics'!$C:$C,0)))</f>
        <v>0.01</v>
      </c>
      <c r="O561" s="358" t="str">
        <f>IF(ISBLANK(INDEX('Policy Characteristics'!I:I,MATCH($C561,'Policy Characteristics'!$C:$C,0))),"",INDEX('Policy Characteristics'!I:I,MATCH($C561,'Policy Characteristics'!$C:$C,0)))</f>
        <v>% of fuel shifted</v>
      </c>
      <c r="P561" s="358"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58" t="str">
        <f>IF(ISBLANK(INDEX('Policy Characteristics'!K:K,MATCH($C561,'Policy Characteristics'!$C:$C,0))),"",INDEX('Policy Characteristics'!K:K,MATCH($C561,'Policy Characteristics'!$C:$C,0)))</f>
        <v>industry-ag-main.html#fuel-switching</v>
      </c>
      <c r="R561" s="358" t="str">
        <f>IF(ISBLANK(INDEX('Policy Characteristics'!L:L,MATCH($C561,'Policy Characteristics'!$C:$C,0))),"",INDEX('Policy Characteristics'!L:L,MATCH($C561,'Policy Characteristics'!$C:$C,0)))</f>
        <v>industry-elec-and-hydrogen.html</v>
      </c>
    </row>
    <row r="562" spans="1:18" x14ac:dyDescent="0.35">
      <c r="A562" s="358" t="str">
        <f>IF(ISBLANK(INDEX('Policy Characteristics'!A:A,MATCH($C562,'Policy Characteristics'!$C:$C,0))),"",INDEX('Policy Characteristics'!A:A,MATCH($C562,'Policy Characteristics'!$C:$C,0)))</f>
        <v>Industry</v>
      </c>
      <c r="B562" s="358" t="str">
        <f>IF(ISBLANK(INDEX('Policy Characteristics'!B:B,MATCH($C562,'Policy Characteristics'!$C:$C,0))),"",INDEX('Policy Characteristics'!B:B,MATCH($C562,'Policy Characteristics'!$C:$C,0)))</f>
        <v>Electrification + Hydrogen</v>
      </c>
      <c r="C562" s="362" t="str">
        <f t="shared" si="34"/>
        <v>Fraction of Industrial Fuel Use Shifted to Other Fuels</v>
      </c>
      <c r="D562" s="9" t="s">
        <v>3228</v>
      </c>
      <c r="E562" s="53" t="s">
        <v>2468</v>
      </c>
      <c r="F562" s="195" t="s">
        <v>2665</v>
      </c>
      <c r="G562" s="53" t="s">
        <v>3251</v>
      </c>
      <c r="H562" s="54">
        <v>1303</v>
      </c>
      <c r="I562" s="53" t="s">
        <v>46</v>
      </c>
      <c r="J562" s="360" t="str">
        <f>IF(ISBLANK(INDEX('Policy Characteristics'!D:D,MATCH($C562,'Policy Characteristics'!$C:$C,0))),"",INDEX('Policy Characteristics'!D:D,MATCH($C562,'Policy Characteristics'!$C:$C,0)))</f>
        <v>Electrification + Hydrogen</v>
      </c>
      <c r="K562" s="358" t="str">
        <f>IF(ISBLANK(INDEX('Policy Characteristics'!E:E,MATCH($C562,'Policy Characteristics'!$C:$C,0))),"",INDEX('Policy Characteristics'!E:E,MATCH($C562,'Policy Characteristics'!$C:$C,0)))</f>
        <v>indst fuel type shifting</v>
      </c>
      <c r="L562" s="380">
        <f>IF(ISBLANK(INDEX('Policy Characteristics'!F:F,MATCH($C562,'Policy Characteristics'!$C:$C,0))),"",INDEX('Policy Characteristics'!F:F,MATCH($C562,'Policy Characteristics'!$C:$C,0)))</f>
        <v>0</v>
      </c>
      <c r="M562" s="380">
        <f>IF(ISBLANK(INDEX('Policy Characteristics'!G:G,MATCH($C562,'Policy Characteristics'!$C:$C,0))),"",INDEX('Policy Characteristics'!G:G,MATCH($C562,'Policy Characteristics'!$C:$C,0)))</f>
        <v>1</v>
      </c>
      <c r="N562" s="380">
        <f>IF(ISBLANK(INDEX('Policy Characteristics'!H:H,MATCH($C562,'Policy Characteristics'!$C:$C,0))),"",INDEX('Policy Characteristics'!H:H,MATCH($C562,'Policy Characteristics'!$C:$C,0)))</f>
        <v>0.01</v>
      </c>
      <c r="O562" s="358" t="str">
        <f>IF(ISBLANK(INDEX('Policy Characteristics'!I:I,MATCH($C562,'Policy Characteristics'!$C:$C,0))),"",INDEX('Policy Characteristics'!I:I,MATCH($C562,'Policy Characteristics'!$C:$C,0)))</f>
        <v>% of fuel shifted</v>
      </c>
      <c r="P562" s="358"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58" t="str">
        <f>IF(ISBLANK(INDEX('Policy Characteristics'!K:K,MATCH($C562,'Policy Characteristics'!$C:$C,0))),"",INDEX('Policy Characteristics'!K:K,MATCH($C562,'Policy Characteristics'!$C:$C,0)))</f>
        <v>industry-ag-main.html#fuel-switching</v>
      </c>
      <c r="R562" s="358" t="str">
        <f>IF(ISBLANK(INDEX('Policy Characteristics'!L:L,MATCH($C562,'Policy Characteristics'!$C:$C,0))),"",INDEX('Policy Characteristics'!L:L,MATCH($C562,'Policy Characteristics'!$C:$C,0)))</f>
        <v>industry-elec-and-hydrogen.html</v>
      </c>
    </row>
    <row r="563" spans="1:18" x14ac:dyDescent="0.35">
      <c r="A563" s="358" t="str">
        <f>IF(ISBLANK(INDEX('Policy Characteristics'!A:A,MATCH($C563,'Policy Characteristics'!$C:$C,0))),"",INDEX('Policy Characteristics'!A:A,MATCH($C563,'Policy Characteristics'!$C:$C,0)))</f>
        <v>Industry</v>
      </c>
      <c r="B563" s="358" t="str">
        <f>IF(ISBLANK(INDEX('Policy Characteristics'!B:B,MATCH($C563,'Policy Characteristics'!$C:$C,0))),"",INDEX('Policy Characteristics'!B:B,MATCH($C563,'Policy Characteristics'!$C:$C,0)))</f>
        <v>Electrification + Hydrogen</v>
      </c>
      <c r="C563" s="362" t="str">
        <f t="shared" si="34"/>
        <v>Fraction of Industrial Fuel Use Shifted to Other Fuels</v>
      </c>
      <c r="D563" s="9" t="s">
        <v>3228</v>
      </c>
      <c r="E563" s="53" t="s">
        <v>2805</v>
      </c>
      <c r="F563" s="195" t="s">
        <v>2665</v>
      </c>
      <c r="G563" s="53" t="s">
        <v>3252</v>
      </c>
      <c r="H563" s="54">
        <v>1304</v>
      </c>
      <c r="I563" s="53" t="s">
        <v>46</v>
      </c>
      <c r="J563" s="360" t="str">
        <f>IF(ISBLANK(INDEX('Policy Characteristics'!D:D,MATCH($C563,'Policy Characteristics'!$C:$C,0))),"",INDEX('Policy Characteristics'!D:D,MATCH($C563,'Policy Characteristics'!$C:$C,0)))</f>
        <v>Electrification + Hydrogen</v>
      </c>
      <c r="K563" s="358" t="str">
        <f>IF(ISBLANK(INDEX('Policy Characteristics'!E:E,MATCH($C563,'Policy Characteristics'!$C:$C,0))),"",INDEX('Policy Characteristics'!E:E,MATCH($C563,'Policy Characteristics'!$C:$C,0)))</f>
        <v>indst fuel type shifting</v>
      </c>
      <c r="L563" s="380">
        <f>IF(ISBLANK(INDEX('Policy Characteristics'!F:F,MATCH($C563,'Policy Characteristics'!$C:$C,0))),"",INDEX('Policy Characteristics'!F:F,MATCH($C563,'Policy Characteristics'!$C:$C,0)))</f>
        <v>0</v>
      </c>
      <c r="M563" s="380">
        <f>IF(ISBLANK(INDEX('Policy Characteristics'!G:G,MATCH($C563,'Policy Characteristics'!$C:$C,0))),"",INDEX('Policy Characteristics'!G:G,MATCH($C563,'Policy Characteristics'!$C:$C,0)))</f>
        <v>1</v>
      </c>
      <c r="N563" s="380">
        <f>IF(ISBLANK(INDEX('Policy Characteristics'!H:H,MATCH($C563,'Policy Characteristics'!$C:$C,0))),"",INDEX('Policy Characteristics'!H:H,MATCH($C563,'Policy Characteristics'!$C:$C,0)))</f>
        <v>0.01</v>
      </c>
      <c r="O563" s="358" t="str">
        <f>IF(ISBLANK(INDEX('Policy Characteristics'!I:I,MATCH($C563,'Policy Characteristics'!$C:$C,0))),"",INDEX('Policy Characteristics'!I:I,MATCH($C563,'Policy Characteristics'!$C:$C,0)))</f>
        <v>% of fuel shifted</v>
      </c>
      <c r="P563" s="358"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58" t="str">
        <f>IF(ISBLANK(INDEX('Policy Characteristics'!K:K,MATCH($C563,'Policy Characteristics'!$C:$C,0))),"",INDEX('Policy Characteristics'!K:K,MATCH($C563,'Policy Characteristics'!$C:$C,0)))</f>
        <v>industry-ag-main.html#fuel-switching</v>
      </c>
      <c r="R563" s="358" t="str">
        <f>IF(ISBLANK(INDEX('Policy Characteristics'!L:L,MATCH($C563,'Policy Characteristics'!$C:$C,0))),"",INDEX('Policy Characteristics'!L:L,MATCH($C563,'Policy Characteristics'!$C:$C,0)))</f>
        <v>industry-elec-and-hydrogen.html</v>
      </c>
    </row>
    <row r="564" spans="1:18" x14ac:dyDescent="0.35">
      <c r="A564" s="358" t="str">
        <f>IF(ISBLANK(INDEX('Policy Characteristics'!A:A,MATCH($C564,'Policy Characteristics'!$C:$C,0))),"",INDEX('Policy Characteristics'!A:A,MATCH($C564,'Policy Characteristics'!$C:$C,0)))</f>
        <v>Industry</v>
      </c>
      <c r="B564" s="358" t="str">
        <f>IF(ISBLANK(INDEX('Policy Characteristics'!B:B,MATCH($C564,'Policy Characteristics'!$C:$C,0))),"",INDEX('Policy Characteristics'!B:B,MATCH($C564,'Policy Characteristics'!$C:$C,0)))</f>
        <v>Electrification + Hydrogen</v>
      </c>
      <c r="C564" s="362" t="str">
        <f t="shared" si="34"/>
        <v>Fraction of Industrial Fuel Use Shifted to Other Fuels</v>
      </c>
      <c r="D564" s="9" t="s">
        <v>3228</v>
      </c>
      <c r="E564" s="53" t="s">
        <v>2806</v>
      </c>
      <c r="F564" s="195" t="s">
        <v>2665</v>
      </c>
      <c r="G564" s="53" t="s">
        <v>3253</v>
      </c>
      <c r="H564" s="54">
        <v>1305</v>
      </c>
      <c r="I564" s="53" t="s">
        <v>46</v>
      </c>
      <c r="J564" s="360" t="str">
        <f>IF(ISBLANK(INDEX('Policy Characteristics'!D:D,MATCH($C564,'Policy Characteristics'!$C:$C,0))),"",INDEX('Policy Characteristics'!D:D,MATCH($C564,'Policy Characteristics'!$C:$C,0)))</f>
        <v>Electrification + Hydrogen</v>
      </c>
      <c r="K564" s="358" t="str">
        <f>IF(ISBLANK(INDEX('Policy Characteristics'!E:E,MATCH($C564,'Policy Characteristics'!$C:$C,0))),"",INDEX('Policy Characteristics'!E:E,MATCH($C564,'Policy Characteristics'!$C:$C,0)))</f>
        <v>indst fuel type shifting</v>
      </c>
      <c r="L564" s="380">
        <f>IF(ISBLANK(INDEX('Policy Characteristics'!F:F,MATCH($C564,'Policy Characteristics'!$C:$C,0))),"",INDEX('Policy Characteristics'!F:F,MATCH($C564,'Policy Characteristics'!$C:$C,0)))</f>
        <v>0</v>
      </c>
      <c r="M564" s="380">
        <f>IF(ISBLANK(INDEX('Policy Characteristics'!G:G,MATCH($C564,'Policy Characteristics'!$C:$C,0))),"",INDEX('Policy Characteristics'!G:G,MATCH($C564,'Policy Characteristics'!$C:$C,0)))</f>
        <v>1</v>
      </c>
      <c r="N564" s="380">
        <f>IF(ISBLANK(INDEX('Policy Characteristics'!H:H,MATCH($C564,'Policy Characteristics'!$C:$C,0))),"",INDEX('Policy Characteristics'!H:H,MATCH($C564,'Policy Characteristics'!$C:$C,0)))</f>
        <v>0.01</v>
      </c>
      <c r="O564" s="358" t="str">
        <f>IF(ISBLANK(INDEX('Policy Characteristics'!I:I,MATCH($C564,'Policy Characteristics'!$C:$C,0))),"",INDEX('Policy Characteristics'!I:I,MATCH($C564,'Policy Characteristics'!$C:$C,0)))</f>
        <v>% of fuel shifted</v>
      </c>
      <c r="P564" s="358"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58" t="str">
        <f>IF(ISBLANK(INDEX('Policy Characteristics'!K:K,MATCH($C564,'Policy Characteristics'!$C:$C,0))),"",INDEX('Policy Characteristics'!K:K,MATCH($C564,'Policy Characteristics'!$C:$C,0)))</f>
        <v>industry-ag-main.html#fuel-switching</v>
      </c>
      <c r="R564" s="358" t="str">
        <f>IF(ISBLANK(INDEX('Policy Characteristics'!L:L,MATCH($C564,'Policy Characteristics'!$C:$C,0))),"",INDEX('Policy Characteristics'!L:L,MATCH($C564,'Policy Characteristics'!$C:$C,0)))</f>
        <v>industry-elec-and-hydrogen.html</v>
      </c>
    </row>
    <row r="565" spans="1:18" x14ac:dyDescent="0.35">
      <c r="A565" s="358" t="str">
        <f>IF(ISBLANK(INDEX('Policy Characteristics'!A:A,MATCH($C565,'Policy Characteristics'!$C:$C,0))),"",INDEX('Policy Characteristics'!A:A,MATCH($C565,'Policy Characteristics'!$C:$C,0)))</f>
        <v>Industry</v>
      </c>
      <c r="B565" s="358" t="str">
        <f>IF(ISBLANK(INDEX('Policy Characteristics'!B:B,MATCH($C565,'Policy Characteristics'!$C:$C,0))),"",INDEX('Policy Characteristics'!B:B,MATCH($C565,'Policy Characteristics'!$C:$C,0)))</f>
        <v>Electrification + Hydrogen</v>
      </c>
      <c r="C565" s="362" t="str">
        <f t="shared" si="34"/>
        <v>Fraction of Industrial Fuel Use Shifted to Other Fuels</v>
      </c>
      <c r="D565" s="9" t="s">
        <v>3228</v>
      </c>
      <c r="E565" s="53" t="s">
        <v>2807</v>
      </c>
      <c r="F565" s="195" t="s">
        <v>2665</v>
      </c>
      <c r="G565" s="53" t="s">
        <v>3254</v>
      </c>
      <c r="H565" s="54">
        <v>1306</v>
      </c>
      <c r="I565" s="53" t="s">
        <v>46</v>
      </c>
      <c r="J565" s="360" t="str">
        <f>IF(ISBLANK(INDEX('Policy Characteristics'!D:D,MATCH($C565,'Policy Characteristics'!$C:$C,0))),"",INDEX('Policy Characteristics'!D:D,MATCH($C565,'Policy Characteristics'!$C:$C,0)))</f>
        <v>Electrification + Hydrogen</v>
      </c>
      <c r="K565" s="358" t="str">
        <f>IF(ISBLANK(INDEX('Policy Characteristics'!E:E,MATCH($C565,'Policy Characteristics'!$C:$C,0))),"",INDEX('Policy Characteristics'!E:E,MATCH($C565,'Policy Characteristics'!$C:$C,0)))</f>
        <v>indst fuel type shifting</v>
      </c>
      <c r="L565" s="380">
        <f>IF(ISBLANK(INDEX('Policy Characteristics'!F:F,MATCH($C565,'Policy Characteristics'!$C:$C,0))),"",INDEX('Policy Characteristics'!F:F,MATCH($C565,'Policy Characteristics'!$C:$C,0)))</f>
        <v>0</v>
      </c>
      <c r="M565" s="380">
        <f>IF(ISBLANK(INDEX('Policy Characteristics'!G:G,MATCH($C565,'Policy Characteristics'!$C:$C,0))),"",INDEX('Policy Characteristics'!G:G,MATCH($C565,'Policy Characteristics'!$C:$C,0)))</f>
        <v>1</v>
      </c>
      <c r="N565" s="380">
        <f>IF(ISBLANK(INDEX('Policy Characteristics'!H:H,MATCH($C565,'Policy Characteristics'!$C:$C,0))),"",INDEX('Policy Characteristics'!H:H,MATCH($C565,'Policy Characteristics'!$C:$C,0)))</f>
        <v>0.01</v>
      </c>
      <c r="O565" s="358" t="str">
        <f>IF(ISBLANK(INDEX('Policy Characteristics'!I:I,MATCH($C565,'Policy Characteristics'!$C:$C,0))),"",INDEX('Policy Characteristics'!I:I,MATCH($C565,'Policy Characteristics'!$C:$C,0)))</f>
        <v>% of fuel shifted</v>
      </c>
      <c r="P565" s="358"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58" t="str">
        <f>IF(ISBLANK(INDEX('Policy Characteristics'!K:K,MATCH($C565,'Policy Characteristics'!$C:$C,0))),"",INDEX('Policy Characteristics'!K:K,MATCH($C565,'Policy Characteristics'!$C:$C,0)))</f>
        <v>industry-ag-main.html#fuel-switching</v>
      </c>
      <c r="R565" s="358" t="str">
        <f>IF(ISBLANK(INDEX('Policy Characteristics'!L:L,MATCH($C565,'Policy Characteristics'!$C:$C,0))),"",INDEX('Policy Characteristics'!L:L,MATCH($C565,'Policy Characteristics'!$C:$C,0)))</f>
        <v>industry-elec-and-hydrogen.html</v>
      </c>
    </row>
    <row r="566" spans="1:18" x14ac:dyDescent="0.35">
      <c r="A566" s="358" t="str">
        <f>IF(ISBLANK(INDEX('Policy Characteristics'!A:A,MATCH($C566,'Policy Characteristics'!$C:$C,0))),"",INDEX('Policy Characteristics'!A:A,MATCH($C566,'Policy Characteristics'!$C:$C,0)))</f>
        <v>Industry</v>
      </c>
      <c r="B566" s="358" t="str">
        <f>IF(ISBLANK(INDEX('Policy Characteristics'!B:B,MATCH($C566,'Policy Characteristics'!$C:$C,0))),"",INDEX('Policy Characteristics'!B:B,MATCH($C566,'Policy Characteristics'!$C:$C,0)))</f>
        <v>Electrification + Hydrogen</v>
      </c>
      <c r="C566" s="362" t="str">
        <f t="shared" si="34"/>
        <v>Fraction of Industrial Fuel Use Shifted to Other Fuels</v>
      </c>
      <c r="D566" s="9" t="s">
        <v>3228</v>
      </c>
      <c r="E566" s="53" t="s">
        <v>2804</v>
      </c>
      <c r="F566" s="195" t="s">
        <v>2665</v>
      </c>
      <c r="G566" s="53" t="s">
        <v>3255</v>
      </c>
      <c r="H566" s="54">
        <v>1307</v>
      </c>
      <c r="I566" s="53" t="s">
        <v>45</v>
      </c>
      <c r="J566" s="360" t="str">
        <f>IF(ISBLANK(INDEX('Policy Characteristics'!D:D,MATCH($C566,'Policy Characteristics'!$C:$C,0))),"",INDEX('Policy Characteristics'!D:D,MATCH($C566,'Policy Characteristics'!$C:$C,0)))</f>
        <v>Electrification + Hydrogen</v>
      </c>
      <c r="K566" s="358" t="str">
        <f>IF(ISBLANK(INDEX('Policy Characteristics'!E:E,MATCH($C566,'Policy Characteristics'!$C:$C,0))),"",INDEX('Policy Characteristics'!E:E,MATCH($C566,'Policy Characteristics'!$C:$C,0)))</f>
        <v>indst fuel type shifting</v>
      </c>
      <c r="L566" s="380">
        <f>IF(ISBLANK(INDEX('Policy Characteristics'!F:F,MATCH($C566,'Policy Characteristics'!$C:$C,0))),"",INDEX('Policy Characteristics'!F:F,MATCH($C566,'Policy Characteristics'!$C:$C,0)))</f>
        <v>0</v>
      </c>
      <c r="M566" s="380">
        <f>IF(ISBLANK(INDEX('Policy Characteristics'!G:G,MATCH($C566,'Policy Characteristics'!$C:$C,0))),"",INDEX('Policy Characteristics'!G:G,MATCH($C566,'Policy Characteristics'!$C:$C,0)))</f>
        <v>1</v>
      </c>
      <c r="N566" s="380">
        <f>IF(ISBLANK(INDEX('Policy Characteristics'!H:H,MATCH($C566,'Policy Characteristics'!$C:$C,0))),"",INDEX('Policy Characteristics'!H:H,MATCH($C566,'Policy Characteristics'!$C:$C,0)))</f>
        <v>0.01</v>
      </c>
      <c r="O566" s="358" t="str">
        <f>IF(ISBLANK(INDEX('Policy Characteristics'!I:I,MATCH($C566,'Policy Characteristics'!$C:$C,0))),"",INDEX('Policy Characteristics'!I:I,MATCH($C566,'Policy Characteristics'!$C:$C,0)))</f>
        <v>% of fuel shifted</v>
      </c>
      <c r="P566" s="358"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58" t="str">
        <f>IF(ISBLANK(INDEX('Policy Characteristics'!K:K,MATCH($C566,'Policy Characteristics'!$C:$C,0))),"",INDEX('Policy Characteristics'!K:K,MATCH($C566,'Policy Characteristics'!$C:$C,0)))</f>
        <v>industry-ag-main.html#fuel-switching</v>
      </c>
      <c r="R566" s="358" t="str">
        <f>IF(ISBLANK(INDEX('Policy Characteristics'!L:L,MATCH($C566,'Policy Characteristics'!$C:$C,0))),"",INDEX('Policy Characteristics'!L:L,MATCH($C566,'Policy Characteristics'!$C:$C,0)))</f>
        <v>industry-elec-and-hydrogen.html</v>
      </c>
    </row>
    <row r="567" spans="1:18" x14ac:dyDescent="0.35">
      <c r="A567" s="358" t="str">
        <f>IF(ISBLANK(INDEX('Policy Characteristics'!A:A,MATCH($C567,'Policy Characteristics'!$C:$C,0))),"",INDEX('Policy Characteristics'!A:A,MATCH($C567,'Policy Characteristics'!$C:$C,0)))</f>
        <v>Industry</v>
      </c>
      <c r="B567" s="358" t="str">
        <f>IF(ISBLANK(INDEX('Policy Characteristics'!B:B,MATCH($C567,'Policy Characteristics'!$C:$C,0))),"",INDEX('Policy Characteristics'!B:B,MATCH($C567,'Policy Characteristics'!$C:$C,0)))</f>
        <v>Electrification + Hydrogen</v>
      </c>
      <c r="C567" s="362" t="str">
        <f t="shared" si="34"/>
        <v>Fraction of Industrial Fuel Use Shifted to Other Fuels</v>
      </c>
      <c r="D567" s="9" t="s">
        <v>3229</v>
      </c>
      <c r="E567" s="53" t="s">
        <v>2463</v>
      </c>
      <c r="F567" s="195" t="s">
        <v>3192</v>
      </c>
      <c r="G567" s="53" t="s">
        <v>3246</v>
      </c>
      <c r="H567" s="54">
        <v>1308</v>
      </c>
      <c r="I567" s="53" t="s">
        <v>45</v>
      </c>
      <c r="J567" s="360" t="str">
        <f>IF(ISBLANK(INDEX('Policy Characteristics'!D:D,MATCH($C567,'Policy Characteristics'!$C:$C,0))),"",INDEX('Policy Characteristics'!D:D,MATCH($C567,'Policy Characteristics'!$C:$C,0)))</f>
        <v>Electrification + Hydrogen</v>
      </c>
      <c r="K567" s="358" t="str">
        <f>IF(ISBLANK(INDEX('Policy Characteristics'!E:E,MATCH($C567,'Policy Characteristics'!$C:$C,0))),"",INDEX('Policy Characteristics'!E:E,MATCH($C567,'Policy Characteristics'!$C:$C,0)))</f>
        <v>indst fuel type shifting</v>
      </c>
      <c r="L567" s="380">
        <f>IF(ISBLANK(INDEX('Policy Characteristics'!F:F,MATCH($C567,'Policy Characteristics'!$C:$C,0))),"",INDEX('Policy Characteristics'!F:F,MATCH($C567,'Policy Characteristics'!$C:$C,0)))</f>
        <v>0</v>
      </c>
      <c r="M567" s="380">
        <f>IF(ISBLANK(INDEX('Policy Characteristics'!G:G,MATCH($C567,'Policy Characteristics'!$C:$C,0))),"",INDEX('Policy Characteristics'!G:G,MATCH($C567,'Policy Characteristics'!$C:$C,0)))</f>
        <v>1</v>
      </c>
      <c r="N567" s="380">
        <f>IF(ISBLANK(INDEX('Policy Characteristics'!H:H,MATCH($C567,'Policy Characteristics'!$C:$C,0))),"",INDEX('Policy Characteristics'!H:H,MATCH($C567,'Policy Characteristics'!$C:$C,0)))</f>
        <v>0.01</v>
      </c>
      <c r="O567" s="358" t="str">
        <f>IF(ISBLANK(INDEX('Policy Characteristics'!I:I,MATCH($C567,'Policy Characteristics'!$C:$C,0))),"",INDEX('Policy Characteristics'!I:I,MATCH($C567,'Policy Characteristics'!$C:$C,0)))</f>
        <v>% of fuel shifted</v>
      </c>
      <c r="P567" s="358"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58" t="str">
        <f>IF(ISBLANK(INDEX('Policy Characteristics'!K:K,MATCH($C567,'Policy Characteristics'!$C:$C,0))),"",INDEX('Policy Characteristics'!K:K,MATCH($C567,'Policy Characteristics'!$C:$C,0)))</f>
        <v>industry-ag-main.html#fuel-switching</v>
      </c>
      <c r="R567" s="358" t="str">
        <f>IF(ISBLANK(INDEX('Policy Characteristics'!L:L,MATCH($C567,'Policy Characteristics'!$C:$C,0))),"",INDEX('Policy Characteristics'!L:L,MATCH($C567,'Policy Characteristics'!$C:$C,0)))</f>
        <v>industry-elec-and-hydrogen.html</v>
      </c>
    </row>
    <row r="568" spans="1:18" x14ac:dyDescent="0.35">
      <c r="A568" s="358" t="str">
        <f>IF(ISBLANK(INDEX('Policy Characteristics'!A:A,MATCH($C568,'Policy Characteristics'!$C:$C,0))),"",INDEX('Policy Characteristics'!A:A,MATCH($C568,'Policy Characteristics'!$C:$C,0)))</f>
        <v>Industry</v>
      </c>
      <c r="B568" s="358" t="str">
        <f>IF(ISBLANK(INDEX('Policy Characteristics'!B:B,MATCH($C568,'Policy Characteristics'!$C:$C,0))),"",INDEX('Policy Characteristics'!B:B,MATCH($C568,'Policy Characteristics'!$C:$C,0)))</f>
        <v>Electrification + Hydrogen</v>
      </c>
      <c r="C568" s="362" t="str">
        <f t="shared" si="34"/>
        <v>Fraction of Industrial Fuel Use Shifted to Other Fuels</v>
      </c>
      <c r="D568" s="9" t="s">
        <v>3229</v>
      </c>
      <c r="E568" s="53" t="s">
        <v>2464</v>
      </c>
      <c r="F568" s="195" t="s">
        <v>3192</v>
      </c>
      <c r="G568" s="53" t="s">
        <v>3247</v>
      </c>
      <c r="H568" s="54">
        <v>1309</v>
      </c>
      <c r="I568" s="53" t="s">
        <v>46</v>
      </c>
      <c r="J568" s="360" t="str">
        <f>IF(ISBLANK(INDEX('Policy Characteristics'!D:D,MATCH($C568,'Policy Characteristics'!$C:$C,0))),"",INDEX('Policy Characteristics'!D:D,MATCH($C568,'Policy Characteristics'!$C:$C,0)))</f>
        <v>Electrification + Hydrogen</v>
      </c>
      <c r="K568" s="358" t="str">
        <f>IF(ISBLANK(INDEX('Policy Characteristics'!E:E,MATCH($C568,'Policy Characteristics'!$C:$C,0))),"",INDEX('Policy Characteristics'!E:E,MATCH($C568,'Policy Characteristics'!$C:$C,0)))</f>
        <v>indst fuel type shifting</v>
      </c>
      <c r="L568" s="380">
        <f>IF(ISBLANK(INDEX('Policy Characteristics'!F:F,MATCH($C568,'Policy Characteristics'!$C:$C,0))),"",INDEX('Policy Characteristics'!F:F,MATCH($C568,'Policy Characteristics'!$C:$C,0)))</f>
        <v>0</v>
      </c>
      <c r="M568" s="380">
        <f>IF(ISBLANK(INDEX('Policy Characteristics'!G:G,MATCH($C568,'Policy Characteristics'!$C:$C,0))),"",INDEX('Policy Characteristics'!G:G,MATCH($C568,'Policy Characteristics'!$C:$C,0)))</f>
        <v>1</v>
      </c>
      <c r="N568" s="380">
        <f>IF(ISBLANK(INDEX('Policy Characteristics'!H:H,MATCH($C568,'Policy Characteristics'!$C:$C,0))),"",INDEX('Policy Characteristics'!H:H,MATCH($C568,'Policy Characteristics'!$C:$C,0)))</f>
        <v>0.01</v>
      </c>
      <c r="O568" s="358" t="str">
        <f>IF(ISBLANK(INDEX('Policy Characteristics'!I:I,MATCH($C568,'Policy Characteristics'!$C:$C,0))),"",INDEX('Policy Characteristics'!I:I,MATCH($C568,'Policy Characteristics'!$C:$C,0)))</f>
        <v>% of fuel shifted</v>
      </c>
      <c r="P568" s="358"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58" t="str">
        <f>IF(ISBLANK(INDEX('Policy Characteristics'!K:K,MATCH($C568,'Policy Characteristics'!$C:$C,0))),"",INDEX('Policy Characteristics'!K:K,MATCH($C568,'Policy Characteristics'!$C:$C,0)))</f>
        <v>industry-ag-main.html#fuel-switching</v>
      </c>
      <c r="R568" s="358" t="str">
        <f>IF(ISBLANK(INDEX('Policy Characteristics'!L:L,MATCH($C568,'Policy Characteristics'!$C:$C,0))),"",INDEX('Policy Characteristics'!L:L,MATCH($C568,'Policy Characteristics'!$C:$C,0)))</f>
        <v>industry-elec-and-hydrogen.html</v>
      </c>
    </row>
    <row r="569" spans="1:18" x14ac:dyDescent="0.35">
      <c r="A569" s="358" t="str">
        <f>IF(ISBLANK(INDEX('Policy Characteristics'!A:A,MATCH($C569,'Policy Characteristics'!$C:$C,0))),"",INDEX('Policy Characteristics'!A:A,MATCH($C569,'Policy Characteristics'!$C:$C,0)))</f>
        <v>Industry</v>
      </c>
      <c r="B569" s="358" t="str">
        <f>IF(ISBLANK(INDEX('Policy Characteristics'!B:B,MATCH($C569,'Policy Characteristics'!$C:$C,0))),"",INDEX('Policy Characteristics'!B:B,MATCH($C569,'Policy Characteristics'!$C:$C,0)))</f>
        <v>Electrification + Hydrogen</v>
      </c>
      <c r="C569" s="362" t="str">
        <f t="shared" si="34"/>
        <v>Fraction of Industrial Fuel Use Shifted to Other Fuels</v>
      </c>
      <c r="D569" s="9" t="s">
        <v>3229</v>
      </c>
      <c r="E569" s="53" t="s">
        <v>2465</v>
      </c>
      <c r="F569" s="195" t="s">
        <v>3192</v>
      </c>
      <c r="G569" s="53" t="s">
        <v>3248</v>
      </c>
      <c r="H569" s="54">
        <v>1310</v>
      </c>
      <c r="I569" s="53" t="s">
        <v>46</v>
      </c>
      <c r="J569" s="360" t="str">
        <f>IF(ISBLANK(INDEX('Policy Characteristics'!D:D,MATCH($C569,'Policy Characteristics'!$C:$C,0))),"",INDEX('Policy Characteristics'!D:D,MATCH($C569,'Policy Characteristics'!$C:$C,0)))</f>
        <v>Electrification + Hydrogen</v>
      </c>
      <c r="K569" s="358" t="str">
        <f>IF(ISBLANK(INDEX('Policy Characteristics'!E:E,MATCH($C569,'Policy Characteristics'!$C:$C,0))),"",INDEX('Policy Characteristics'!E:E,MATCH($C569,'Policy Characteristics'!$C:$C,0)))</f>
        <v>indst fuel type shifting</v>
      </c>
      <c r="L569" s="380">
        <f>IF(ISBLANK(INDEX('Policy Characteristics'!F:F,MATCH($C569,'Policy Characteristics'!$C:$C,0))),"",INDEX('Policy Characteristics'!F:F,MATCH($C569,'Policy Characteristics'!$C:$C,0)))</f>
        <v>0</v>
      </c>
      <c r="M569" s="380">
        <f>IF(ISBLANK(INDEX('Policy Characteristics'!G:G,MATCH($C569,'Policy Characteristics'!$C:$C,0))),"",INDEX('Policy Characteristics'!G:G,MATCH($C569,'Policy Characteristics'!$C:$C,0)))</f>
        <v>1</v>
      </c>
      <c r="N569" s="380">
        <f>IF(ISBLANK(INDEX('Policy Characteristics'!H:H,MATCH($C569,'Policy Characteristics'!$C:$C,0))),"",INDEX('Policy Characteristics'!H:H,MATCH($C569,'Policy Characteristics'!$C:$C,0)))</f>
        <v>0.01</v>
      </c>
      <c r="O569" s="358" t="str">
        <f>IF(ISBLANK(INDEX('Policy Characteristics'!I:I,MATCH($C569,'Policy Characteristics'!$C:$C,0))),"",INDEX('Policy Characteristics'!I:I,MATCH($C569,'Policy Characteristics'!$C:$C,0)))</f>
        <v>% of fuel shifted</v>
      </c>
      <c r="P569" s="358"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58" t="str">
        <f>IF(ISBLANK(INDEX('Policy Characteristics'!K:K,MATCH($C569,'Policy Characteristics'!$C:$C,0))),"",INDEX('Policy Characteristics'!K:K,MATCH($C569,'Policy Characteristics'!$C:$C,0)))</f>
        <v>industry-ag-main.html#fuel-switching</v>
      </c>
      <c r="R569" s="358" t="str">
        <f>IF(ISBLANK(INDEX('Policy Characteristics'!L:L,MATCH($C569,'Policy Characteristics'!$C:$C,0))),"",INDEX('Policy Characteristics'!L:L,MATCH($C569,'Policy Characteristics'!$C:$C,0)))</f>
        <v>industry-elec-and-hydrogen.html</v>
      </c>
    </row>
    <row r="570" spans="1:18" x14ac:dyDescent="0.35">
      <c r="A570" s="358" t="str">
        <f>IF(ISBLANK(INDEX('Policy Characteristics'!A:A,MATCH($C570,'Policy Characteristics'!$C:$C,0))),"",INDEX('Policy Characteristics'!A:A,MATCH($C570,'Policy Characteristics'!$C:$C,0)))</f>
        <v>Industry</v>
      </c>
      <c r="B570" s="358" t="str">
        <f>IF(ISBLANK(INDEX('Policy Characteristics'!B:B,MATCH($C570,'Policy Characteristics'!$C:$C,0))),"",INDEX('Policy Characteristics'!B:B,MATCH($C570,'Policy Characteristics'!$C:$C,0)))</f>
        <v>Electrification + Hydrogen</v>
      </c>
      <c r="C570" s="362" t="str">
        <f t="shared" si="34"/>
        <v>Fraction of Industrial Fuel Use Shifted to Other Fuels</v>
      </c>
      <c r="D570" s="9" t="s">
        <v>3229</v>
      </c>
      <c r="E570" s="53" t="s">
        <v>2466</v>
      </c>
      <c r="F570" s="195" t="s">
        <v>3192</v>
      </c>
      <c r="G570" s="53" t="s">
        <v>3249</v>
      </c>
      <c r="H570" s="54">
        <v>1311</v>
      </c>
      <c r="I570" s="53" t="s">
        <v>46</v>
      </c>
      <c r="J570" s="360" t="str">
        <f>IF(ISBLANK(INDEX('Policy Characteristics'!D:D,MATCH($C570,'Policy Characteristics'!$C:$C,0))),"",INDEX('Policy Characteristics'!D:D,MATCH($C570,'Policy Characteristics'!$C:$C,0)))</f>
        <v>Electrification + Hydrogen</v>
      </c>
      <c r="K570" s="358" t="str">
        <f>IF(ISBLANK(INDEX('Policy Characteristics'!E:E,MATCH($C570,'Policy Characteristics'!$C:$C,0))),"",INDEX('Policy Characteristics'!E:E,MATCH($C570,'Policy Characteristics'!$C:$C,0)))</f>
        <v>indst fuel type shifting</v>
      </c>
      <c r="L570" s="380">
        <f>IF(ISBLANK(INDEX('Policy Characteristics'!F:F,MATCH($C570,'Policy Characteristics'!$C:$C,0))),"",INDEX('Policy Characteristics'!F:F,MATCH($C570,'Policy Characteristics'!$C:$C,0)))</f>
        <v>0</v>
      </c>
      <c r="M570" s="380">
        <f>IF(ISBLANK(INDEX('Policy Characteristics'!G:G,MATCH($C570,'Policy Characteristics'!$C:$C,0))),"",INDEX('Policy Characteristics'!G:G,MATCH($C570,'Policy Characteristics'!$C:$C,0)))</f>
        <v>1</v>
      </c>
      <c r="N570" s="380">
        <f>IF(ISBLANK(INDEX('Policy Characteristics'!H:H,MATCH($C570,'Policy Characteristics'!$C:$C,0))),"",INDEX('Policy Characteristics'!H:H,MATCH($C570,'Policy Characteristics'!$C:$C,0)))</f>
        <v>0.01</v>
      </c>
      <c r="O570" s="358" t="str">
        <f>IF(ISBLANK(INDEX('Policy Characteristics'!I:I,MATCH($C570,'Policy Characteristics'!$C:$C,0))),"",INDEX('Policy Characteristics'!I:I,MATCH($C570,'Policy Characteristics'!$C:$C,0)))</f>
        <v>% of fuel shifted</v>
      </c>
      <c r="P570" s="358"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58" t="str">
        <f>IF(ISBLANK(INDEX('Policy Characteristics'!K:K,MATCH($C570,'Policy Characteristics'!$C:$C,0))),"",INDEX('Policy Characteristics'!K:K,MATCH($C570,'Policy Characteristics'!$C:$C,0)))</f>
        <v>industry-ag-main.html#fuel-switching</v>
      </c>
      <c r="R570" s="358" t="str">
        <f>IF(ISBLANK(INDEX('Policy Characteristics'!L:L,MATCH($C570,'Policy Characteristics'!$C:$C,0))),"",INDEX('Policy Characteristics'!L:L,MATCH($C570,'Policy Characteristics'!$C:$C,0)))</f>
        <v>industry-elec-and-hydrogen.html</v>
      </c>
    </row>
    <row r="571" spans="1:18" x14ac:dyDescent="0.35">
      <c r="A571" s="358" t="str">
        <f>IF(ISBLANK(INDEX('Policy Characteristics'!A:A,MATCH($C571,'Policy Characteristics'!$C:$C,0))),"",INDEX('Policy Characteristics'!A:A,MATCH($C571,'Policy Characteristics'!$C:$C,0)))</f>
        <v>Industry</v>
      </c>
      <c r="B571" s="358" t="str">
        <f>IF(ISBLANK(INDEX('Policy Characteristics'!B:B,MATCH($C571,'Policy Characteristics'!$C:$C,0))),"",INDEX('Policy Characteristics'!B:B,MATCH($C571,'Policy Characteristics'!$C:$C,0)))</f>
        <v>Electrification + Hydrogen</v>
      </c>
      <c r="C571" s="362" t="str">
        <f t="shared" si="34"/>
        <v>Fraction of Industrial Fuel Use Shifted to Other Fuels</v>
      </c>
      <c r="D571" s="9" t="s">
        <v>3229</v>
      </c>
      <c r="E571" s="53" t="s">
        <v>2467</v>
      </c>
      <c r="F571" s="195" t="s">
        <v>3192</v>
      </c>
      <c r="G571" s="53" t="s">
        <v>3250</v>
      </c>
      <c r="H571" s="54">
        <v>1312</v>
      </c>
      <c r="I571" s="53" t="s">
        <v>46</v>
      </c>
      <c r="J571" s="360" t="str">
        <f>IF(ISBLANK(INDEX('Policy Characteristics'!D:D,MATCH($C571,'Policy Characteristics'!$C:$C,0))),"",INDEX('Policy Characteristics'!D:D,MATCH($C571,'Policy Characteristics'!$C:$C,0)))</f>
        <v>Electrification + Hydrogen</v>
      </c>
      <c r="K571" s="358" t="str">
        <f>IF(ISBLANK(INDEX('Policy Characteristics'!E:E,MATCH($C571,'Policy Characteristics'!$C:$C,0))),"",INDEX('Policy Characteristics'!E:E,MATCH($C571,'Policy Characteristics'!$C:$C,0)))</f>
        <v>indst fuel type shifting</v>
      </c>
      <c r="L571" s="380">
        <f>IF(ISBLANK(INDEX('Policy Characteristics'!F:F,MATCH($C571,'Policy Characteristics'!$C:$C,0))),"",INDEX('Policy Characteristics'!F:F,MATCH($C571,'Policy Characteristics'!$C:$C,0)))</f>
        <v>0</v>
      </c>
      <c r="M571" s="380">
        <f>IF(ISBLANK(INDEX('Policy Characteristics'!G:G,MATCH($C571,'Policy Characteristics'!$C:$C,0))),"",INDEX('Policy Characteristics'!G:G,MATCH($C571,'Policy Characteristics'!$C:$C,0)))</f>
        <v>1</v>
      </c>
      <c r="N571" s="380">
        <f>IF(ISBLANK(INDEX('Policy Characteristics'!H:H,MATCH($C571,'Policy Characteristics'!$C:$C,0))),"",INDEX('Policy Characteristics'!H:H,MATCH($C571,'Policy Characteristics'!$C:$C,0)))</f>
        <v>0.01</v>
      </c>
      <c r="O571" s="358" t="str">
        <f>IF(ISBLANK(INDEX('Policy Characteristics'!I:I,MATCH($C571,'Policy Characteristics'!$C:$C,0))),"",INDEX('Policy Characteristics'!I:I,MATCH($C571,'Policy Characteristics'!$C:$C,0)))</f>
        <v>% of fuel shifted</v>
      </c>
      <c r="P571" s="358"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58" t="str">
        <f>IF(ISBLANK(INDEX('Policy Characteristics'!K:K,MATCH($C571,'Policy Characteristics'!$C:$C,0))),"",INDEX('Policy Characteristics'!K:K,MATCH($C571,'Policy Characteristics'!$C:$C,0)))</f>
        <v>industry-ag-main.html#fuel-switching</v>
      </c>
      <c r="R571" s="358" t="str">
        <f>IF(ISBLANK(INDEX('Policy Characteristics'!L:L,MATCH($C571,'Policy Characteristics'!$C:$C,0))),"",INDEX('Policy Characteristics'!L:L,MATCH($C571,'Policy Characteristics'!$C:$C,0)))</f>
        <v>industry-elec-and-hydrogen.html</v>
      </c>
    </row>
    <row r="572" spans="1:18" x14ac:dyDescent="0.35">
      <c r="A572" s="358" t="str">
        <f>IF(ISBLANK(INDEX('Policy Characteristics'!A:A,MATCH($C572,'Policy Characteristics'!$C:$C,0))),"",INDEX('Policy Characteristics'!A:A,MATCH($C572,'Policy Characteristics'!$C:$C,0)))</f>
        <v>Industry</v>
      </c>
      <c r="B572" s="358" t="str">
        <f>IF(ISBLANK(INDEX('Policy Characteristics'!B:B,MATCH($C572,'Policy Characteristics'!$C:$C,0))),"",INDEX('Policy Characteristics'!B:B,MATCH($C572,'Policy Characteristics'!$C:$C,0)))</f>
        <v>Electrification + Hydrogen</v>
      </c>
      <c r="C572" s="362" t="str">
        <f t="shared" si="34"/>
        <v>Fraction of Industrial Fuel Use Shifted to Other Fuels</v>
      </c>
      <c r="D572" s="9" t="s">
        <v>3229</v>
      </c>
      <c r="E572" s="53" t="s">
        <v>2468</v>
      </c>
      <c r="F572" s="195" t="s">
        <v>3192</v>
      </c>
      <c r="G572" s="53" t="s">
        <v>3251</v>
      </c>
      <c r="H572" s="54">
        <v>1313</v>
      </c>
      <c r="I572" s="53" t="s">
        <v>46</v>
      </c>
      <c r="J572" s="360" t="str">
        <f>IF(ISBLANK(INDEX('Policy Characteristics'!D:D,MATCH($C572,'Policy Characteristics'!$C:$C,0))),"",INDEX('Policy Characteristics'!D:D,MATCH($C572,'Policy Characteristics'!$C:$C,0)))</f>
        <v>Electrification + Hydrogen</v>
      </c>
      <c r="K572" s="358" t="str">
        <f>IF(ISBLANK(INDEX('Policy Characteristics'!E:E,MATCH($C572,'Policy Characteristics'!$C:$C,0))),"",INDEX('Policy Characteristics'!E:E,MATCH($C572,'Policy Characteristics'!$C:$C,0)))</f>
        <v>indst fuel type shifting</v>
      </c>
      <c r="L572" s="380">
        <f>IF(ISBLANK(INDEX('Policy Characteristics'!F:F,MATCH($C572,'Policy Characteristics'!$C:$C,0))),"",INDEX('Policy Characteristics'!F:F,MATCH($C572,'Policy Characteristics'!$C:$C,0)))</f>
        <v>0</v>
      </c>
      <c r="M572" s="380">
        <f>IF(ISBLANK(INDEX('Policy Characteristics'!G:G,MATCH($C572,'Policy Characteristics'!$C:$C,0))),"",INDEX('Policy Characteristics'!G:G,MATCH($C572,'Policy Characteristics'!$C:$C,0)))</f>
        <v>1</v>
      </c>
      <c r="N572" s="380">
        <f>IF(ISBLANK(INDEX('Policy Characteristics'!H:H,MATCH($C572,'Policy Characteristics'!$C:$C,0))),"",INDEX('Policy Characteristics'!H:H,MATCH($C572,'Policy Characteristics'!$C:$C,0)))</f>
        <v>0.01</v>
      </c>
      <c r="O572" s="358" t="str">
        <f>IF(ISBLANK(INDEX('Policy Characteristics'!I:I,MATCH($C572,'Policy Characteristics'!$C:$C,0))),"",INDEX('Policy Characteristics'!I:I,MATCH($C572,'Policy Characteristics'!$C:$C,0)))</f>
        <v>% of fuel shifted</v>
      </c>
      <c r="P572" s="358"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58" t="str">
        <f>IF(ISBLANK(INDEX('Policy Characteristics'!K:K,MATCH($C572,'Policy Characteristics'!$C:$C,0))),"",INDEX('Policy Characteristics'!K:K,MATCH($C572,'Policy Characteristics'!$C:$C,0)))</f>
        <v>industry-ag-main.html#fuel-switching</v>
      </c>
      <c r="R572" s="358" t="str">
        <f>IF(ISBLANK(INDEX('Policy Characteristics'!L:L,MATCH($C572,'Policy Characteristics'!$C:$C,0))),"",INDEX('Policy Characteristics'!L:L,MATCH($C572,'Policy Characteristics'!$C:$C,0)))</f>
        <v>industry-elec-and-hydrogen.html</v>
      </c>
    </row>
    <row r="573" spans="1:18" x14ac:dyDescent="0.35">
      <c r="A573" s="358" t="str">
        <f>IF(ISBLANK(INDEX('Policy Characteristics'!A:A,MATCH($C573,'Policy Characteristics'!$C:$C,0))),"",INDEX('Policy Characteristics'!A:A,MATCH($C573,'Policy Characteristics'!$C:$C,0)))</f>
        <v>Industry</v>
      </c>
      <c r="B573" s="358" t="str">
        <f>IF(ISBLANK(INDEX('Policy Characteristics'!B:B,MATCH($C573,'Policy Characteristics'!$C:$C,0))),"",INDEX('Policy Characteristics'!B:B,MATCH($C573,'Policy Characteristics'!$C:$C,0)))</f>
        <v>Electrification + Hydrogen</v>
      </c>
      <c r="C573" s="362" t="str">
        <f t="shared" si="34"/>
        <v>Fraction of Industrial Fuel Use Shifted to Other Fuels</v>
      </c>
      <c r="D573" s="9" t="s">
        <v>3229</v>
      </c>
      <c r="E573" s="53" t="s">
        <v>2805</v>
      </c>
      <c r="F573" s="195" t="s">
        <v>3192</v>
      </c>
      <c r="G573" s="53" t="s">
        <v>3252</v>
      </c>
      <c r="H573" s="54">
        <v>1314</v>
      </c>
      <c r="I573" s="53" t="s">
        <v>46</v>
      </c>
      <c r="J573" s="360" t="str">
        <f>IF(ISBLANK(INDEX('Policy Characteristics'!D:D,MATCH($C573,'Policy Characteristics'!$C:$C,0))),"",INDEX('Policy Characteristics'!D:D,MATCH($C573,'Policy Characteristics'!$C:$C,0)))</f>
        <v>Electrification + Hydrogen</v>
      </c>
      <c r="K573" s="358" t="str">
        <f>IF(ISBLANK(INDEX('Policy Characteristics'!E:E,MATCH($C573,'Policy Characteristics'!$C:$C,0))),"",INDEX('Policy Characteristics'!E:E,MATCH($C573,'Policy Characteristics'!$C:$C,0)))</f>
        <v>indst fuel type shifting</v>
      </c>
      <c r="L573" s="380">
        <f>IF(ISBLANK(INDEX('Policy Characteristics'!F:F,MATCH($C573,'Policy Characteristics'!$C:$C,0))),"",INDEX('Policy Characteristics'!F:F,MATCH($C573,'Policy Characteristics'!$C:$C,0)))</f>
        <v>0</v>
      </c>
      <c r="M573" s="380">
        <f>IF(ISBLANK(INDEX('Policy Characteristics'!G:G,MATCH($C573,'Policy Characteristics'!$C:$C,0))),"",INDEX('Policy Characteristics'!G:G,MATCH($C573,'Policy Characteristics'!$C:$C,0)))</f>
        <v>1</v>
      </c>
      <c r="N573" s="380">
        <f>IF(ISBLANK(INDEX('Policy Characteristics'!H:H,MATCH($C573,'Policy Characteristics'!$C:$C,0))),"",INDEX('Policy Characteristics'!H:H,MATCH($C573,'Policy Characteristics'!$C:$C,0)))</f>
        <v>0.01</v>
      </c>
      <c r="O573" s="358" t="str">
        <f>IF(ISBLANK(INDEX('Policy Characteristics'!I:I,MATCH($C573,'Policy Characteristics'!$C:$C,0))),"",INDEX('Policy Characteristics'!I:I,MATCH($C573,'Policy Characteristics'!$C:$C,0)))</f>
        <v>% of fuel shifted</v>
      </c>
      <c r="P573" s="358"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58" t="str">
        <f>IF(ISBLANK(INDEX('Policy Characteristics'!K:K,MATCH($C573,'Policy Characteristics'!$C:$C,0))),"",INDEX('Policy Characteristics'!K:K,MATCH($C573,'Policy Characteristics'!$C:$C,0)))</f>
        <v>industry-ag-main.html#fuel-switching</v>
      </c>
      <c r="R573" s="358" t="str">
        <f>IF(ISBLANK(INDEX('Policy Characteristics'!L:L,MATCH($C573,'Policy Characteristics'!$C:$C,0))),"",INDEX('Policy Characteristics'!L:L,MATCH($C573,'Policy Characteristics'!$C:$C,0)))</f>
        <v>industry-elec-and-hydrogen.html</v>
      </c>
    </row>
    <row r="574" spans="1:18" x14ac:dyDescent="0.35">
      <c r="A574" s="358" t="str">
        <f>IF(ISBLANK(INDEX('Policy Characteristics'!A:A,MATCH($C574,'Policy Characteristics'!$C:$C,0))),"",INDEX('Policy Characteristics'!A:A,MATCH($C574,'Policy Characteristics'!$C:$C,0)))</f>
        <v>Industry</v>
      </c>
      <c r="B574" s="358" t="str">
        <f>IF(ISBLANK(INDEX('Policy Characteristics'!B:B,MATCH($C574,'Policy Characteristics'!$C:$C,0))),"",INDEX('Policy Characteristics'!B:B,MATCH($C574,'Policy Characteristics'!$C:$C,0)))</f>
        <v>Electrification + Hydrogen</v>
      </c>
      <c r="C574" s="362" t="str">
        <f t="shared" si="34"/>
        <v>Fraction of Industrial Fuel Use Shifted to Other Fuels</v>
      </c>
      <c r="D574" s="9" t="s">
        <v>3229</v>
      </c>
      <c r="E574" s="53" t="s">
        <v>2806</v>
      </c>
      <c r="F574" s="195" t="s">
        <v>3192</v>
      </c>
      <c r="G574" s="53" t="s">
        <v>3253</v>
      </c>
      <c r="H574" s="54">
        <v>1315</v>
      </c>
      <c r="I574" s="53" t="s">
        <v>46</v>
      </c>
      <c r="J574" s="360" t="str">
        <f>IF(ISBLANK(INDEX('Policy Characteristics'!D:D,MATCH($C574,'Policy Characteristics'!$C:$C,0))),"",INDEX('Policy Characteristics'!D:D,MATCH($C574,'Policy Characteristics'!$C:$C,0)))</f>
        <v>Electrification + Hydrogen</v>
      </c>
      <c r="K574" s="358" t="str">
        <f>IF(ISBLANK(INDEX('Policy Characteristics'!E:E,MATCH($C574,'Policy Characteristics'!$C:$C,0))),"",INDEX('Policy Characteristics'!E:E,MATCH($C574,'Policy Characteristics'!$C:$C,0)))</f>
        <v>indst fuel type shifting</v>
      </c>
      <c r="L574" s="380">
        <f>IF(ISBLANK(INDEX('Policy Characteristics'!F:F,MATCH($C574,'Policy Characteristics'!$C:$C,0))),"",INDEX('Policy Characteristics'!F:F,MATCH($C574,'Policy Characteristics'!$C:$C,0)))</f>
        <v>0</v>
      </c>
      <c r="M574" s="380">
        <f>IF(ISBLANK(INDEX('Policy Characteristics'!G:G,MATCH($C574,'Policy Characteristics'!$C:$C,0))),"",INDEX('Policy Characteristics'!G:G,MATCH($C574,'Policy Characteristics'!$C:$C,0)))</f>
        <v>1</v>
      </c>
      <c r="N574" s="380">
        <f>IF(ISBLANK(INDEX('Policy Characteristics'!H:H,MATCH($C574,'Policy Characteristics'!$C:$C,0))),"",INDEX('Policy Characteristics'!H:H,MATCH($C574,'Policy Characteristics'!$C:$C,0)))</f>
        <v>0.01</v>
      </c>
      <c r="O574" s="358" t="str">
        <f>IF(ISBLANK(INDEX('Policy Characteristics'!I:I,MATCH($C574,'Policy Characteristics'!$C:$C,0))),"",INDEX('Policy Characteristics'!I:I,MATCH($C574,'Policy Characteristics'!$C:$C,0)))</f>
        <v>% of fuel shifted</v>
      </c>
      <c r="P574" s="358"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58" t="str">
        <f>IF(ISBLANK(INDEX('Policy Characteristics'!K:K,MATCH($C574,'Policy Characteristics'!$C:$C,0))),"",INDEX('Policy Characteristics'!K:K,MATCH($C574,'Policy Characteristics'!$C:$C,0)))</f>
        <v>industry-ag-main.html#fuel-switching</v>
      </c>
      <c r="R574" s="358" t="str">
        <f>IF(ISBLANK(INDEX('Policy Characteristics'!L:L,MATCH($C574,'Policy Characteristics'!$C:$C,0))),"",INDEX('Policy Characteristics'!L:L,MATCH($C574,'Policy Characteristics'!$C:$C,0)))</f>
        <v>industry-elec-and-hydrogen.html</v>
      </c>
    </row>
    <row r="575" spans="1:18" x14ac:dyDescent="0.35">
      <c r="A575" s="358" t="str">
        <f>IF(ISBLANK(INDEX('Policy Characteristics'!A:A,MATCH($C575,'Policy Characteristics'!$C:$C,0))),"",INDEX('Policy Characteristics'!A:A,MATCH($C575,'Policy Characteristics'!$C:$C,0)))</f>
        <v>Industry</v>
      </c>
      <c r="B575" s="358" t="str">
        <f>IF(ISBLANK(INDEX('Policy Characteristics'!B:B,MATCH($C575,'Policy Characteristics'!$C:$C,0))),"",INDEX('Policy Characteristics'!B:B,MATCH($C575,'Policy Characteristics'!$C:$C,0)))</f>
        <v>Electrification + Hydrogen</v>
      </c>
      <c r="C575" s="362" t="str">
        <f t="shared" si="34"/>
        <v>Fraction of Industrial Fuel Use Shifted to Other Fuels</v>
      </c>
      <c r="D575" s="9" t="s">
        <v>3229</v>
      </c>
      <c r="E575" s="53" t="s">
        <v>2807</v>
      </c>
      <c r="F575" s="195" t="s">
        <v>3192</v>
      </c>
      <c r="G575" s="53" t="s">
        <v>3254</v>
      </c>
      <c r="H575" s="54">
        <v>1316</v>
      </c>
      <c r="I575" s="53" t="s">
        <v>46</v>
      </c>
      <c r="J575" s="360" t="str">
        <f>IF(ISBLANK(INDEX('Policy Characteristics'!D:D,MATCH($C575,'Policy Characteristics'!$C:$C,0))),"",INDEX('Policy Characteristics'!D:D,MATCH($C575,'Policy Characteristics'!$C:$C,0)))</f>
        <v>Electrification + Hydrogen</v>
      </c>
      <c r="K575" s="358" t="str">
        <f>IF(ISBLANK(INDEX('Policy Characteristics'!E:E,MATCH($C575,'Policy Characteristics'!$C:$C,0))),"",INDEX('Policy Characteristics'!E:E,MATCH($C575,'Policy Characteristics'!$C:$C,0)))</f>
        <v>indst fuel type shifting</v>
      </c>
      <c r="L575" s="380">
        <f>IF(ISBLANK(INDEX('Policy Characteristics'!F:F,MATCH($C575,'Policy Characteristics'!$C:$C,0))),"",INDEX('Policy Characteristics'!F:F,MATCH($C575,'Policy Characteristics'!$C:$C,0)))</f>
        <v>0</v>
      </c>
      <c r="M575" s="380">
        <f>IF(ISBLANK(INDEX('Policy Characteristics'!G:G,MATCH($C575,'Policy Characteristics'!$C:$C,0))),"",INDEX('Policy Characteristics'!G:G,MATCH($C575,'Policy Characteristics'!$C:$C,0)))</f>
        <v>1</v>
      </c>
      <c r="N575" s="380">
        <f>IF(ISBLANK(INDEX('Policy Characteristics'!H:H,MATCH($C575,'Policy Characteristics'!$C:$C,0))),"",INDEX('Policy Characteristics'!H:H,MATCH($C575,'Policy Characteristics'!$C:$C,0)))</f>
        <v>0.01</v>
      </c>
      <c r="O575" s="358" t="str">
        <f>IF(ISBLANK(INDEX('Policy Characteristics'!I:I,MATCH($C575,'Policy Characteristics'!$C:$C,0))),"",INDEX('Policy Characteristics'!I:I,MATCH($C575,'Policy Characteristics'!$C:$C,0)))</f>
        <v>% of fuel shifted</v>
      </c>
      <c r="P575" s="358"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58" t="str">
        <f>IF(ISBLANK(INDEX('Policy Characteristics'!K:K,MATCH($C575,'Policy Characteristics'!$C:$C,0))),"",INDEX('Policy Characteristics'!K:K,MATCH($C575,'Policy Characteristics'!$C:$C,0)))</f>
        <v>industry-ag-main.html#fuel-switching</v>
      </c>
      <c r="R575" s="358" t="str">
        <f>IF(ISBLANK(INDEX('Policy Characteristics'!L:L,MATCH($C575,'Policy Characteristics'!$C:$C,0))),"",INDEX('Policy Characteristics'!L:L,MATCH($C575,'Policy Characteristics'!$C:$C,0)))</f>
        <v>industry-elec-and-hydrogen.html</v>
      </c>
    </row>
    <row r="576" spans="1:18" x14ac:dyDescent="0.35">
      <c r="A576" s="358" t="str">
        <f>IF(ISBLANK(INDEX('Policy Characteristics'!A:A,MATCH($C576,'Policy Characteristics'!$C:$C,0))),"",INDEX('Policy Characteristics'!A:A,MATCH($C576,'Policy Characteristics'!$C:$C,0)))</f>
        <v>Industry</v>
      </c>
      <c r="B576" s="358" t="str">
        <f>IF(ISBLANK(INDEX('Policy Characteristics'!B:B,MATCH($C576,'Policy Characteristics'!$C:$C,0))),"",INDEX('Policy Characteristics'!B:B,MATCH($C576,'Policy Characteristics'!$C:$C,0)))</f>
        <v>Electrification + Hydrogen</v>
      </c>
      <c r="C576" s="362" t="str">
        <f t="shared" si="34"/>
        <v>Fraction of Industrial Fuel Use Shifted to Other Fuels</v>
      </c>
      <c r="D576" s="9" t="s">
        <v>3229</v>
      </c>
      <c r="E576" s="53" t="s">
        <v>2804</v>
      </c>
      <c r="F576" s="195" t="s">
        <v>3192</v>
      </c>
      <c r="G576" s="53" t="s">
        <v>3255</v>
      </c>
      <c r="H576" s="54">
        <v>1317</v>
      </c>
      <c r="I576" s="53" t="s">
        <v>45</v>
      </c>
      <c r="J576" s="360" t="str">
        <f>IF(ISBLANK(INDEX('Policy Characteristics'!D:D,MATCH($C576,'Policy Characteristics'!$C:$C,0))),"",INDEX('Policy Characteristics'!D:D,MATCH($C576,'Policy Characteristics'!$C:$C,0)))</f>
        <v>Electrification + Hydrogen</v>
      </c>
      <c r="K576" s="358" t="str">
        <f>IF(ISBLANK(INDEX('Policy Characteristics'!E:E,MATCH($C576,'Policy Characteristics'!$C:$C,0))),"",INDEX('Policy Characteristics'!E:E,MATCH($C576,'Policy Characteristics'!$C:$C,0)))</f>
        <v>indst fuel type shifting</v>
      </c>
      <c r="L576" s="380">
        <f>IF(ISBLANK(INDEX('Policy Characteristics'!F:F,MATCH($C576,'Policy Characteristics'!$C:$C,0))),"",INDEX('Policy Characteristics'!F:F,MATCH($C576,'Policy Characteristics'!$C:$C,0)))</f>
        <v>0</v>
      </c>
      <c r="M576" s="380">
        <f>IF(ISBLANK(INDEX('Policy Characteristics'!G:G,MATCH($C576,'Policy Characteristics'!$C:$C,0))),"",INDEX('Policy Characteristics'!G:G,MATCH($C576,'Policy Characteristics'!$C:$C,0)))</f>
        <v>1</v>
      </c>
      <c r="N576" s="380">
        <f>IF(ISBLANK(INDEX('Policy Characteristics'!H:H,MATCH($C576,'Policy Characteristics'!$C:$C,0))),"",INDEX('Policy Characteristics'!H:H,MATCH($C576,'Policy Characteristics'!$C:$C,0)))</f>
        <v>0.01</v>
      </c>
      <c r="O576" s="358" t="str">
        <f>IF(ISBLANK(INDEX('Policy Characteristics'!I:I,MATCH($C576,'Policy Characteristics'!$C:$C,0))),"",INDEX('Policy Characteristics'!I:I,MATCH($C576,'Policy Characteristics'!$C:$C,0)))</f>
        <v>% of fuel shifted</v>
      </c>
      <c r="P576" s="358"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58" t="str">
        <f>IF(ISBLANK(INDEX('Policy Characteristics'!K:K,MATCH($C576,'Policy Characteristics'!$C:$C,0))),"",INDEX('Policy Characteristics'!K:K,MATCH($C576,'Policy Characteristics'!$C:$C,0)))</f>
        <v>industry-ag-main.html#fuel-switching</v>
      </c>
      <c r="R576" s="358" t="str">
        <f>IF(ISBLANK(INDEX('Policy Characteristics'!L:L,MATCH($C576,'Policy Characteristics'!$C:$C,0))),"",INDEX('Policy Characteristics'!L:L,MATCH($C576,'Policy Characteristics'!$C:$C,0)))</f>
        <v>industry-elec-and-hydrogen.html</v>
      </c>
    </row>
    <row r="577" spans="1:18" x14ac:dyDescent="0.35">
      <c r="A577" s="358" t="str">
        <f>IF(ISBLANK(INDEX('Policy Characteristics'!A:A,MATCH($C577,'Policy Characteristics'!$C:$C,0))),"",INDEX('Policy Characteristics'!A:A,MATCH($C577,'Policy Characteristics'!$C:$C,0)))</f>
        <v>Industry</v>
      </c>
      <c r="B577" s="358" t="str">
        <f>IF(ISBLANK(INDEX('Policy Characteristics'!B:B,MATCH($C577,'Policy Characteristics'!$C:$C,0))),"",INDEX('Policy Characteristics'!B:B,MATCH($C577,'Policy Characteristics'!$C:$C,0)))</f>
        <v>Electrification + Hydrogen</v>
      </c>
      <c r="C577" s="362" t="str">
        <f t="shared" si="34"/>
        <v>Fraction of Industrial Fuel Use Shifted to Other Fuels</v>
      </c>
      <c r="D577" s="9" t="s">
        <v>3230</v>
      </c>
      <c r="E577" s="53" t="s">
        <v>2463</v>
      </c>
      <c r="F577" s="195" t="s">
        <v>3193</v>
      </c>
      <c r="G577" s="53" t="s">
        <v>3246</v>
      </c>
      <c r="H577" s="54">
        <v>1318</v>
      </c>
      <c r="I577" s="53" t="s">
        <v>45</v>
      </c>
      <c r="J577" s="360" t="str">
        <f>IF(ISBLANK(INDEX('Policy Characteristics'!D:D,MATCH($C577,'Policy Characteristics'!$C:$C,0))),"",INDEX('Policy Characteristics'!D:D,MATCH($C577,'Policy Characteristics'!$C:$C,0)))</f>
        <v>Electrification + Hydrogen</v>
      </c>
      <c r="K577" s="358" t="str">
        <f>IF(ISBLANK(INDEX('Policy Characteristics'!E:E,MATCH($C577,'Policy Characteristics'!$C:$C,0))),"",INDEX('Policy Characteristics'!E:E,MATCH($C577,'Policy Characteristics'!$C:$C,0)))</f>
        <v>indst fuel type shifting</v>
      </c>
      <c r="L577" s="380">
        <f>IF(ISBLANK(INDEX('Policy Characteristics'!F:F,MATCH($C577,'Policy Characteristics'!$C:$C,0))),"",INDEX('Policy Characteristics'!F:F,MATCH($C577,'Policy Characteristics'!$C:$C,0)))</f>
        <v>0</v>
      </c>
      <c r="M577" s="380">
        <f>IF(ISBLANK(INDEX('Policy Characteristics'!G:G,MATCH($C577,'Policy Characteristics'!$C:$C,0))),"",INDEX('Policy Characteristics'!G:G,MATCH($C577,'Policy Characteristics'!$C:$C,0)))</f>
        <v>1</v>
      </c>
      <c r="N577" s="380">
        <f>IF(ISBLANK(INDEX('Policy Characteristics'!H:H,MATCH($C577,'Policy Characteristics'!$C:$C,0))),"",INDEX('Policy Characteristics'!H:H,MATCH($C577,'Policy Characteristics'!$C:$C,0)))</f>
        <v>0.01</v>
      </c>
      <c r="O577" s="358" t="str">
        <f>IF(ISBLANK(INDEX('Policy Characteristics'!I:I,MATCH($C577,'Policy Characteristics'!$C:$C,0))),"",INDEX('Policy Characteristics'!I:I,MATCH($C577,'Policy Characteristics'!$C:$C,0)))</f>
        <v>% of fuel shifted</v>
      </c>
      <c r="P577" s="358"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58" t="str">
        <f>IF(ISBLANK(INDEX('Policy Characteristics'!K:K,MATCH($C577,'Policy Characteristics'!$C:$C,0))),"",INDEX('Policy Characteristics'!K:K,MATCH($C577,'Policy Characteristics'!$C:$C,0)))</f>
        <v>industry-ag-main.html#fuel-switching</v>
      </c>
      <c r="R577" s="358" t="str">
        <f>IF(ISBLANK(INDEX('Policy Characteristics'!L:L,MATCH($C577,'Policy Characteristics'!$C:$C,0))),"",INDEX('Policy Characteristics'!L:L,MATCH($C577,'Policy Characteristics'!$C:$C,0)))</f>
        <v>industry-elec-and-hydrogen.html</v>
      </c>
    </row>
    <row r="578" spans="1:18" x14ac:dyDescent="0.35">
      <c r="A578" s="358" t="str">
        <f>IF(ISBLANK(INDEX('Policy Characteristics'!A:A,MATCH($C578,'Policy Characteristics'!$C:$C,0))),"",INDEX('Policy Characteristics'!A:A,MATCH($C578,'Policy Characteristics'!$C:$C,0)))</f>
        <v>Industry</v>
      </c>
      <c r="B578" s="358" t="str">
        <f>IF(ISBLANK(INDEX('Policy Characteristics'!B:B,MATCH($C578,'Policy Characteristics'!$C:$C,0))),"",INDEX('Policy Characteristics'!B:B,MATCH($C578,'Policy Characteristics'!$C:$C,0)))</f>
        <v>Electrification + Hydrogen</v>
      </c>
      <c r="C578" s="362" t="str">
        <f t="shared" si="34"/>
        <v>Fraction of Industrial Fuel Use Shifted to Other Fuels</v>
      </c>
      <c r="D578" s="9" t="s">
        <v>3230</v>
      </c>
      <c r="E578" s="53" t="s">
        <v>2464</v>
      </c>
      <c r="F578" s="195" t="s">
        <v>3193</v>
      </c>
      <c r="G578" s="53" t="s">
        <v>3247</v>
      </c>
      <c r="H578" s="54">
        <v>1319</v>
      </c>
      <c r="I578" s="53" t="s">
        <v>46</v>
      </c>
      <c r="J578" s="360" t="str">
        <f>IF(ISBLANK(INDEX('Policy Characteristics'!D:D,MATCH($C578,'Policy Characteristics'!$C:$C,0))),"",INDEX('Policy Characteristics'!D:D,MATCH($C578,'Policy Characteristics'!$C:$C,0)))</f>
        <v>Electrification + Hydrogen</v>
      </c>
      <c r="K578" s="358" t="str">
        <f>IF(ISBLANK(INDEX('Policy Characteristics'!E:E,MATCH($C578,'Policy Characteristics'!$C:$C,0))),"",INDEX('Policy Characteristics'!E:E,MATCH($C578,'Policy Characteristics'!$C:$C,0)))</f>
        <v>indst fuel type shifting</v>
      </c>
      <c r="L578" s="380">
        <f>IF(ISBLANK(INDEX('Policy Characteristics'!F:F,MATCH($C578,'Policy Characteristics'!$C:$C,0))),"",INDEX('Policy Characteristics'!F:F,MATCH($C578,'Policy Characteristics'!$C:$C,0)))</f>
        <v>0</v>
      </c>
      <c r="M578" s="380">
        <f>IF(ISBLANK(INDEX('Policy Characteristics'!G:G,MATCH($C578,'Policy Characteristics'!$C:$C,0))),"",INDEX('Policy Characteristics'!G:G,MATCH($C578,'Policy Characteristics'!$C:$C,0)))</f>
        <v>1</v>
      </c>
      <c r="N578" s="380">
        <f>IF(ISBLANK(INDEX('Policy Characteristics'!H:H,MATCH($C578,'Policy Characteristics'!$C:$C,0))),"",INDEX('Policy Characteristics'!H:H,MATCH($C578,'Policy Characteristics'!$C:$C,0)))</f>
        <v>0.01</v>
      </c>
      <c r="O578" s="358" t="str">
        <f>IF(ISBLANK(INDEX('Policy Characteristics'!I:I,MATCH($C578,'Policy Characteristics'!$C:$C,0))),"",INDEX('Policy Characteristics'!I:I,MATCH($C578,'Policy Characteristics'!$C:$C,0)))</f>
        <v>% of fuel shifted</v>
      </c>
      <c r="P578" s="358"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58" t="str">
        <f>IF(ISBLANK(INDEX('Policy Characteristics'!K:K,MATCH($C578,'Policy Characteristics'!$C:$C,0))),"",INDEX('Policy Characteristics'!K:K,MATCH($C578,'Policy Characteristics'!$C:$C,0)))</f>
        <v>industry-ag-main.html#fuel-switching</v>
      </c>
      <c r="R578" s="358" t="str">
        <f>IF(ISBLANK(INDEX('Policy Characteristics'!L:L,MATCH($C578,'Policy Characteristics'!$C:$C,0))),"",INDEX('Policy Characteristics'!L:L,MATCH($C578,'Policy Characteristics'!$C:$C,0)))</f>
        <v>industry-elec-and-hydrogen.html</v>
      </c>
    </row>
    <row r="579" spans="1:18" x14ac:dyDescent="0.35">
      <c r="A579" s="358" t="str">
        <f>IF(ISBLANK(INDEX('Policy Characteristics'!A:A,MATCH($C579,'Policy Characteristics'!$C:$C,0))),"",INDEX('Policy Characteristics'!A:A,MATCH($C579,'Policy Characteristics'!$C:$C,0)))</f>
        <v>Industry</v>
      </c>
      <c r="B579" s="358" t="str">
        <f>IF(ISBLANK(INDEX('Policy Characteristics'!B:B,MATCH($C579,'Policy Characteristics'!$C:$C,0))),"",INDEX('Policy Characteristics'!B:B,MATCH($C579,'Policy Characteristics'!$C:$C,0)))</f>
        <v>Electrification + Hydrogen</v>
      </c>
      <c r="C579" s="362" t="str">
        <f t="shared" si="34"/>
        <v>Fraction of Industrial Fuel Use Shifted to Other Fuels</v>
      </c>
      <c r="D579" s="9" t="s">
        <v>3230</v>
      </c>
      <c r="E579" s="53" t="s">
        <v>2465</v>
      </c>
      <c r="F579" s="195" t="s">
        <v>3193</v>
      </c>
      <c r="G579" s="53" t="s">
        <v>3248</v>
      </c>
      <c r="H579" s="54">
        <v>1320</v>
      </c>
      <c r="I579" s="53" t="s">
        <v>46</v>
      </c>
      <c r="J579" s="360" t="str">
        <f>IF(ISBLANK(INDEX('Policy Characteristics'!D:D,MATCH($C579,'Policy Characteristics'!$C:$C,0))),"",INDEX('Policy Characteristics'!D:D,MATCH($C579,'Policy Characteristics'!$C:$C,0)))</f>
        <v>Electrification + Hydrogen</v>
      </c>
      <c r="K579" s="358" t="str">
        <f>IF(ISBLANK(INDEX('Policy Characteristics'!E:E,MATCH($C579,'Policy Characteristics'!$C:$C,0))),"",INDEX('Policy Characteristics'!E:E,MATCH($C579,'Policy Characteristics'!$C:$C,0)))</f>
        <v>indst fuel type shifting</v>
      </c>
      <c r="L579" s="380">
        <f>IF(ISBLANK(INDEX('Policy Characteristics'!F:F,MATCH($C579,'Policy Characteristics'!$C:$C,0))),"",INDEX('Policy Characteristics'!F:F,MATCH($C579,'Policy Characteristics'!$C:$C,0)))</f>
        <v>0</v>
      </c>
      <c r="M579" s="380">
        <f>IF(ISBLANK(INDEX('Policy Characteristics'!G:G,MATCH($C579,'Policy Characteristics'!$C:$C,0))),"",INDEX('Policy Characteristics'!G:G,MATCH($C579,'Policy Characteristics'!$C:$C,0)))</f>
        <v>1</v>
      </c>
      <c r="N579" s="380">
        <f>IF(ISBLANK(INDEX('Policy Characteristics'!H:H,MATCH($C579,'Policy Characteristics'!$C:$C,0))),"",INDEX('Policy Characteristics'!H:H,MATCH($C579,'Policy Characteristics'!$C:$C,0)))</f>
        <v>0.01</v>
      </c>
      <c r="O579" s="358" t="str">
        <f>IF(ISBLANK(INDEX('Policy Characteristics'!I:I,MATCH($C579,'Policy Characteristics'!$C:$C,0))),"",INDEX('Policy Characteristics'!I:I,MATCH($C579,'Policy Characteristics'!$C:$C,0)))</f>
        <v>% of fuel shifted</v>
      </c>
      <c r="P579" s="358"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58" t="str">
        <f>IF(ISBLANK(INDEX('Policy Characteristics'!K:K,MATCH($C579,'Policy Characteristics'!$C:$C,0))),"",INDEX('Policy Characteristics'!K:K,MATCH($C579,'Policy Characteristics'!$C:$C,0)))</f>
        <v>industry-ag-main.html#fuel-switching</v>
      </c>
      <c r="R579" s="358" t="str">
        <f>IF(ISBLANK(INDEX('Policy Characteristics'!L:L,MATCH($C579,'Policy Characteristics'!$C:$C,0))),"",INDEX('Policy Characteristics'!L:L,MATCH($C579,'Policy Characteristics'!$C:$C,0)))</f>
        <v>industry-elec-and-hydrogen.html</v>
      </c>
    </row>
    <row r="580" spans="1:18" x14ac:dyDescent="0.35">
      <c r="A580" s="358" t="str">
        <f>IF(ISBLANK(INDEX('Policy Characteristics'!A:A,MATCH($C580,'Policy Characteristics'!$C:$C,0))),"",INDEX('Policy Characteristics'!A:A,MATCH($C580,'Policy Characteristics'!$C:$C,0)))</f>
        <v>Industry</v>
      </c>
      <c r="B580" s="358" t="str">
        <f>IF(ISBLANK(INDEX('Policy Characteristics'!B:B,MATCH($C580,'Policy Characteristics'!$C:$C,0))),"",INDEX('Policy Characteristics'!B:B,MATCH($C580,'Policy Characteristics'!$C:$C,0)))</f>
        <v>Electrification + Hydrogen</v>
      </c>
      <c r="C580" s="362" t="str">
        <f t="shared" si="34"/>
        <v>Fraction of Industrial Fuel Use Shifted to Other Fuels</v>
      </c>
      <c r="D580" s="9" t="s">
        <v>3230</v>
      </c>
      <c r="E580" s="53" t="s">
        <v>2466</v>
      </c>
      <c r="F580" s="195" t="s">
        <v>3193</v>
      </c>
      <c r="G580" s="53" t="s">
        <v>3249</v>
      </c>
      <c r="H580" s="54">
        <v>1321</v>
      </c>
      <c r="I580" s="53" t="s">
        <v>46</v>
      </c>
      <c r="J580" s="360" t="str">
        <f>IF(ISBLANK(INDEX('Policy Characteristics'!D:D,MATCH($C580,'Policy Characteristics'!$C:$C,0))),"",INDEX('Policy Characteristics'!D:D,MATCH($C580,'Policy Characteristics'!$C:$C,0)))</f>
        <v>Electrification + Hydrogen</v>
      </c>
      <c r="K580" s="358" t="str">
        <f>IF(ISBLANK(INDEX('Policy Characteristics'!E:E,MATCH($C580,'Policy Characteristics'!$C:$C,0))),"",INDEX('Policy Characteristics'!E:E,MATCH($C580,'Policy Characteristics'!$C:$C,0)))</f>
        <v>indst fuel type shifting</v>
      </c>
      <c r="L580" s="380">
        <f>IF(ISBLANK(INDEX('Policy Characteristics'!F:F,MATCH($C580,'Policy Characteristics'!$C:$C,0))),"",INDEX('Policy Characteristics'!F:F,MATCH($C580,'Policy Characteristics'!$C:$C,0)))</f>
        <v>0</v>
      </c>
      <c r="M580" s="380">
        <f>IF(ISBLANK(INDEX('Policy Characteristics'!G:G,MATCH($C580,'Policy Characteristics'!$C:$C,0))),"",INDEX('Policy Characteristics'!G:G,MATCH($C580,'Policy Characteristics'!$C:$C,0)))</f>
        <v>1</v>
      </c>
      <c r="N580" s="380">
        <f>IF(ISBLANK(INDEX('Policy Characteristics'!H:H,MATCH($C580,'Policy Characteristics'!$C:$C,0))),"",INDEX('Policy Characteristics'!H:H,MATCH($C580,'Policy Characteristics'!$C:$C,0)))</f>
        <v>0.01</v>
      </c>
      <c r="O580" s="358" t="str">
        <f>IF(ISBLANK(INDEX('Policy Characteristics'!I:I,MATCH($C580,'Policy Characteristics'!$C:$C,0))),"",INDEX('Policy Characteristics'!I:I,MATCH($C580,'Policy Characteristics'!$C:$C,0)))</f>
        <v>% of fuel shifted</v>
      </c>
      <c r="P580" s="358"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58" t="str">
        <f>IF(ISBLANK(INDEX('Policy Characteristics'!K:K,MATCH($C580,'Policy Characteristics'!$C:$C,0))),"",INDEX('Policy Characteristics'!K:K,MATCH($C580,'Policy Characteristics'!$C:$C,0)))</f>
        <v>industry-ag-main.html#fuel-switching</v>
      </c>
      <c r="R580" s="358" t="str">
        <f>IF(ISBLANK(INDEX('Policy Characteristics'!L:L,MATCH($C580,'Policy Characteristics'!$C:$C,0))),"",INDEX('Policy Characteristics'!L:L,MATCH($C580,'Policy Characteristics'!$C:$C,0)))</f>
        <v>industry-elec-and-hydrogen.html</v>
      </c>
    </row>
    <row r="581" spans="1:18" x14ac:dyDescent="0.35">
      <c r="A581" s="358" t="str">
        <f>IF(ISBLANK(INDEX('Policy Characteristics'!A:A,MATCH($C581,'Policy Characteristics'!$C:$C,0))),"",INDEX('Policy Characteristics'!A:A,MATCH($C581,'Policy Characteristics'!$C:$C,0)))</f>
        <v>Industry</v>
      </c>
      <c r="B581" s="358" t="str">
        <f>IF(ISBLANK(INDEX('Policy Characteristics'!B:B,MATCH($C581,'Policy Characteristics'!$C:$C,0))),"",INDEX('Policy Characteristics'!B:B,MATCH($C581,'Policy Characteristics'!$C:$C,0)))</f>
        <v>Electrification + Hydrogen</v>
      </c>
      <c r="C581" s="362" t="str">
        <f t="shared" si="34"/>
        <v>Fraction of Industrial Fuel Use Shifted to Other Fuels</v>
      </c>
      <c r="D581" s="9" t="s">
        <v>3230</v>
      </c>
      <c r="E581" s="53" t="s">
        <v>2467</v>
      </c>
      <c r="F581" s="195" t="s">
        <v>3193</v>
      </c>
      <c r="G581" s="53" t="s">
        <v>3250</v>
      </c>
      <c r="H581" s="54">
        <v>1322</v>
      </c>
      <c r="I581" s="53" t="s">
        <v>46</v>
      </c>
      <c r="J581" s="360" t="str">
        <f>IF(ISBLANK(INDEX('Policy Characteristics'!D:D,MATCH($C581,'Policy Characteristics'!$C:$C,0))),"",INDEX('Policy Characteristics'!D:D,MATCH($C581,'Policy Characteristics'!$C:$C,0)))</f>
        <v>Electrification + Hydrogen</v>
      </c>
      <c r="K581" s="358" t="str">
        <f>IF(ISBLANK(INDEX('Policy Characteristics'!E:E,MATCH($C581,'Policy Characteristics'!$C:$C,0))),"",INDEX('Policy Characteristics'!E:E,MATCH($C581,'Policy Characteristics'!$C:$C,0)))</f>
        <v>indst fuel type shifting</v>
      </c>
      <c r="L581" s="380">
        <f>IF(ISBLANK(INDEX('Policy Characteristics'!F:F,MATCH($C581,'Policy Characteristics'!$C:$C,0))),"",INDEX('Policy Characteristics'!F:F,MATCH($C581,'Policy Characteristics'!$C:$C,0)))</f>
        <v>0</v>
      </c>
      <c r="M581" s="380">
        <f>IF(ISBLANK(INDEX('Policy Characteristics'!G:G,MATCH($C581,'Policy Characteristics'!$C:$C,0))),"",INDEX('Policy Characteristics'!G:G,MATCH($C581,'Policy Characteristics'!$C:$C,0)))</f>
        <v>1</v>
      </c>
      <c r="N581" s="380">
        <f>IF(ISBLANK(INDEX('Policy Characteristics'!H:H,MATCH($C581,'Policy Characteristics'!$C:$C,0))),"",INDEX('Policy Characteristics'!H:H,MATCH($C581,'Policy Characteristics'!$C:$C,0)))</f>
        <v>0.01</v>
      </c>
      <c r="O581" s="358" t="str">
        <f>IF(ISBLANK(INDEX('Policy Characteristics'!I:I,MATCH($C581,'Policy Characteristics'!$C:$C,0))),"",INDEX('Policy Characteristics'!I:I,MATCH($C581,'Policy Characteristics'!$C:$C,0)))</f>
        <v>% of fuel shifted</v>
      </c>
      <c r="P581" s="358"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58" t="str">
        <f>IF(ISBLANK(INDEX('Policy Characteristics'!K:K,MATCH($C581,'Policy Characteristics'!$C:$C,0))),"",INDEX('Policy Characteristics'!K:K,MATCH($C581,'Policy Characteristics'!$C:$C,0)))</f>
        <v>industry-ag-main.html#fuel-switching</v>
      </c>
      <c r="R581" s="358" t="str">
        <f>IF(ISBLANK(INDEX('Policy Characteristics'!L:L,MATCH($C581,'Policy Characteristics'!$C:$C,0))),"",INDEX('Policy Characteristics'!L:L,MATCH($C581,'Policy Characteristics'!$C:$C,0)))</f>
        <v>industry-elec-and-hydrogen.html</v>
      </c>
    </row>
    <row r="582" spans="1:18" x14ac:dyDescent="0.35">
      <c r="A582" s="358" t="str">
        <f>IF(ISBLANK(INDEX('Policy Characteristics'!A:A,MATCH($C582,'Policy Characteristics'!$C:$C,0))),"",INDEX('Policy Characteristics'!A:A,MATCH($C582,'Policy Characteristics'!$C:$C,0)))</f>
        <v>Industry</v>
      </c>
      <c r="B582" s="358" t="str">
        <f>IF(ISBLANK(INDEX('Policy Characteristics'!B:B,MATCH($C582,'Policy Characteristics'!$C:$C,0))),"",INDEX('Policy Characteristics'!B:B,MATCH($C582,'Policy Characteristics'!$C:$C,0)))</f>
        <v>Electrification + Hydrogen</v>
      </c>
      <c r="C582" s="362" t="str">
        <f t="shared" si="34"/>
        <v>Fraction of Industrial Fuel Use Shifted to Other Fuels</v>
      </c>
      <c r="D582" s="9" t="s">
        <v>3230</v>
      </c>
      <c r="E582" s="53" t="s">
        <v>2468</v>
      </c>
      <c r="F582" s="195" t="s">
        <v>3193</v>
      </c>
      <c r="G582" s="53" t="s">
        <v>3251</v>
      </c>
      <c r="H582" s="54">
        <v>1323</v>
      </c>
      <c r="I582" s="53" t="s">
        <v>46</v>
      </c>
      <c r="J582" s="360" t="str">
        <f>IF(ISBLANK(INDEX('Policy Characteristics'!D:D,MATCH($C582,'Policy Characteristics'!$C:$C,0))),"",INDEX('Policy Characteristics'!D:D,MATCH($C582,'Policy Characteristics'!$C:$C,0)))</f>
        <v>Electrification + Hydrogen</v>
      </c>
      <c r="K582" s="358" t="str">
        <f>IF(ISBLANK(INDEX('Policy Characteristics'!E:E,MATCH($C582,'Policy Characteristics'!$C:$C,0))),"",INDEX('Policy Characteristics'!E:E,MATCH($C582,'Policy Characteristics'!$C:$C,0)))</f>
        <v>indst fuel type shifting</v>
      </c>
      <c r="L582" s="380">
        <f>IF(ISBLANK(INDEX('Policy Characteristics'!F:F,MATCH($C582,'Policy Characteristics'!$C:$C,0))),"",INDEX('Policy Characteristics'!F:F,MATCH($C582,'Policy Characteristics'!$C:$C,0)))</f>
        <v>0</v>
      </c>
      <c r="M582" s="380">
        <f>IF(ISBLANK(INDEX('Policy Characteristics'!G:G,MATCH($C582,'Policy Characteristics'!$C:$C,0))),"",INDEX('Policy Characteristics'!G:G,MATCH($C582,'Policy Characteristics'!$C:$C,0)))</f>
        <v>1</v>
      </c>
      <c r="N582" s="380">
        <f>IF(ISBLANK(INDEX('Policy Characteristics'!H:H,MATCH($C582,'Policy Characteristics'!$C:$C,0))),"",INDEX('Policy Characteristics'!H:H,MATCH($C582,'Policy Characteristics'!$C:$C,0)))</f>
        <v>0.01</v>
      </c>
      <c r="O582" s="358" t="str">
        <f>IF(ISBLANK(INDEX('Policy Characteristics'!I:I,MATCH($C582,'Policy Characteristics'!$C:$C,0))),"",INDEX('Policy Characteristics'!I:I,MATCH($C582,'Policy Characteristics'!$C:$C,0)))</f>
        <v>% of fuel shifted</v>
      </c>
      <c r="P582" s="358"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58" t="str">
        <f>IF(ISBLANK(INDEX('Policy Characteristics'!K:K,MATCH($C582,'Policy Characteristics'!$C:$C,0))),"",INDEX('Policy Characteristics'!K:K,MATCH($C582,'Policy Characteristics'!$C:$C,0)))</f>
        <v>industry-ag-main.html#fuel-switching</v>
      </c>
      <c r="R582" s="358" t="str">
        <f>IF(ISBLANK(INDEX('Policy Characteristics'!L:L,MATCH($C582,'Policy Characteristics'!$C:$C,0))),"",INDEX('Policy Characteristics'!L:L,MATCH($C582,'Policy Characteristics'!$C:$C,0)))</f>
        <v>industry-elec-and-hydrogen.html</v>
      </c>
    </row>
    <row r="583" spans="1:18" x14ac:dyDescent="0.35">
      <c r="A583" s="358" t="str">
        <f>IF(ISBLANK(INDEX('Policy Characteristics'!A:A,MATCH($C583,'Policy Characteristics'!$C:$C,0))),"",INDEX('Policy Characteristics'!A:A,MATCH($C583,'Policy Characteristics'!$C:$C,0)))</f>
        <v>Industry</v>
      </c>
      <c r="B583" s="358" t="str">
        <f>IF(ISBLANK(INDEX('Policy Characteristics'!B:B,MATCH($C583,'Policy Characteristics'!$C:$C,0))),"",INDEX('Policy Characteristics'!B:B,MATCH($C583,'Policy Characteristics'!$C:$C,0)))</f>
        <v>Electrification + Hydrogen</v>
      </c>
      <c r="C583" s="362" t="str">
        <f t="shared" si="34"/>
        <v>Fraction of Industrial Fuel Use Shifted to Other Fuels</v>
      </c>
      <c r="D583" s="9" t="s">
        <v>3230</v>
      </c>
      <c r="E583" s="53" t="s">
        <v>2805</v>
      </c>
      <c r="F583" s="195" t="s">
        <v>3193</v>
      </c>
      <c r="G583" s="53" t="s">
        <v>3252</v>
      </c>
      <c r="H583" s="54">
        <v>1324</v>
      </c>
      <c r="I583" s="53" t="s">
        <v>46</v>
      </c>
      <c r="J583" s="360" t="str">
        <f>IF(ISBLANK(INDEX('Policy Characteristics'!D:D,MATCH($C583,'Policy Characteristics'!$C:$C,0))),"",INDEX('Policy Characteristics'!D:D,MATCH($C583,'Policy Characteristics'!$C:$C,0)))</f>
        <v>Electrification + Hydrogen</v>
      </c>
      <c r="K583" s="358" t="str">
        <f>IF(ISBLANK(INDEX('Policy Characteristics'!E:E,MATCH($C583,'Policy Characteristics'!$C:$C,0))),"",INDEX('Policy Characteristics'!E:E,MATCH($C583,'Policy Characteristics'!$C:$C,0)))</f>
        <v>indst fuel type shifting</v>
      </c>
      <c r="L583" s="380">
        <f>IF(ISBLANK(INDEX('Policy Characteristics'!F:F,MATCH($C583,'Policy Characteristics'!$C:$C,0))),"",INDEX('Policy Characteristics'!F:F,MATCH($C583,'Policy Characteristics'!$C:$C,0)))</f>
        <v>0</v>
      </c>
      <c r="M583" s="380">
        <f>IF(ISBLANK(INDEX('Policy Characteristics'!G:G,MATCH($C583,'Policy Characteristics'!$C:$C,0))),"",INDEX('Policy Characteristics'!G:G,MATCH($C583,'Policy Characteristics'!$C:$C,0)))</f>
        <v>1</v>
      </c>
      <c r="N583" s="380">
        <f>IF(ISBLANK(INDEX('Policy Characteristics'!H:H,MATCH($C583,'Policy Characteristics'!$C:$C,0))),"",INDEX('Policy Characteristics'!H:H,MATCH($C583,'Policy Characteristics'!$C:$C,0)))</f>
        <v>0.01</v>
      </c>
      <c r="O583" s="358" t="str">
        <f>IF(ISBLANK(INDEX('Policy Characteristics'!I:I,MATCH($C583,'Policy Characteristics'!$C:$C,0))),"",INDEX('Policy Characteristics'!I:I,MATCH($C583,'Policy Characteristics'!$C:$C,0)))</f>
        <v>% of fuel shifted</v>
      </c>
      <c r="P583" s="358"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58" t="str">
        <f>IF(ISBLANK(INDEX('Policy Characteristics'!K:K,MATCH($C583,'Policy Characteristics'!$C:$C,0))),"",INDEX('Policy Characteristics'!K:K,MATCH($C583,'Policy Characteristics'!$C:$C,0)))</f>
        <v>industry-ag-main.html#fuel-switching</v>
      </c>
      <c r="R583" s="358" t="str">
        <f>IF(ISBLANK(INDEX('Policy Characteristics'!L:L,MATCH($C583,'Policy Characteristics'!$C:$C,0))),"",INDEX('Policy Characteristics'!L:L,MATCH($C583,'Policy Characteristics'!$C:$C,0)))</f>
        <v>industry-elec-and-hydrogen.html</v>
      </c>
    </row>
    <row r="584" spans="1:18" x14ac:dyDescent="0.35">
      <c r="A584" s="358" t="str">
        <f>IF(ISBLANK(INDEX('Policy Characteristics'!A:A,MATCH($C584,'Policy Characteristics'!$C:$C,0))),"",INDEX('Policy Characteristics'!A:A,MATCH($C584,'Policy Characteristics'!$C:$C,0)))</f>
        <v>Industry</v>
      </c>
      <c r="B584" s="358" t="str">
        <f>IF(ISBLANK(INDEX('Policy Characteristics'!B:B,MATCH($C584,'Policy Characteristics'!$C:$C,0))),"",INDEX('Policy Characteristics'!B:B,MATCH($C584,'Policy Characteristics'!$C:$C,0)))</f>
        <v>Electrification + Hydrogen</v>
      </c>
      <c r="C584" s="362" t="str">
        <f t="shared" si="34"/>
        <v>Fraction of Industrial Fuel Use Shifted to Other Fuels</v>
      </c>
      <c r="D584" s="9" t="s">
        <v>3230</v>
      </c>
      <c r="E584" s="53" t="s">
        <v>2806</v>
      </c>
      <c r="F584" s="195" t="s">
        <v>3193</v>
      </c>
      <c r="G584" s="53" t="s">
        <v>3253</v>
      </c>
      <c r="H584" s="54">
        <v>1325</v>
      </c>
      <c r="I584" s="53" t="s">
        <v>46</v>
      </c>
      <c r="J584" s="360" t="str">
        <f>IF(ISBLANK(INDEX('Policy Characteristics'!D:D,MATCH($C584,'Policy Characteristics'!$C:$C,0))),"",INDEX('Policy Characteristics'!D:D,MATCH($C584,'Policy Characteristics'!$C:$C,0)))</f>
        <v>Electrification + Hydrogen</v>
      </c>
      <c r="K584" s="358" t="str">
        <f>IF(ISBLANK(INDEX('Policy Characteristics'!E:E,MATCH($C584,'Policy Characteristics'!$C:$C,0))),"",INDEX('Policy Characteristics'!E:E,MATCH($C584,'Policy Characteristics'!$C:$C,0)))</f>
        <v>indst fuel type shifting</v>
      </c>
      <c r="L584" s="380">
        <f>IF(ISBLANK(INDEX('Policy Characteristics'!F:F,MATCH($C584,'Policy Characteristics'!$C:$C,0))),"",INDEX('Policy Characteristics'!F:F,MATCH($C584,'Policy Characteristics'!$C:$C,0)))</f>
        <v>0</v>
      </c>
      <c r="M584" s="380">
        <f>IF(ISBLANK(INDEX('Policy Characteristics'!G:G,MATCH($C584,'Policy Characteristics'!$C:$C,0))),"",INDEX('Policy Characteristics'!G:G,MATCH($C584,'Policy Characteristics'!$C:$C,0)))</f>
        <v>1</v>
      </c>
      <c r="N584" s="380">
        <f>IF(ISBLANK(INDEX('Policy Characteristics'!H:H,MATCH($C584,'Policy Characteristics'!$C:$C,0))),"",INDEX('Policy Characteristics'!H:H,MATCH($C584,'Policy Characteristics'!$C:$C,0)))</f>
        <v>0.01</v>
      </c>
      <c r="O584" s="358" t="str">
        <f>IF(ISBLANK(INDEX('Policy Characteristics'!I:I,MATCH($C584,'Policy Characteristics'!$C:$C,0))),"",INDEX('Policy Characteristics'!I:I,MATCH($C584,'Policy Characteristics'!$C:$C,0)))</f>
        <v>% of fuel shifted</v>
      </c>
      <c r="P584" s="358"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58" t="str">
        <f>IF(ISBLANK(INDEX('Policy Characteristics'!K:K,MATCH($C584,'Policy Characteristics'!$C:$C,0))),"",INDEX('Policy Characteristics'!K:K,MATCH($C584,'Policy Characteristics'!$C:$C,0)))</f>
        <v>industry-ag-main.html#fuel-switching</v>
      </c>
      <c r="R584" s="358" t="str">
        <f>IF(ISBLANK(INDEX('Policy Characteristics'!L:L,MATCH($C584,'Policy Characteristics'!$C:$C,0))),"",INDEX('Policy Characteristics'!L:L,MATCH($C584,'Policy Characteristics'!$C:$C,0)))</f>
        <v>industry-elec-and-hydrogen.html</v>
      </c>
    </row>
    <row r="585" spans="1:18" x14ac:dyDescent="0.35">
      <c r="A585" s="358" t="str">
        <f>IF(ISBLANK(INDEX('Policy Characteristics'!A:A,MATCH($C585,'Policy Characteristics'!$C:$C,0))),"",INDEX('Policy Characteristics'!A:A,MATCH($C585,'Policy Characteristics'!$C:$C,0)))</f>
        <v>Industry</v>
      </c>
      <c r="B585" s="358" t="str">
        <f>IF(ISBLANK(INDEX('Policy Characteristics'!B:B,MATCH($C585,'Policy Characteristics'!$C:$C,0))),"",INDEX('Policy Characteristics'!B:B,MATCH($C585,'Policy Characteristics'!$C:$C,0)))</f>
        <v>Electrification + Hydrogen</v>
      </c>
      <c r="C585" s="362" t="str">
        <f t="shared" si="34"/>
        <v>Fraction of Industrial Fuel Use Shifted to Other Fuels</v>
      </c>
      <c r="D585" s="9" t="s">
        <v>3230</v>
      </c>
      <c r="E585" s="53" t="s">
        <v>2807</v>
      </c>
      <c r="F585" s="195" t="s">
        <v>3193</v>
      </c>
      <c r="G585" s="53" t="s">
        <v>3254</v>
      </c>
      <c r="H585" s="54">
        <v>1326</v>
      </c>
      <c r="I585" s="53" t="s">
        <v>46</v>
      </c>
      <c r="J585" s="360" t="str">
        <f>IF(ISBLANK(INDEX('Policy Characteristics'!D:D,MATCH($C585,'Policy Characteristics'!$C:$C,0))),"",INDEX('Policy Characteristics'!D:D,MATCH($C585,'Policy Characteristics'!$C:$C,0)))</f>
        <v>Electrification + Hydrogen</v>
      </c>
      <c r="K585" s="358" t="str">
        <f>IF(ISBLANK(INDEX('Policy Characteristics'!E:E,MATCH($C585,'Policy Characteristics'!$C:$C,0))),"",INDEX('Policy Characteristics'!E:E,MATCH($C585,'Policy Characteristics'!$C:$C,0)))</f>
        <v>indst fuel type shifting</v>
      </c>
      <c r="L585" s="380">
        <f>IF(ISBLANK(INDEX('Policy Characteristics'!F:F,MATCH($C585,'Policy Characteristics'!$C:$C,0))),"",INDEX('Policy Characteristics'!F:F,MATCH($C585,'Policy Characteristics'!$C:$C,0)))</f>
        <v>0</v>
      </c>
      <c r="M585" s="380">
        <f>IF(ISBLANK(INDEX('Policy Characteristics'!G:G,MATCH($C585,'Policy Characteristics'!$C:$C,0))),"",INDEX('Policy Characteristics'!G:G,MATCH($C585,'Policy Characteristics'!$C:$C,0)))</f>
        <v>1</v>
      </c>
      <c r="N585" s="380">
        <f>IF(ISBLANK(INDEX('Policy Characteristics'!H:H,MATCH($C585,'Policy Characteristics'!$C:$C,0))),"",INDEX('Policy Characteristics'!H:H,MATCH($C585,'Policy Characteristics'!$C:$C,0)))</f>
        <v>0.01</v>
      </c>
      <c r="O585" s="358" t="str">
        <f>IF(ISBLANK(INDEX('Policy Characteristics'!I:I,MATCH($C585,'Policy Characteristics'!$C:$C,0))),"",INDEX('Policy Characteristics'!I:I,MATCH($C585,'Policy Characteristics'!$C:$C,0)))</f>
        <v>% of fuel shifted</v>
      </c>
      <c r="P585" s="358"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58" t="str">
        <f>IF(ISBLANK(INDEX('Policy Characteristics'!K:K,MATCH($C585,'Policy Characteristics'!$C:$C,0))),"",INDEX('Policy Characteristics'!K:K,MATCH($C585,'Policy Characteristics'!$C:$C,0)))</f>
        <v>industry-ag-main.html#fuel-switching</v>
      </c>
      <c r="R585" s="358" t="str">
        <f>IF(ISBLANK(INDEX('Policy Characteristics'!L:L,MATCH($C585,'Policy Characteristics'!$C:$C,0))),"",INDEX('Policy Characteristics'!L:L,MATCH($C585,'Policy Characteristics'!$C:$C,0)))</f>
        <v>industry-elec-and-hydrogen.html</v>
      </c>
    </row>
    <row r="586" spans="1:18" x14ac:dyDescent="0.35">
      <c r="A586" s="358" t="str">
        <f>IF(ISBLANK(INDEX('Policy Characteristics'!A:A,MATCH($C586,'Policy Characteristics'!$C:$C,0))),"",INDEX('Policy Characteristics'!A:A,MATCH($C586,'Policy Characteristics'!$C:$C,0)))</f>
        <v>Industry</v>
      </c>
      <c r="B586" s="358" t="str">
        <f>IF(ISBLANK(INDEX('Policy Characteristics'!B:B,MATCH($C586,'Policy Characteristics'!$C:$C,0))),"",INDEX('Policy Characteristics'!B:B,MATCH($C586,'Policy Characteristics'!$C:$C,0)))</f>
        <v>Electrification + Hydrogen</v>
      </c>
      <c r="C586" s="362" t="str">
        <f t="shared" si="34"/>
        <v>Fraction of Industrial Fuel Use Shifted to Other Fuels</v>
      </c>
      <c r="D586" s="9" t="s">
        <v>3230</v>
      </c>
      <c r="E586" s="53" t="s">
        <v>2804</v>
      </c>
      <c r="F586" s="195" t="s">
        <v>3193</v>
      </c>
      <c r="G586" s="53" t="s">
        <v>3255</v>
      </c>
      <c r="H586" s="54">
        <v>1327</v>
      </c>
      <c r="I586" s="53" t="s">
        <v>45</v>
      </c>
      <c r="J586" s="360" t="str">
        <f>IF(ISBLANK(INDEX('Policy Characteristics'!D:D,MATCH($C586,'Policy Characteristics'!$C:$C,0))),"",INDEX('Policy Characteristics'!D:D,MATCH($C586,'Policy Characteristics'!$C:$C,0)))</f>
        <v>Electrification + Hydrogen</v>
      </c>
      <c r="K586" s="358" t="str">
        <f>IF(ISBLANK(INDEX('Policy Characteristics'!E:E,MATCH($C586,'Policy Characteristics'!$C:$C,0))),"",INDEX('Policy Characteristics'!E:E,MATCH($C586,'Policy Characteristics'!$C:$C,0)))</f>
        <v>indst fuel type shifting</v>
      </c>
      <c r="L586" s="380">
        <f>IF(ISBLANK(INDEX('Policy Characteristics'!F:F,MATCH($C586,'Policy Characteristics'!$C:$C,0))),"",INDEX('Policy Characteristics'!F:F,MATCH($C586,'Policy Characteristics'!$C:$C,0)))</f>
        <v>0</v>
      </c>
      <c r="M586" s="380">
        <f>IF(ISBLANK(INDEX('Policy Characteristics'!G:G,MATCH($C586,'Policy Characteristics'!$C:$C,0))),"",INDEX('Policy Characteristics'!G:G,MATCH($C586,'Policy Characteristics'!$C:$C,0)))</f>
        <v>1</v>
      </c>
      <c r="N586" s="380">
        <f>IF(ISBLANK(INDEX('Policy Characteristics'!H:H,MATCH($C586,'Policy Characteristics'!$C:$C,0))),"",INDEX('Policy Characteristics'!H:H,MATCH($C586,'Policy Characteristics'!$C:$C,0)))</f>
        <v>0.01</v>
      </c>
      <c r="O586" s="358" t="str">
        <f>IF(ISBLANK(INDEX('Policy Characteristics'!I:I,MATCH($C586,'Policy Characteristics'!$C:$C,0))),"",INDEX('Policy Characteristics'!I:I,MATCH($C586,'Policy Characteristics'!$C:$C,0)))</f>
        <v>% of fuel shifted</v>
      </c>
      <c r="P586" s="358"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58" t="str">
        <f>IF(ISBLANK(INDEX('Policy Characteristics'!K:K,MATCH($C586,'Policy Characteristics'!$C:$C,0))),"",INDEX('Policy Characteristics'!K:K,MATCH($C586,'Policy Characteristics'!$C:$C,0)))</f>
        <v>industry-ag-main.html#fuel-switching</v>
      </c>
      <c r="R586" s="358" t="str">
        <f>IF(ISBLANK(INDEX('Policy Characteristics'!L:L,MATCH($C586,'Policy Characteristics'!$C:$C,0))),"",INDEX('Policy Characteristics'!L:L,MATCH($C586,'Policy Characteristics'!$C:$C,0)))</f>
        <v>industry-elec-and-hydrogen.html</v>
      </c>
    </row>
    <row r="587" spans="1:18" x14ac:dyDescent="0.35">
      <c r="A587" s="358" t="str">
        <f>IF(ISBLANK(INDEX('Policy Characteristics'!A:A,MATCH($C587,'Policy Characteristics'!$C:$C,0))),"",INDEX('Policy Characteristics'!A:A,MATCH($C587,'Policy Characteristics'!$C:$C,0)))</f>
        <v>Industry</v>
      </c>
      <c r="B587" s="358" t="str">
        <f>IF(ISBLANK(INDEX('Policy Characteristics'!B:B,MATCH($C587,'Policy Characteristics'!$C:$C,0))),"",INDEX('Policy Characteristics'!B:B,MATCH($C587,'Policy Characteristics'!$C:$C,0)))</f>
        <v>Electrification + Hydrogen</v>
      </c>
      <c r="C587" s="362" t="str">
        <f t="shared" si="34"/>
        <v>Fraction of Industrial Fuel Use Shifted to Other Fuels</v>
      </c>
      <c r="D587" s="9" t="s">
        <v>3231</v>
      </c>
      <c r="E587" s="53" t="s">
        <v>2463</v>
      </c>
      <c r="F587" s="195" t="s">
        <v>3194</v>
      </c>
      <c r="G587" s="53" t="s">
        <v>3246</v>
      </c>
      <c r="H587" s="54">
        <v>1328</v>
      </c>
      <c r="I587" s="53" t="s">
        <v>45</v>
      </c>
      <c r="J587" s="360" t="str">
        <f>IF(ISBLANK(INDEX('Policy Characteristics'!D:D,MATCH($C587,'Policy Characteristics'!$C:$C,0))),"",INDEX('Policy Characteristics'!D:D,MATCH($C587,'Policy Characteristics'!$C:$C,0)))</f>
        <v>Electrification + Hydrogen</v>
      </c>
      <c r="K587" s="358" t="str">
        <f>IF(ISBLANK(INDEX('Policy Characteristics'!E:E,MATCH($C587,'Policy Characteristics'!$C:$C,0))),"",INDEX('Policy Characteristics'!E:E,MATCH($C587,'Policy Characteristics'!$C:$C,0)))</f>
        <v>indst fuel type shifting</v>
      </c>
      <c r="L587" s="380">
        <f>IF(ISBLANK(INDEX('Policy Characteristics'!F:F,MATCH($C587,'Policy Characteristics'!$C:$C,0))),"",INDEX('Policy Characteristics'!F:F,MATCH($C587,'Policy Characteristics'!$C:$C,0)))</f>
        <v>0</v>
      </c>
      <c r="M587" s="380">
        <f>IF(ISBLANK(INDEX('Policy Characteristics'!G:G,MATCH($C587,'Policy Characteristics'!$C:$C,0))),"",INDEX('Policy Characteristics'!G:G,MATCH($C587,'Policy Characteristics'!$C:$C,0)))</f>
        <v>1</v>
      </c>
      <c r="N587" s="380">
        <f>IF(ISBLANK(INDEX('Policy Characteristics'!H:H,MATCH($C587,'Policy Characteristics'!$C:$C,0))),"",INDEX('Policy Characteristics'!H:H,MATCH($C587,'Policy Characteristics'!$C:$C,0)))</f>
        <v>0.01</v>
      </c>
      <c r="O587" s="358" t="str">
        <f>IF(ISBLANK(INDEX('Policy Characteristics'!I:I,MATCH($C587,'Policy Characteristics'!$C:$C,0))),"",INDEX('Policy Characteristics'!I:I,MATCH($C587,'Policy Characteristics'!$C:$C,0)))</f>
        <v>% of fuel shifted</v>
      </c>
      <c r="P587" s="358"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58" t="str">
        <f>IF(ISBLANK(INDEX('Policy Characteristics'!K:K,MATCH($C587,'Policy Characteristics'!$C:$C,0))),"",INDEX('Policy Characteristics'!K:K,MATCH($C587,'Policy Characteristics'!$C:$C,0)))</f>
        <v>industry-ag-main.html#fuel-switching</v>
      </c>
      <c r="R587" s="358" t="str">
        <f>IF(ISBLANK(INDEX('Policy Characteristics'!L:L,MATCH($C587,'Policy Characteristics'!$C:$C,0))),"",INDEX('Policy Characteristics'!L:L,MATCH($C587,'Policy Characteristics'!$C:$C,0)))</f>
        <v>industry-elec-and-hydrogen.html</v>
      </c>
    </row>
    <row r="588" spans="1:18" x14ac:dyDescent="0.35">
      <c r="A588" s="358" t="str">
        <f>IF(ISBLANK(INDEX('Policy Characteristics'!A:A,MATCH($C588,'Policy Characteristics'!$C:$C,0))),"",INDEX('Policy Characteristics'!A:A,MATCH($C588,'Policy Characteristics'!$C:$C,0)))</f>
        <v>Industry</v>
      </c>
      <c r="B588" s="358" t="str">
        <f>IF(ISBLANK(INDEX('Policy Characteristics'!B:B,MATCH($C588,'Policy Characteristics'!$C:$C,0))),"",INDEX('Policy Characteristics'!B:B,MATCH($C588,'Policy Characteristics'!$C:$C,0)))</f>
        <v>Electrification + Hydrogen</v>
      </c>
      <c r="C588" s="362" t="str">
        <f t="shared" si="34"/>
        <v>Fraction of Industrial Fuel Use Shifted to Other Fuels</v>
      </c>
      <c r="D588" s="9" t="s">
        <v>3231</v>
      </c>
      <c r="E588" s="53" t="s">
        <v>2464</v>
      </c>
      <c r="F588" s="195" t="s">
        <v>3194</v>
      </c>
      <c r="G588" s="53" t="s">
        <v>3247</v>
      </c>
      <c r="H588" s="54">
        <v>1329</v>
      </c>
      <c r="I588" s="53" t="s">
        <v>46</v>
      </c>
      <c r="J588" s="360" t="str">
        <f>IF(ISBLANK(INDEX('Policy Characteristics'!D:D,MATCH($C588,'Policy Characteristics'!$C:$C,0))),"",INDEX('Policy Characteristics'!D:D,MATCH($C588,'Policy Characteristics'!$C:$C,0)))</f>
        <v>Electrification + Hydrogen</v>
      </c>
      <c r="K588" s="358" t="str">
        <f>IF(ISBLANK(INDEX('Policy Characteristics'!E:E,MATCH($C588,'Policy Characteristics'!$C:$C,0))),"",INDEX('Policy Characteristics'!E:E,MATCH($C588,'Policy Characteristics'!$C:$C,0)))</f>
        <v>indst fuel type shifting</v>
      </c>
      <c r="L588" s="380">
        <f>IF(ISBLANK(INDEX('Policy Characteristics'!F:F,MATCH($C588,'Policy Characteristics'!$C:$C,0))),"",INDEX('Policy Characteristics'!F:F,MATCH($C588,'Policy Characteristics'!$C:$C,0)))</f>
        <v>0</v>
      </c>
      <c r="M588" s="380">
        <f>IF(ISBLANK(INDEX('Policy Characteristics'!G:G,MATCH($C588,'Policy Characteristics'!$C:$C,0))),"",INDEX('Policy Characteristics'!G:G,MATCH($C588,'Policy Characteristics'!$C:$C,0)))</f>
        <v>1</v>
      </c>
      <c r="N588" s="380">
        <f>IF(ISBLANK(INDEX('Policy Characteristics'!H:H,MATCH($C588,'Policy Characteristics'!$C:$C,0))),"",INDEX('Policy Characteristics'!H:H,MATCH($C588,'Policy Characteristics'!$C:$C,0)))</f>
        <v>0.01</v>
      </c>
      <c r="O588" s="358" t="str">
        <f>IF(ISBLANK(INDEX('Policy Characteristics'!I:I,MATCH($C588,'Policy Characteristics'!$C:$C,0))),"",INDEX('Policy Characteristics'!I:I,MATCH($C588,'Policy Characteristics'!$C:$C,0)))</f>
        <v>% of fuel shifted</v>
      </c>
      <c r="P588" s="358"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58" t="str">
        <f>IF(ISBLANK(INDEX('Policy Characteristics'!K:K,MATCH($C588,'Policy Characteristics'!$C:$C,0))),"",INDEX('Policy Characteristics'!K:K,MATCH($C588,'Policy Characteristics'!$C:$C,0)))</f>
        <v>industry-ag-main.html#fuel-switching</v>
      </c>
      <c r="R588" s="358" t="str">
        <f>IF(ISBLANK(INDEX('Policy Characteristics'!L:L,MATCH($C588,'Policy Characteristics'!$C:$C,0))),"",INDEX('Policy Characteristics'!L:L,MATCH($C588,'Policy Characteristics'!$C:$C,0)))</f>
        <v>industry-elec-and-hydrogen.html</v>
      </c>
    </row>
    <row r="589" spans="1:18" x14ac:dyDescent="0.35">
      <c r="A589" s="358" t="str">
        <f>IF(ISBLANK(INDEX('Policy Characteristics'!A:A,MATCH($C589,'Policy Characteristics'!$C:$C,0))),"",INDEX('Policy Characteristics'!A:A,MATCH($C589,'Policy Characteristics'!$C:$C,0)))</f>
        <v>Industry</v>
      </c>
      <c r="B589" s="358" t="str">
        <f>IF(ISBLANK(INDEX('Policy Characteristics'!B:B,MATCH($C589,'Policy Characteristics'!$C:$C,0))),"",INDEX('Policy Characteristics'!B:B,MATCH($C589,'Policy Characteristics'!$C:$C,0)))</f>
        <v>Electrification + Hydrogen</v>
      </c>
      <c r="C589" s="362" t="str">
        <f t="shared" si="34"/>
        <v>Fraction of Industrial Fuel Use Shifted to Other Fuels</v>
      </c>
      <c r="D589" s="9" t="s">
        <v>3231</v>
      </c>
      <c r="E589" s="53" t="s">
        <v>2465</v>
      </c>
      <c r="F589" s="195" t="s">
        <v>3194</v>
      </c>
      <c r="G589" s="53" t="s">
        <v>3248</v>
      </c>
      <c r="H589" s="54">
        <v>1330</v>
      </c>
      <c r="I589" s="53" t="s">
        <v>46</v>
      </c>
      <c r="J589" s="360" t="str">
        <f>IF(ISBLANK(INDEX('Policy Characteristics'!D:D,MATCH($C589,'Policy Characteristics'!$C:$C,0))),"",INDEX('Policy Characteristics'!D:D,MATCH($C589,'Policy Characteristics'!$C:$C,0)))</f>
        <v>Electrification + Hydrogen</v>
      </c>
      <c r="K589" s="358" t="str">
        <f>IF(ISBLANK(INDEX('Policy Characteristics'!E:E,MATCH($C589,'Policy Characteristics'!$C:$C,0))),"",INDEX('Policy Characteristics'!E:E,MATCH($C589,'Policy Characteristics'!$C:$C,0)))</f>
        <v>indst fuel type shifting</v>
      </c>
      <c r="L589" s="380">
        <f>IF(ISBLANK(INDEX('Policy Characteristics'!F:F,MATCH($C589,'Policy Characteristics'!$C:$C,0))),"",INDEX('Policy Characteristics'!F:F,MATCH($C589,'Policy Characteristics'!$C:$C,0)))</f>
        <v>0</v>
      </c>
      <c r="M589" s="380">
        <f>IF(ISBLANK(INDEX('Policy Characteristics'!G:G,MATCH($C589,'Policy Characteristics'!$C:$C,0))),"",INDEX('Policy Characteristics'!G:G,MATCH($C589,'Policy Characteristics'!$C:$C,0)))</f>
        <v>1</v>
      </c>
      <c r="N589" s="380">
        <f>IF(ISBLANK(INDEX('Policy Characteristics'!H:H,MATCH($C589,'Policy Characteristics'!$C:$C,0))),"",INDEX('Policy Characteristics'!H:H,MATCH($C589,'Policy Characteristics'!$C:$C,0)))</f>
        <v>0.01</v>
      </c>
      <c r="O589" s="358" t="str">
        <f>IF(ISBLANK(INDEX('Policy Characteristics'!I:I,MATCH($C589,'Policy Characteristics'!$C:$C,0))),"",INDEX('Policy Characteristics'!I:I,MATCH($C589,'Policy Characteristics'!$C:$C,0)))</f>
        <v>% of fuel shifted</v>
      </c>
      <c r="P589" s="358"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58" t="str">
        <f>IF(ISBLANK(INDEX('Policy Characteristics'!K:K,MATCH($C589,'Policy Characteristics'!$C:$C,0))),"",INDEX('Policy Characteristics'!K:K,MATCH($C589,'Policy Characteristics'!$C:$C,0)))</f>
        <v>industry-ag-main.html#fuel-switching</v>
      </c>
      <c r="R589" s="358" t="str">
        <f>IF(ISBLANK(INDEX('Policy Characteristics'!L:L,MATCH($C589,'Policy Characteristics'!$C:$C,0))),"",INDEX('Policy Characteristics'!L:L,MATCH($C589,'Policy Characteristics'!$C:$C,0)))</f>
        <v>industry-elec-and-hydrogen.html</v>
      </c>
    </row>
    <row r="590" spans="1:18" x14ac:dyDescent="0.35">
      <c r="A590" s="358" t="str">
        <f>IF(ISBLANK(INDEX('Policy Characteristics'!A:A,MATCH($C590,'Policy Characteristics'!$C:$C,0))),"",INDEX('Policy Characteristics'!A:A,MATCH($C590,'Policy Characteristics'!$C:$C,0)))</f>
        <v>Industry</v>
      </c>
      <c r="B590" s="358" t="str">
        <f>IF(ISBLANK(INDEX('Policy Characteristics'!B:B,MATCH($C590,'Policy Characteristics'!$C:$C,0))),"",INDEX('Policy Characteristics'!B:B,MATCH($C590,'Policy Characteristics'!$C:$C,0)))</f>
        <v>Electrification + Hydrogen</v>
      </c>
      <c r="C590" s="362" t="str">
        <f t="shared" si="34"/>
        <v>Fraction of Industrial Fuel Use Shifted to Other Fuels</v>
      </c>
      <c r="D590" s="9" t="s">
        <v>3231</v>
      </c>
      <c r="E590" s="53" t="s">
        <v>2466</v>
      </c>
      <c r="F590" s="195" t="s">
        <v>3194</v>
      </c>
      <c r="G590" s="53" t="s">
        <v>3249</v>
      </c>
      <c r="H590" s="54">
        <v>1331</v>
      </c>
      <c r="I590" s="53" t="s">
        <v>46</v>
      </c>
      <c r="J590" s="360" t="str">
        <f>IF(ISBLANK(INDEX('Policy Characteristics'!D:D,MATCH($C590,'Policy Characteristics'!$C:$C,0))),"",INDEX('Policy Characteristics'!D:D,MATCH($C590,'Policy Characteristics'!$C:$C,0)))</f>
        <v>Electrification + Hydrogen</v>
      </c>
      <c r="K590" s="358" t="str">
        <f>IF(ISBLANK(INDEX('Policy Characteristics'!E:E,MATCH($C590,'Policy Characteristics'!$C:$C,0))),"",INDEX('Policy Characteristics'!E:E,MATCH($C590,'Policy Characteristics'!$C:$C,0)))</f>
        <v>indst fuel type shifting</v>
      </c>
      <c r="L590" s="380">
        <f>IF(ISBLANK(INDEX('Policy Characteristics'!F:F,MATCH($C590,'Policy Characteristics'!$C:$C,0))),"",INDEX('Policy Characteristics'!F:F,MATCH($C590,'Policy Characteristics'!$C:$C,0)))</f>
        <v>0</v>
      </c>
      <c r="M590" s="380">
        <f>IF(ISBLANK(INDEX('Policy Characteristics'!G:G,MATCH($C590,'Policy Characteristics'!$C:$C,0))),"",INDEX('Policy Characteristics'!G:G,MATCH($C590,'Policy Characteristics'!$C:$C,0)))</f>
        <v>1</v>
      </c>
      <c r="N590" s="380">
        <f>IF(ISBLANK(INDEX('Policy Characteristics'!H:H,MATCH($C590,'Policy Characteristics'!$C:$C,0))),"",INDEX('Policy Characteristics'!H:H,MATCH($C590,'Policy Characteristics'!$C:$C,0)))</f>
        <v>0.01</v>
      </c>
      <c r="O590" s="358" t="str">
        <f>IF(ISBLANK(INDEX('Policy Characteristics'!I:I,MATCH($C590,'Policy Characteristics'!$C:$C,0))),"",INDEX('Policy Characteristics'!I:I,MATCH($C590,'Policy Characteristics'!$C:$C,0)))</f>
        <v>% of fuel shifted</v>
      </c>
      <c r="P590" s="358"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58" t="str">
        <f>IF(ISBLANK(INDEX('Policy Characteristics'!K:K,MATCH($C590,'Policy Characteristics'!$C:$C,0))),"",INDEX('Policy Characteristics'!K:K,MATCH($C590,'Policy Characteristics'!$C:$C,0)))</f>
        <v>industry-ag-main.html#fuel-switching</v>
      </c>
      <c r="R590" s="358" t="str">
        <f>IF(ISBLANK(INDEX('Policy Characteristics'!L:L,MATCH($C590,'Policy Characteristics'!$C:$C,0))),"",INDEX('Policy Characteristics'!L:L,MATCH($C590,'Policy Characteristics'!$C:$C,0)))</f>
        <v>industry-elec-and-hydrogen.html</v>
      </c>
    </row>
    <row r="591" spans="1:18" x14ac:dyDescent="0.35">
      <c r="A591" s="358" t="str">
        <f>IF(ISBLANK(INDEX('Policy Characteristics'!A:A,MATCH($C591,'Policy Characteristics'!$C:$C,0))),"",INDEX('Policy Characteristics'!A:A,MATCH($C591,'Policy Characteristics'!$C:$C,0)))</f>
        <v>Industry</v>
      </c>
      <c r="B591" s="358" t="str">
        <f>IF(ISBLANK(INDEX('Policy Characteristics'!B:B,MATCH($C591,'Policy Characteristics'!$C:$C,0))),"",INDEX('Policy Characteristics'!B:B,MATCH($C591,'Policy Characteristics'!$C:$C,0)))</f>
        <v>Electrification + Hydrogen</v>
      </c>
      <c r="C591" s="362" t="str">
        <f t="shared" si="34"/>
        <v>Fraction of Industrial Fuel Use Shifted to Other Fuels</v>
      </c>
      <c r="D591" s="9" t="s">
        <v>3231</v>
      </c>
      <c r="E591" s="53" t="s">
        <v>2467</v>
      </c>
      <c r="F591" s="195" t="s">
        <v>3194</v>
      </c>
      <c r="G591" s="53" t="s">
        <v>3250</v>
      </c>
      <c r="H591" s="54">
        <v>1332</v>
      </c>
      <c r="I591" s="53" t="s">
        <v>46</v>
      </c>
      <c r="J591" s="360" t="str">
        <f>IF(ISBLANK(INDEX('Policy Characteristics'!D:D,MATCH($C591,'Policy Characteristics'!$C:$C,0))),"",INDEX('Policy Characteristics'!D:D,MATCH($C591,'Policy Characteristics'!$C:$C,0)))</f>
        <v>Electrification + Hydrogen</v>
      </c>
      <c r="K591" s="358" t="str">
        <f>IF(ISBLANK(INDEX('Policy Characteristics'!E:E,MATCH($C591,'Policy Characteristics'!$C:$C,0))),"",INDEX('Policy Characteristics'!E:E,MATCH($C591,'Policy Characteristics'!$C:$C,0)))</f>
        <v>indst fuel type shifting</v>
      </c>
      <c r="L591" s="380">
        <f>IF(ISBLANK(INDEX('Policy Characteristics'!F:F,MATCH($C591,'Policy Characteristics'!$C:$C,0))),"",INDEX('Policy Characteristics'!F:F,MATCH($C591,'Policy Characteristics'!$C:$C,0)))</f>
        <v>0</v>
      </c>
      <c r="M591" s="380">
        <f>IF(ISBLANK(INDEX('Policy Characteristics'!G:G,MATCH($C591,'Policy Characteristics'!$C:$C,0))),"",INDEX('Policy Characteristics'!G:G,MATCH($C591,'Policy Characteristics'!$C:$C,0)))</f>
        <v>1</v>
      </c>
      <c r="N591" s="380">
        <f>IF(ISBLANK(INDEX('Policy Characteristics'!H:H,MATCH($C591,'Policy Characteristics'!$C:$C,0))),"",INDEX('Policy Characteristics'!H:H,MATCH($C591,'Policy Characteristics'!$C:$C,0)))</f>
        <v>0.01</v>
      </c>
      <c r="O591" s="358" t="str">
        <f>IF(ISBLANK(INDEX('Policy Characteristics'!I:I,MATCH($C591,'Policy Characteristics'!$C:$C,0))),"",INDEX('Policy Characteristics'!I:I,MATCH($C591,'Policy Characteristics'!$C:$C,0)))</f>
        <v>% of fuel shifted</v>
      </c>
      <c r="P591" s="358"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58" t="str">
        <f>IF(ISBLANK(INDEX('Policy Characteristics'!K:K,MATCH($C591,'Policy Characteristics'!$C:$C,0))),"",INDEX('Policy Characteristics'!K:K,MATCH($C591,'Policy Characteristics'!$C:$C,0)))</f>
        <v>industry-ag-main.html#fuel-switching</v>
      </c>
      <c r="R591" s="358" t="str">
        <f>IF(ISBLANK(INDEX('Policy Characteristics'!L:L,MATCH($C591,'Policy Characteristics'!$C:$C,0))),"",INDEX('Policy Characteristics'!L:L,MATCH($C591,'Policy Characteristics'!$C:$C,0)))</f>
        <v>industry-elec-and-hydrogen.html</v>
      </c>
    </row>
    <row r="592" spans="1:18" x14ac:dyDescent="0.35">
      <c r="A592" s="358" t="str">
        <f>IF(ISBLANK(INDEX('Policy Characteristics'!A:A,MATCH($C592,'Policy Characteristics'!$C:$C,0))),"",INDEX('Policy Characteristics'!A:A,MATCH($C592,'Policy Characteristics'!$C:$C,0)))</f>
        <v>Industry</v>
      </c>
      <c r="B592" s="358" t="str">
        <f>IF(ISBLANK(INDEX('Policy Characteristics'!B:B,MATCH($C592,'Policy Characteristics'!$C:$C,0))),"",INDEX('Policy Characteristics'!B:B,MATCH($C592,'Policy Characteristics'!$C:$C,0)))</f>
        <v>Electrification + Hydrogen</v>
      </c>
      <c r="C592" s="362" t="str">
        <f t="shared" si="34"/>
        <v>Fraction of Industrial Fuel Use Shifted to Other Fuels</v>
      </c>
      <c r="D592" s="9" t="s">
        <v>3231</v>
      </c>
      <c r="E592" s="53" t="s">
        <v>2468</v>
      </c>
      <c r="F592" s="195" t="s">
        <v>3194</v>
      </c>
      <c r="G592" s="53" t="s">
        <v>3251</v>
      </c>
      <c r="H592" s="54">
        <v>1333</v>
      </c>
      <c r="I592" s="53" t="s">
        <v>46</v>
      </c>
      <c r="J592" s="360" t="str">
        <f>IF(ISBLANK(INDEX('Policy Characteristics'!D:D,MATCH($C592,'Policy Characteristics'!$C:$C,0))),"",INDEX('Policy Characteristics'!D:D,MATCH($C592,'Policy Characteristics'!$C:$C,0)))</f>
        <v>Electrification + Hydrogen</v>
      </c>
      <c r="K592" s="358" t="str">
        <f>IF(ISBLANK(INDEX('Policy Characteristics'!E:E,MATCH($C592,'Policy Characteristics'!$C:$C,0))),"",INDEX('Policy Characteristics'!E:E,MATCH($C592,'Policy Characteristics'!$C:$C,0)))</f>
        <v>indst fuel type shifting</v>
      </c>
      <c r="L592" s="380">
        <f>IF(ISBLANK(INDEX('Policy Characteristics'!F:F,MATCH($C592,'Policy Characteristics'!$C:$C,0))),"",INDEX('Policy Characteristics'!F:F,MATCH($C592,'Policy Characteristics'!$C:$C,0)))</f>
        <v>0</v>
      </c>
      <c r="M592" s="380">
        <f>IF(ISBLANK(INDEX('Policy Characteristics'!G:G,MATCH($C592,'Policy Characteristics'!$C:$C,0))),"",INDEX('Policy Characteristics'!G:G,MATCH($C592,'Policy Characteristics'!$C:$C,0)))</f>
        <v>1</v>
      </c>
      <c r="N592" s="380">
        <f>IF(ISBLANK(INDEX('Policy Characteristics'!H:H,MATCH($C592,'Policy Characteristics'!$C:$C,0))),"",INDEX('Policy Characteristics'!H:H,MATCH($C592,'Policy Characteristics'!$C:$C,0)))</f>
        <v>0.01</v>
      </c>
      <c r="O592" s="358" t="str">
        <f>IF(ISBLANK(INDEX('Policy Characteristics'!I:I,MATCH($C592,'Policy Characteristics'!$C:$C,0))),"",INDEX('Policy Characteristics'!I:I,MATCH($C592,'Policy Characteristics'!$C:$C,0)))</f>
        <v>% of fuel shifted</v>
      </c>
      <c r="P592" s="358"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58" t="str">
        <f>IF(ISBLANK(INDEX('Policy Characteristics'!K:K,MATCH($C592,'Policy Characteristics'!$C:$C,0))),"",INDEX('Policy Characteristics'!K:K,MATCH($C592,'Policy Characteristics'!$C:$C,0)))</f>
        <v>industry-ag-main.html#fuel-switching</v>
      </c>
      <c r="R592" s="358" t="str">
        <f>IF(ISBLANK(INDEX('Policy Characteristics'!L:L,MATCH($C592,'Policy Characteristics'!$C:$C,0))),"",INDEX('Policy Characteristics'!L:L,MATCH($C592,'Policy Characteristics'!$C:$C,0)))</f>
        <v>industry-elec-and-hydrogen.html</v>
      </c>
    </row>
    <row r="593" spans="1:18" x14ac:dyDescent="0.35">
      <c r="A593" s="358" t="str">
        <f>IF(ISBLANK(INDEX('Policy Characteristics'!A:A,MATCH($C593,'Policy Characteristics'!$C:$C,0))),"",INDEX('Policy Characteristics'!A:A,MATCH($C593,'Policy Characteristics'!$C:$C,0)))</f>
        <v>Industry</v>
      </c>
      <c r="B593" s="358" t="str">
        <f>IF(ISBLANK(INDEX('Policy Characteristics'!B:B,MATCH($C593,'Policy Characteristics'!$C:$C,0))),"",INDEX('Policy Characteristics'!B:B,MATCH($C593,'Policy Characteristics'!$C:$C,0)))</f>
        <v>Electrification + Hydrogen</v>
      </c>
      <c r="C593" s="362" t="str">
        <f t="shared" si="34"/>
        <v>Fraction of Industrial Fuel Use Shifted to Other Fuels</v>
      </c>
      <c r="D593" s="9" t="s">
        <v>3231</v>
      </c>
      <c r="E593" s="53" t="s">
        <v>2805</v>
      </c>
      <c r="F593" s="195" t="s">
        <v>3194</v>
      </c>
      <c r="G593" s="53" t="s">
        <v>3252</v>
      </c>
      <c r="H593" s="54">
        <v>1334</v>
      </c>
      <c r="I593" s="53" t="s">
        <v>46</v>
      </c>
      <c r="J593" s="360" t="str">
        <f>IF(ISBLANK(INDEX('Policy Characteristics'!D:D,MATCH($C593,'Policy Characteristics'!$C:$C,0))),"",INDEX('Policy Characteristics'!D:D,MATCH($C593,'Policy Characteristics'!$C:$C,0)))</f>
        <v>Electrification + Hydrogen</v>
      </c>
      <c r="K593" s="358" t="str">
        <f>IF(ISBLANK(INDEX('Policy Characteristics'!E:E,MATCH($C593,'Policy Characteristics'!$C:$C,0))),"",INDEX('Policy Characteristics'!E:E,MATCH($C593,'Policy Characteristics'!$C:$C,0)))</f>
        <v>indst fuel type shifting</v>
      </c>
      <c r="L593" s="380">
        <f>IF(ISBLANK(INDEX('Policy Characteristics'!F:F,MATCH($C593,'Policy Characteristics'!$C:$C,0))),"",INDEX('Policy Characteristics'!F:F,MATCH($C593,'Policy Characteristics'!$C:$C,0)))</f>
        <v>0</v>
      </c>
      <c r="M593" s="380">
        <f>IF(ISBLANK(INDEX('Policy Characteristics'!G:G,MATCH($C593,'Policy Characteristics'!$C:$C,0))),"",INDEX('Policy Characteristics'!G:G,MATCH($C593,'Policy Characteristics'!$C:$C,0)))</f>
        <v>1</v>
      </c>
      <c r="N593" s="380">
        <f>IF(ISBLANK(INDEX('Policy Characteristics'!H:H,MATCH($C593,'Policy Characteristics'!$C:$C,0))),"",INDEX('Policy Characteristics'!H:H,MATCH($C593,'Policy Characteristics'!$C:$C,0)))</f>
        <v>0.01</v>
      </c>
      <c r="O593" s="358" t="str">
        <f>IF(ISBLANK(INDEX('Policy Characteristics'!I:I,MATCH($C593,'Policy Characteristics'!$C:$C,0))),"",INDEX('Policy Characteristics'!I:I,MATCH($C593,'Policy Characteristics'!$C:$C,0)))</f>
        <v>% of fuel shifted</v>
      </c>
      <c r="P593" s="358"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58" t="str">
        <f>IF(ISBLANK(INDEX('Policy Characteristics'!K:K,MATCH($C593,'Policy Characteristics'!$C:$C,0))),"",INDEX('Policy Characteristics'!K:K,MATCH($C593,'Policy Characteristics'!$C:$C,0)))</f>
        <v>industry-ag-main.html#fuel-switching</v>
      </c>
      <c r="R593" s="358" t="str">
        <f>IF(ISBLANK(INDEX('Policy Characteristics'!L:L,MATCH($C593,'Policy Characteristics'!$C:$C,0))),"",INDEX('Policy Characteristics'!L:L,MATCH($C593,'Policy Characteristics'!$C:$C,0)))</f>
        <v>industry-elec-and-hydrogen.html</v>
      </c>
    </row>
    <row r="594" spans="1:18" x14ac:dyDescent="0.35">
      <c r="A594" s="358" t="str">
        <f>IF(ISBLANK(INDEX('Policy Characteristics'!A:A,MATCH($C594,'Policy Characteristics'!$C:$C,0))),"",INDEX('Policy Characteristics'!A:A,MATCH($C594,'Policy Characteristics'!$C:$C,0)))</f>
        <v>Industry</v>
      </c>
      <c r="B594" s="358" t="str">
        <f>IF(ISBLANK(INDEX('Policy Characteristics'!B:B,MATCH($C594,'Policy Characteristics'!$C:$C,0))),"",INDEX('Policy Characteristics'!B:B,MATCH($C594,'Policy Characteristics'!$C:$C,0)))</f>
        <v>Electrification + Hydrogen</v>
      </c>
      <c r="C594" s="362" t="str">
        <f t="shared" si="34"/>
        <v>Fraction of Industrial Fuel Use Shifted to Other Fuels</v>
      </c>
      <c r="D594" s="9" t="s">
        <v>3231</v>
      </c>
      <c r="E594" s="53" t="s">
        <v>2806</v>
      </c>
      <c r="F594" s="195" t="s">
        <v>3194</v>
      </c>
      <c r="G594" s="53" t="s">
        <v>3253</v>
      </c>
      <c r="H594" s="54">
        <v>1335</v>
      </c>
      <c r="I594" s="53" t="s">
        <v>46</v>
      </c>
      <c r="J594" s="360" t="str">
        <f>IF(ISBLANK(INDEX('Policy Characteristics'!D:D,MATCH($C594,'Policy Characteristics'!$C:$C,0))),"",INDEX('Policy Characteristics'!D:D,MATCH($C594,'Policy Characteristics'!$C:$C,0)))</f>
        <v>Electrification + Hydrogen</v>
      </c>
      <c r="K594" s="358" t="str">
        <f>IF(ISBLANK(INDEX('Policy Characteristics'!E:E,MATCH($C594,'Policy Characteristics'!$C:$C,0))),"",INDEX('Policy Characteristics'!E:E,MATCH($C594,'Policy Characteristics'!$C:$C,0)))</f>
        <v>indst fuel type shifting</v>
      </c>
      <c r="L594" s="380">
        <f>IF(ISBLANK(INDEX('Policy Characteristics'!F:F,MATCH($C594,'Policy Characteristics'!$C:$C,0))),"",INDEX('Policy Characteristics'!F:F,MATCH($C594,'Policy Characteristics'!$C:$C,0)))</f>
        <v>0</v>
      </c>
      <c r="M594" s="380">
        <f>IF(ISBLANK(INDEX('Policy Characteristics'!G:G,MATCH($C594,'Policy Characteristics'!$C:$C,0))),"",INDEX('Policy Characteristics'!G:G,MATCH($C594,'Policy Characteristics'!$C:$C,0)))</f>
        <v>1</v>
      </c>
      <c r="N594" s="380">
        <f>IF(ISBLANK(INDEX('Policy Characteristics'!H:H,MATCH($C594,'Policy Characteristics'!$C:$C,0))),"",INDEX('Policy Characteristics'!H:H,MATCH($C594,'Policy Characteristics'!$C:$C,0)))</f>
        <v>0.01</v>
      </c>
      <c r="O594" s="358" t="str">
        <f>IF(ISBLANK(INDEX('Policy Characteristics'!I:I,MATCH($C594,'Policy Characteristics'!$C:$C,0))),"",INDEX('Policy Characteristics'!I:I,MATCH($C594,'Policy Characteristics'!$C:$C,0)))</f>
        <v>% of fuel shifted</v>
      </c>
      <c r="P594" s="358"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58" t="str">
        <f>IF(ISBLANK(INDEX('Policy Characteristics'!K:K,MATCH($C594,'Policy Characteristics'!$C:$C,0))),"",INDEX('Policy Characteristics'!K:K,MATCH($C594,'Policy Characteristics'!$C:$C,0)))</f>
        <v>industry-ag-main.html#fuel-switching</v>
      </c>
      <c r="R594" s="358" t="str">
        <f>IF(ISBLANK(INDEX('Policy Characteristics'!L:L,MATCH($C594,'Policy Characteristics'!$C:$C,0))),"",INDEX('Policy Characteristics'!L:L,MATCH($C594,'Policy Characteristics'!$C:$C,0)))</f>
        <v>industry-elec-and-hydrogen.html</v>
      </c>
    </row>
    <row r="595" spans="1:18" x14ac:dyDescent="0.35">
      <c r="A595" s="358" t="str">
        <f>IF(ISBLANK(INDEX('Policy Characteristics'!A:A,MATCH($C595,'Policy Characteristics'!$C:$C,0))),"",INDEX('Policy Characteristics'!A:A,MATCH($C595,'Policy Characteristics'!$C:$C,0)))</f>
        <v>Industry</v>
      </c>
      <c r="B595" s="358" t="str">
        <f>IF(ISBLANK(INDEX('Policy Characteristics'!B:B,MATCH($C595,'Policy Characteristics'!$C:$C,0))),"",INDEX('Policy Characteristics'!B:B,MATCH($C595,'Policy Characteristics'!$C:$C,0)))</f>
        <v>Electrification + Hydrogen</v>
      </c>
      <c r="C595" s="362" t="str">
        <f t="shared" si="34"/>
        <v>Fraction of Industrial Fuel Use Shifted to Other Fuels</v>
      </c>
      <c r="D595" s="9" t="s">
        <v>3231</v>
      </c>
      <c r="E595" s="53" t="s">
        <v>2807</v>
      </c>
      <c r="F595" s="195" t="s">
        <v>3194</v>
      </c>
      <c r="G595" s="53" t="s">
        <v>3254</v>
      </c>
      <c r="H595" s="54">
        <v>1336</v>
      </c>
      <c r="I595" s="53" t="s">
        <v>46</v>
      </c>
      <c r="J595" s="360" t="str">
        <f>IF(ISBLANK(INDEX('Policy Characteristics'!D:D,MATCH($C595,'Policy Characteristics'!$C:$C,0))),"",INDEX('Policy Characteristics'!D:D,MATCH($C595,'Policy Characteristics'!$C:$C,0)))</f>
        <v>Electrification + Hydrogen</v>
      </c>
      <c r="K595" s="358" t="str">
        <f>IF(ISBLANK(INDEX('Policy Characteristics'!E:E,MATCH($C595,'Policy Characteristics'!$C:$C,0))),"",INDEX('Policy Characteristics'!E:E,MATCH($C595,'Policy Characteristics'!$C:$C,0)))</f>
        <v>indst fuel type shifting</v>
      </c>
      <c r="L595" s="380">
        <f>IF(ISBLANK(INDEX('Policy Characteristics'!F:F,MATCH($C595,'Policy Characteristics'!$C:$C,0))),"",INDEX('Policy Characteristics'!F:F,MATCH($C595,'Policy Characteristics'!$C:$C,0)))</f>
        <v>0</v>
      </c>
      <c r="M595" s="380">
        <f>IF(ISBLANK(INDEX('Policy Characteristics'!G:G,MATCH($C595,'Policy Characteristics'!$C:$C,0))),"",INDEX('Policy Characteristics'!G:G,MATCH($C595,'Policy Characteristics'!$C:$C,0)))</f>
        <v>1</v>
      </c>
      <c r="N595" s="380">
        <f>IF(ISBLANK(INDEX('Policy Characteristics'!H:H,MATCH($C595,'Policy Characteristics'!$C:$C,0))),"",INDEX('Policy Characteristics'!H:H,MATCH($C595,'Policy Characteristics'!$C:$C,0)))</f>
        <v>0.01</v>
      </c>
      <c r="O595" s="358" t="str">
        <f>IF(ISBLANK(INDEX('Policy Characteristics'!I:I,MATCH($C595,'Policy Characteristics'!$C:$C,0))),"",INDEX('Policy Characteristics'!I:I,MATCH($C595,'Policy Characteristics'!$C:$C,0)))</f>
        <v>% of fuel shifted</v>
      </c>
      <c r="P595" s="358"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58" t="str">
        <f>IF(ISBLANK(INDEX('Policy Characteristics'!K:K,MATCH($C595,'Policy Characteristics'!$C:$C,0))),"",INDEX('Policy Characteristics'!K:K,MATCH($C595,'Policy Characteristics'!$C:$C,0)))</f>
        <v>industry-ag-main.html#fuel-switching</v>
      </c>
      <c r="R595" s="358" t="str">
        <f>IF(ISBLANK(INDEX('Policy Characteristics'!L:L,MATCH($C595,'Policy Characteristics'!$C:$C,0))),"",INDEX('Policy Characteristics'!L:L,MATCH($C595,'Policy Characteristics'!$C:$C,0)))</f>
        <v>industry-elec-and-hydrogen.html</v>
      </c>
    </row>
    <row r="596" spans="1:18" x14ac:dyDescent="0.35">
      <c r="A596" s="358" t="str">
        <f>IF(ISBLANK(INDEX('Policy Characteristics'!A:A,MATCH($C596,'Policy Characteristics'!$C:$C,0))),"",INDEX('Policy Characteristics'!A:A,MATCH($C596,'Policy Characteristics'!$C:$C,0)))</f>
        <v>Industry</v>
      </c>
      <c r="B596" s="358" t="str">
        <f>IF(ISBLANK(INDEX('Policy Characteristics'!B:B,MATCH($C596,'Policy Characteristics'!$C:$C,0))),"",INDEX('Policy Characteristics'!B:B,MATCH($C596,'Policy Characteristics'!$C:$C,0)))</f>
        <v>Electrification + Hydrogen</v>
      </c>
      <c r="C596" s="362" t="str">
        <f t="shared" si="34"/>
        <v>Fraction of Industrial Fuel Use Shifted to Other Fuels</v>
      </c>
      <c r="D596" s="9" t="s">
        <v>3231</v>
      </c>
      <c r="E596" s="53" t="s">
        <v>2804</v>
      </c>
      <c r="F596" s="195" t="s">
        <v>3194</v>
      </c>
      <c r="G596" s="53" t="s">
        <v>3255</v>
      </c>
      <c r="H596" s="54">
        <v>1337</v>
      </c>
      <c r="I596" s="53" t="s">
        <v>45</v>
      </c>
      <c r="J596" s="360" t="str">
        <f>IF(ISBLANK(INDEX('Policy Characteristics'!D:D,MATCH($C596,'Policy Characteristics'!$C:$C,0))),"",INDEX('Policy Characteristics'!D:D,MATCH($C596,'Policy Characteristics'!$C:$C,0)))</f>
        <v>Electrification + Hydrogen</v>
      </c>
      <c r="K596" s="358" t="str">
        <f>IF(ISBLANK(INDEX('Policy Characteristics'!E:E,MATCH($C596,'Policy Characteristics'!$C:$C,0))),"",INDEX('Policy Characteristics'!E:E,MATCH($C596,'Policy Characteristics'!$C:$C,0)))</f>
        <v>indst fuel type shifting</v>
      </c>
      <c r="L596" s="380">
        <f>IF(ISBLANK(INDEX('Policy Characteristics'!F:F,MATCH($C596,'Policy Characteristics'!$C:$C,0))),"",INDEX('Policy Characteristics'!F:F,MATCH($C596,'Policy Characteristics'!$C:$C,0)))</f>
        <v>0</v>
      </c>
      <c r="M596" s="380">
        <f>IF(ISBLANK(INDEX('Policy Characteristics'!G:G,MATCH($C596,'Policy Characteristics'!$C:$C,0))),"",INDEX('Policy Characteristics'!G:G,MATCH($C596,'Policy Characteristics'!$C:$C,0)))</f>
        <v>1</v>
      </c>
      <c r="N596" s="380">
        <f>IF(ISBLANK(INDEX('Policy Characteristics'!H:H,MATCH($C596,'Policy Characteristics'!$C:$C,0))),"",INDEX('Policy Characteristics'!H:H,MATCH($C596,'Policy Characteristics'!$C:$C,0)))</f>
        <v>0.01</v>
      </c>
      <c r="O596" s="358" t="str">
        <f>IF(ISBLANK(INDEX('Policy Characteristics'!I:I,MATCH($C596,'Policy Characteristics'!$C:$C,0))),"",INDEX('Policy Characteristics'!I:I,MATCH($C596,'Policy Characteristics'!$C:$C,0)))</f>
        <v>% of fuel shifted</v>
      </c>
      <c r="P596" s="358"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58" t="str">
        <f>IF(ISBLANK(INDEX('Policy Characteristics'!K:K,MATCH($C596,'Policy Characteristics'!$C:$C,0))),"",INDEX('Policy Characteristics'!K:K,MATCH($C596,'Policy Characteristics'!$C:$C,0)))</f>
        <v>industry-ag-main.html#fuel-switching</v>
      </c>
      <c r="R596" s="358" t="str">
        <f>IF(ISBLANK(INDEX('Policy Characteristics'!L:L,MATCH($C596,'Policy Characteristics'!$C:$C,0))),"",INDEX('Policy Characteristics'!L:L,MATCH($C596,'Policy Characteristics'!$C:$C,0)))</f>
        <v>industry-elec-and-hydrogen.html</v>
      </c>
    </row>
    <row r="597" spans="1:18" x14ac:dyDescent="0.35">
      <c r="A597" s="358" t="str">
        <f>IF(ISBLANK(INDEX('Policy Characteristics'!A:A,MATCH($C597,'Policy Characteristics'!$C:$C,0))),"",INDEX('Policy Characteristics'!A:A,MATCH($C597,'Policy Characteristics'!$C:$C,0)))</f>
        <v>Industry</v>
      </c>
      <c r="B597" s="358" t="str">
        <f>IF(ISBLANK(INDEX('Policy Characteristics'!B:B,MATCH($C597,'Policy Characteristics'!$C:$C,0))),"",INDEX('Policy Characteristics'!B:B,MATCH($C597,'Policy Characteristics'!$C:$C,0)))</f>
        <v>Electrification + Hydrogen</v>
      </c>
      <c r="C597" s="362" t="str">
        <f t="shared" si="34"/>
        <v>Fraction of Industrial Fuel Use Shifted to Other Fuels</v>
      </c>
      <c r="D597" s="9" t="s">
        <v>3232</v>
      </c>
      <c r="E597" s="53" t="s">
        <v>2463</v>
      </c>
      <c r="F597" s="195" t="s">
        <v>2666</v>
      </c>
      <c r="G597" s="53" t="s">
        <v>3246</v>
      </c>
      <c r="H597" s="54">
        <v>1338</v>
      </c>
      <c r="I597" s="53" t="s">
        <v>45</v>
      </c>
      <c r="J597" s="360" t="str">
        <f>IF(ISBLANK(INDEX('Policy Characteristics'!D:D,MATCH($C597,'Policy Characteristics'!$C:$C,0))),"",INDEX('Policy Characteristics'!D:D,MATCH($C597,'Policy Characteristics'!$C:$C,0)))</f>
        <v>Electrification + Hydrogen</v>
      </c>
      <c r="K597" s="358" t="str">
        <f>IF(ISBLANK(INDEX('Policy Characteristics'!E:E,MATCH($C597,'Policy Characteristics'!$C:$C,0))),"",INDEX('Policy Characteristics'!E:E,MATCH($C597,'Policy Characteristics'!$C:$C,0)))</f>
        <v>indst fuel type shifting</v>
      </c>
      <c r="L597" s="380">
        <f>IF(ISBLANK(INDEX('Policy Characteristics'!F:F,MATCH($C597,'Policy Characteristics'!$C:$C,0))),"",INDEX('Policy Characteristics'!F:F,MATCH($C597,'Policy Characteristics'!$C:$C,0)))</f>
        <v>0</v>
      </c>
      <c r="M597" s="380">
        <f>IF(ISBLANK(INDEX('Policy Characteristics'!G:G,MATCH($C597,'Policy Characteristics'!$C:$C,0))),"",INDEX('Policy Characteristics'!G:G,MATCH($C597,'Policy Characteristics'!$C:$C,0)))</f>
        <v>1</v>
      </c>
      <c r="N597" s="380">
        <f>IF(ISBLANK(INDEX('Policy Characteristics'!H:H,MATCH($C597,'Policy Characteristics'!$C:$C,0))),"",INDEX('Policy Characteristics'!H:H,MATCH($C597,'Policy Characteristics'!$C:$C,0)))</f>
        <v>0.01</v>
      </c>
      <c r="O597" s="358" t="str">
        <f>IF(ISBLANK(INDEX('Policy Characteristics'!I:I,MATCH($C597,'Policy Characteristics'!$C:$C,0))),"",INDEX('Policy Characteristics'!I:I,MATCH($C597,'Policy Characteristics'!$C:$C,0)))</f>
        <v>% of fuel shifted</v>
      </c>
      <c r="P597" s="358"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58" t="str">
        <f>IF(ISBLANK(INDEX('Policy Characteristics'!K:K,MATCH($C597,'Policy Characteristics'!$C:$C,0))),"",INDEX('Policy Characteristics'!K:K,MATCH($C597,'Policy Characteristics'!$C:$C,0)))</f>
        <v>industry-ag-main.html#fuel-switching</v>
      </c>
      <c r="R597" s="358" t="str">
        <f>IF(ISBLANK(INDEX('Policy Characteristics'!L:L,MATCH($C597,'Policy Characteristics'!$C:$C,0))),"",INDEX('Policy Characteristics'!L:L,MATCH($C597,'Policy Characteristics'!$C:$C,0)))</f>
        <v>industry-elec-and-hydrogen.html</v>
      </c>
    </row>
    <row r="598" spans="1:18" x14ac:dyDescent="0.35">
      <c r="A598" s="358" t="str">
        <f>IF(ISBLANK(INDEX('Policy Characteristics'!A:A,MATCH($C598,'Policy Characteristics'!$C:$C,0))),"",INDEX('Policy Characteristics'!A:A,MATCH($C598,'Policy Characteristics'!$C:$C,0)))</f>
        <v>Industry</v>
      </c>
      <c r="B598" s="358" t="str">
        <f>IF(ISBLANK(INDEX('Policy Characteristics'!B:B,MATCH($C598,'Policy Characteristics'!$C:$C,0))),"",INDEX('Policy Characteristics'!B:B,MATCH($C598,'Policy Characteristics'!$C:$C,0)))</f>
        <v>Electrification + Hydrogen</v>
      </c>
      <c r="C598" s="362" t="str">
        <f t="shared" si="34"/>
        <v>Fraction of Industrial Fuel Use Shifted to Other Fuels</v>
      </c>
      <c r="D598" s="9" t="s">
        <v>3232</v>
      </c>
      <c r="E598" s="53" t="s">
        <v>2464</v>
      </c>
      <c r="F598" s="195" t="s">
        <v>2666</v>
      </c>
      <c r="G598" s="53" t="s">
        <v>3247</v>
      </c>
      <c r="H598" s="54">
        <v>1339</v>
      </c>
      <c r="I598" s="53" t="s">
        <v>46</v>
      </c>
      <c r="J598" s="360" t="str">
        <f>IF(ISBLANK(INDEX('Policy Characteristics'!D:D,MATCH($C598,'Policy Characteristics'!$C:$C,0))),"",INDEX('Policy Characteristics'!D:D,MATCH($C598,'Policy Characteristics'!$C:$C,0)))</f>
        <v>Electrification + Hydrogen</v>
      </c>
      <c r="K598" s="358" t="str">
        <f>IF(ISBLANK(INDEX('Policy Characteristics'!E:E,MATCH($C598,'Policy Characteristics'!$C:$C,0))),"",INDEX('Policy Characteristics'!E:E,MATCH($C598,'Policy Characteristics'!$C:$C,0)))</f>
        <v>indst fuel type shifting</v>
      </c>
      <c r="L598" s="380">
        <f>IF(ISBLANK(INDEX('Policy Characteristics'!F:F,MATCH($C598,'Policy Characteristics'!$C:$C,0))),"",INDEX('Policy Characteristics'!F:F,MATCH($C598,'Policy Characteristics'!$C:$C,0)))</f>
        <v>0</v>
      </c>
      <c r="M598" s="380">
        <f>IF(ISBLANK(INDEX('Policy Characteristics'!G:G,MATCH($C598,'Policy Characteristics'!$C:$C,0))),"",INDEX('Policy Characteristics'!G:G,MATCH($C598,'Policy Characteristics'!$C:$C,0)))</f>
        <v>1</v>
      </c>
      <c r="N598" s="380">
        <f>IF(ISBLANK(INDEX('Policy Characteristics'!H:H,MATCH($C598,'Policy Characteristics'!$C:$C,0))),"",INDEX('Policy Characteristics'!H:H,MATCH($C598,'Policy Characteristics'!$C:$C,0)))</f>
        <v>0.01</v>
      </c>
      <c r="O598" s="358" t="str">
        <f>IF(ISBLANK(INDEX('Policy Characteristics'!I:I,MATCH($C598,'Policy Characteristics'!$C:$C,0))),"",INDEX('Policy Characteristics'!I:I,MATCH($C598,'Policy Characteristics'!$C:$C,0)))</f>
        <v>% of fuel shifted</v>
      </c>
      <c r="P598" s="358"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58" t="str">
        <f>IF(ISBLANK(INDEX('Policy Characteristics'!K:K,MATCH($C598,'Policy Characteristics'!$C:$C,0))),"",INDEX('Policy Characteristics'!K:K,MATCH($C598,'Policy Characteristics'!$C:$C,0)))</f>
        <v>industry-ag-main.html#fuel-switching</v>
      </c>
      <c r="R598" s="358" t="str">
        <f>IF(ISBLANK(INDEX('Policy Characteristics'!L:L,MATCH($C598,'Policy Characteristics'!$C:$C,0))),"",INDEX('Policy Characteristics'!L:L,MATCH($C598,'Policy Characteristics'!$C:$C,0)))</f>
        <v>industry-elec-and-hydrogen.html</v>
      </c>
    </row>
    <row r="599" spans="1:18" x14ac:dyDescent="0.35">
      <c r="A599" s="358" t="str">
        <f>IF(ISBLANK(INDEX('Policy Characteristics'!A:A,MATCH($C599,'Policy Characteristics'!$C:$C,0))),"",INDEX('Policy Characteristics'!A:A,MATCH($C599,'Policy Characteristics'!$C:$C,0)))</f>
        <v>Industry</v>
      </c>
      <c r="B599" s="358" t="str">
        <f>IF(ISBLANK(INDEX('Policy Characteristics'!B:B,MATCH($C599,'Policy Characteristics'!$C:$C,0))),"",INDEX('Policy Characteristics'!B:B,MATCH($C599,'Policy Characteristics'!$C:$C,0)))</f>
        <v>Electrification + Hydrogen</v>
      </c>
      <c r="C599" s="362" t="str">
        <f t="shared" si="34"/>
        <v>Fraction of Industrial Fuel Use Shifted to Other Fuels</v>
      </c>
      <c r="D599" s="9" t="s">
        <v>3232</v>
      </c>
      <c r="E599" s="53" t="s">
        <v>2465</v>
      </c>
      <c r="F599" s="195" t="s">
        <v>2666</v>
      </c>
      <c r="G599" s="53" t="s">
        <v>3248</v>
      </c>
      <c r="H599" s="54">
        <v>1340</v>
      </c>
      <c r="I599" s="53" t="s">
        <v>46</v>
      </c>
      <c r="J599" s="360" t="str">
        <f>IF(ISBLANK(INDEX('Policy Characteristics'!D:D,MATCH($C599,'Policy Characteristics'!$C:$C,0))),"",INDEX('Policy Characteristics'!D:D,MATCH($C599,'Policy Characteristics'!$C:$C,0)))</f>
        <v>Electrification + Hydrogen</v>
      </c>
      <c r="K599" s="358" t="str">
        <f>IF(ISBLANK(INDEX('Policy Characteristics'!E:E,MATCH($C599,'Policy Characteristics'!$C:$C,0))),"",INDEX('Policy Characteristics'!E:E,MATCH($C599,'Policy Characteristics'!$C:$C,0)))</f>
        <v>indst fuel type shifting</v>
      </c>
      <c r="L599" s="380">
        <f>IF(ISBLANK(INDEX('Policy Characteristics'!F:F,MATCH($C599,'Policy Characteristics'!$C:$C,0))),"",INDEX('Policy Characteristics'!F:F,MATCH($C599,'Policy Characteristics'!$C:$C,0)))</f>
        <v>0</v>
      </c>
      <c r="M599" s="380">
        <f>IF(ISBLANK(INDEX('Policy Characteristics'!G:G,MATCH($C599,'Policy Characteristics'!$C:$C,0))),"",INDEX('Policy Characteristics'!G:G,MATCH($C599,'Policy Characteristics'!$C:$C,0)))</f>
        <v>1</v>
      </c>
      <c r="N599" s="380">
        <f>IF(ISBLANK(INDEX('Policy Characteristics'!H:H,MATCH($C599,'Policy Characteristics'!$C:$C,0))),"",INDEX('Policy Characteristics'!H:H,MATCH($C599,'Policy Characteristics'!$C:$C,0)))</f>
        <v>0.01</v>
      </c>
      <c r="O599" s="358" t="str">
        <f>IF(ISBLANK(INDEX('Policy Characteristics'!I:I,MATCH($C599,'Policy Characteristics'!$C:$C,0))),"",INDEX('Policy Characteristics'!I:I,MATCH($C599,'Policy Characteristics'!$C:$C,0)))</f>
        <v>% of fuel shifted</v>
      </c>
      <c r="P599" s="358"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58" t="str">
        <f>IF(ISBLANK(INDEX('Policy Characteristics'!K:K,MATCH($C599,'Policy Characteristics'!$C:$C,0))),"",INDEX('Policy Characteristics'!K:K,MATCH($C599,'Policy Characteristics'!$C:$C,0)))</f>
        <v>industry-ag-main.html#fuel-switching</v>
      </c>
      <c r="R599" s="358" t="str">
        <f>IF(ISBLANK(INDEX('Policy Characteristics'!L:L,MATCH($C599,'Policy Characteristics'!$C:$C,0))),"",INDEX('Policy Characteristics'!L:L,MATCH($C599,'Policy Characteristics'!$C:$C,0)))</f>
        <v>industry-elec-and-hydrogen.html</v>
      </c>
    </row>
    <row r="600" spans="1:18" x14ac:dyDescent="0.35">
      <c r="A600" s="358" t="str">
        <f>IF(ISBLANK(INDEX('Policy Characteristics'!A:A,MATCH($C600,'Policy Characteristics'!$C:$C,0))),"",INDEX('Policy Characteristics'!A:A,MATCH($C600,'Policy Characteristics'!$C:$C,0)))</f>
        <v>Industry</v>
      </c>
      <c r="B600" s="358" t="str">
        <f>IF(ISBLANK(INDEX('Policy Characteristics'!B:B,MATCH($C600,'Policy Characteristics'!$C:$C,0))),"",INDEX('Policy Characteristics'!B:B,MATCH($C600,'Policy Characteristics'!$C:$C,0)))</f>
        <v>Electrification + Hydrogen</v>
      </c>
      <c r="C600" s="362" t="str">
        <f t="shared" si="34"/>
        <v>Fraction of Industrial Fuel Use Shifted to Other Fuels</v>
      </c>
      <c r="D600" s="9" t="s">
        <v>3232</v>
      </c>
      <c r="E600" s="53" t="s">
        <v>2466</v>
      </c>
      <c r="F600" s="195" t="s">
        <v>2666</v>
      </c>
      <c r="G600" s="53" t="s">
        <v>3249</v>
      </c>
      <c r="H600" s="54">
        <v>1341</v>
      </c>
      <c r="I600" s="53" t="s">
        <v>46</v>
      </c>
      <c r="J600" s="360" t="str">
        <f>IF(ISBLANK(INDEX('Policy Characteristics'!D:D,MATCH($C600,'Policy Characteristics'!$C:$C,0))),"",INDEX('Policy Characteristics'!D:D,MATCH($C600,'Policy Characteristics'!$C:$C,0)))</f>
        <v>Electrification + Hydrogen</v>
      </c>
      <c r="K600" s="358" t="str">
        <f>IF(ISBLANK(INDEX('Policy Characteristics'!E:E,MATCH($C600,'Policy Characteristics'!$C:$C,0))),"",INDEX('Policy Characteristics'!E:E,MATCH($C600,'Policy Characteristics'!$C:$C,0)))</f>
        <v>indst fuel type shifting</v>
      </c>
      <c r="L600" s="380">
        <f>IF(ISBLANK(INDEX('Policy Characteristics'!F:F,MATCH($C600,'Policy Characteristics'!$C:$C,0))),"",INDEX('Policy Characteristics'!F:F,MATCH($C600,'Policy Characteristics'!$C:$C,0)))</f>
        <v>0</v>
      </c>
      <c r="M600" s="380">
        <f>IF(ISBLANK(INDEX('Policy Characteristics'!G:G,MATCH($C600,'Policy Characteristics'!$C:$C,0))),"",INDEX('Policy Characteristics'!G:G,MATCH($C600,'Policy Characteristics'!$C:$C,0)))</f>
        <v>1</v>
      </c>
      <c r="N600" s="380">
        <f>IF(ISBLANK(INDEX('Policy Characteristics'!H:H,MATCH($C600,'Policy Characteristics'!$C:$C,0))),"",INDEX('Policy Characteristics'!H:H,MATCH($C600,'Policy Characteristics'!$C:$C,0)))</f>
        <v>0.01</v>
      </c>
      <c r="O600" s="358" t="str">
        <f>IF(ISBLANK(INDEX('Policy Characteristics'!I:I,MATCH($C600,'Policy Characteristics'!$C:$C,0))),"",INDEX('Policy Characteristics'!I:I,MATCH($C600,'Policy Characteristics'!$C:$C,0)))</f>
        <v>% of fuel shifted</v>
      </c>
      <c r="P600" s="358"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58" t="str">
        <f>IF(ISBLANK(INDEX('Policy Characteristics'!K:K,MATCH($C600,'Policy Characteristics'!$C:$C,0))),"",INDEX('Policy Characteristics'!K:K,MATCH($C600,'Policy Characteristics'!$C:$C,0)))</f>
        <v>industry-ag-main.html#fuel-switching</v>
      </c>
      <c r="R600" s="358" t="str">
        <f>IF(ISBLANK(INDEX('Policy Characteristics'!L:L,MATCH($C600,'Policy Characteristics'!$C:$C,0))),"",INDEX('Policy Characteristics'!L:L,MATCH($C600,'Policy Characteristics'!$C:$C,0)))</f>
        <v>industry-elec-and-hydrogen.html</v>
      </c>
    </row>
    <row r="601" spans="1:18" x14ac:dyDescent="0.35">
      <c r="A601" s="358" t="str">
        <f>IF(ISBLANK(INDEX('Policy Characteristics'!A:A,MATCH($C601,'Policy Characteristics'!$C:$C,0))),"",INDEX('Policy Characteristics'!A:A,MATCH($C601,'Policy Characteristics'!$C:$C,0)))</f>
        <v>Industry</v>
      </c>
      <c r="B601" s="358" t="str">
        <f>IF(ISBLANK(INDEX('Policy Characteristics'!B:B,MATCH($C601,'Policy Characteristics'!$C:$C,0))),"",INDEX('Policy Characteristics'!B:B,MATCH($C601,'Policy Characteristics'!$C:$C,0)))</f>
        <v>Electrification + Hydrogen</v>
      </c>
      <c r="C601" s="362" t="str">
        <f t="shared" si="34"/>
        <v>Fraction of Industrial Fuel Use Shifted to Other Fuels</v>
      </c>
      <c r="D601" s="9" t="s">
        <v>3232</v>
      </c>
      <c r="E601" s="53" t="s">
        <v>2467</v>
      </c>
      <c r="F601" s="195" t="s">
        <v>2666</v>
      </c>
      <c r="G601" s="53" t="s">
        <v>3250</v>
      </c>
      <c r="H601" s="54">
        <v>1342</v>
      </c>
      <c r="I601" s="53" t="s">
        <v>46</v>
      </c>
      <c r="J601" s="360" t="str">
        <f>IF(ISBLANK(INDEX('Policy Characteristics'!D:D,MATCH($C601,'Policy Characteristics'!$C:$C,0))),"",INDEX('Policy Characteristics'!D:D,MATCH($C601,'Policy Characteristics'!$C:$C,0)))</f>
        <v>Electrification + Hydrogen</v>
      </c>
      <c r="K601" s="358" t="str">
        <f>IF(ISBLANK(INDEX('Policy Characteristics'!E:E,MATCH($C601,'Policy Characteristics'!$C:$C,0))),"",INDEX('Policy Characteristics'!E:E,MATCH($C601,'Policy Characteristics'!$C:$C,0)))</f>
        <v>indst fuel type shifting</v>
      </c>
      <c r="L601" s="380">
        <f>IF(ISBLANK(INDEX('Policy Characteristics'!F:F,MATCH($C601,'Policy Characteristics'!$C:$C,0))),"",INDEX('Policy Characteristics'!F:F,MATCH($C601,'Policy Characteristics'!$C:$C,0)))</f>
        <v>0</v>
      </c>
      <c r="M601" s="380">
        <f>IF(ISBLANK(INDEX('Policy Characteristics'!G:G,MATCH($C601,'Policy Characteristics'!$C:$C,0))),"",INDEX('Policy Characteristics'!G:G,MATCH($C601,'Policy Characteristics'!$C:$C,0)))</f>
        <v>1</v>
      </c>
      <c r="N601" s="380">
        <f>IF(ISBLANK(INDEX('Policy Characteristics'!H:H,MATCH($C601,'Policy Characteristics'!$C:$C,0))),"",INDEX('Policy Characteristics'!H:H,MATCH($C601,'Policy Characteristics'!$C:$C,0)))</f>
        <v>0.01</v>
      </c>
      <c r="O601" s="358" t="str">
        <f>IF(ISBLANK(INDEX('Policy Characteristics'!I:I,MATCH($C601,'Policy Characteristics'!$C:$C,0))),"",INDEX('Policy Characteristics'!I:I,MATCH($C601,'Policy Characteristics'!$C:$C,0)))</f>
        <v>% of fuel shifted</v>
      </c>
      <c r="P601" s="358"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58" t="str">
        <f>IF(ISBLANK(INDEX('Policy Characteristics'!K:K,MATCH($C601,'Policy Characteristics'!$C:$C,0))),"",INDEX('Policy Characteristics'!K:K,MATCH($C601,'Policy Characteristics'!$C:$C,0)))</f>
        <v>industry-ag-main.html#fuel-switching</v>
      </c>
      <c r="R601" s="358" t="str">
        <f>IF(ISBLANK(INDEX('Policy Characteristics'!L:L,MATCH($C601,'Policy Characteristics'!$C:$C,0))),"",INDEX('Policy Characteristics'!L:L,MATCH($C601,'Policy Characteristics'!$C:$C,0)))</f>
        <v>industry-elec-and-hydrogen.html</v>
      </c>
    </row>
    <row r="602" spans="1:18" x14ac:dyDescent="0.35">
      <c r="A602" s="358" t="str">
        <f>IF(ISBLANK(INDEX('Policy Characteristics'!A:A,MATCH($C602,'Policy Characteristics'!$C:$C,0))),"",INDEX('Policy Characteristics'!A:A,MATCH($C602,'Policy Characteristics'!$C:$C,0)))</f>
        <v>Industry</v>
      </c>
      <c r="B602" s="358" t="str">
        <f>IF(ISBLANK(INDEX('Policy Characteristics'!B:B,MATCH($C602,'Policy Characteristics'!$C:$C,0))),"",INDEX('Policy Characteristics'!B:B,MATCH($C602,'Policy Characteristics'!$C:$C,0)))</f>
        <v>Electrification + Hydrogen</v>
      </c>
      <c r="C602" s="362" t="str">
        <f t="shared" si="34"/>
        <v>Fraction of Industrial Fuel Use Shifted to Other Fuels</v>
      </c>
      <c r="D602" s="9" t="s">
        <v>3232</v>
      </c>
      <c r="E602" s="53" t="s">
        <v>2468</v>
      </c>
      <c r="F602" s="195" t="s">
        <v>2666</v>
      </c>
      <c r="G602" s="53" t="s">
        <v>3251</v>
      </c>
      <c r="H602" s="54">
        <v>1343</v>
      </c>
      <c r="I602" s="53" t="s">
        <v>46</v>
      </c>
      <c r="J602" s="360" t="str">
        <f>IF(ISBLANK(INDEX('Policy Characteristics'!D:D,MATCH($C602,'Policy Characteristics'!$C:$C,0))),"",INDEX('Policy Characteristics'!D:D,MATCH($C602,'Policy Characteristics'!$C:$C,0)))</f>
        <v>Electrification + Hydrogen</v>
      </c>
      <c r="K602" s="358" t="str">
        <f>IF(ISBLANK(INDEX('Policy Characteristics'!E:E,MATCH($C602,'Policy Characteristics'!$C:$C,0))),"",INDEX('Policy Characteristics'!E:E,MATCH($C602,'Policy Characteristics'!$C:$C,0)))</f>
        <v>indst fuel type shifting</v>
      </c>
      <c r="L602" s="380">
        <f>IF(ISBLANK(INDEX('Policy Characteristics'!F:F,MATCH($C602,'Policy Characteristics'!$C:$C,0))),"",INDEX('Policy Characteristics'!F:F,MATCH($C602,'Policy Characteristics'!$C:$C,0)))</f>
        <v>0</v>
      </c>
      <c r="M602" s="380">
        <f>IF(ISBLANK(INDEX('Policy Characteristics'!G:G,MATCH($C602,'Policy Characteristics'!$C:$C,0))),"",INDEX('Policy Characteristics'!G:G,MATCH($C602,'Policy Characteristics'!$C:$C,0)))</f>
        <v>1</v>
      </c>
      <c r="N602" s="380">
        <f>IF(ISBLANK(INDEX('Policy Characteristics'!H:H,MATCH($C602,'Policy Characteristics'!$C:$C,0))),"",INDEX('Policy Characteristics'!H:H,MATCH($C602,'Policy Characteristics'!$C:$C,0)))</f>
        <v>0.01</v>
      </c>
      <c r="O602" s="358" t="str">
        <f>IF(ISBLANK(INDEX('Policy Characteristics'!I:I,MATCH($C602,'Policy Characteristics'!$C:$C,0))),"",INDEX('Policy Characteristics'!I:I,MATCH($C602,'Policy Characteristics'!$C:$C,0)))</f>
        <v>% of fuel shifted</v>
      </c>
      <c r="P602" s="358"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58" t="str">
        <f>IF(ISBLANK(INDEX('Policy Characteristics'!K:K,MATCH($C602,'Policy Characteristics'!$C:$C,0))),"",INDEX('Policy Characteristics'!K:K,MATCH($C602,'Policy Characteristics'!$C:$C,0)))</f>
        <v>industry-ag-main.html#fuel-switching</v>
      </c>
      <c r="R602" s="358" t="str">
        <f>IF(ISBLANK(INDEX('Policy Characteristics'!L:L,MATCH($C602,'Policy Characteristics'!$C:$C,0))),"",INDEX('Policy Characteristics'!L:L,MATCH($C602,'Policy Characteristics'!$C:$C,0)))</f>
        <v>industry-elec-and-hydrogen.html</v>
      </c>
    </row>
    <row r="603" spans="1:18" x14ac:dyDescent="0.35">
      <c r="A603" s="358" t="str">
        <f>IF(ISBLANK(INDEX('Policy Characteristics'!A:A,MATCH($C603,'Policy Characteristics'!$C:$C,0))),"",INDEX('Policy Characteristics'!A:A,MATCH($C603,'Policy Characteristics'!$C:$C,0)))</f>
        <v>Industry</v>
      </c>
      <c r="B603" s="358" t="str">
        <f>IF(ISBLANK(INDEX('Policy Characteristics'!B:B,MATCH($C603,'Policy Characteristics'!$C:$C,0))),"",INDEX('Policy Characteristics'!B:B,MATCH($C603,'Policy Characteristics'!$C:$C,0)))</f>
        <v>Electrification + Hydrogen</v>
      </c>
      <c r="C603" s="362" t="str">
        <f t="shared" si="34"/>
        <v>Fraction of Industrial Fuel Use Shifted to Other Fuels</v>
      </c>
      <c r="D603" s="9" t="s">
        <v>3232</v>
      </c>
      <c r="E603" s="53" t="s">
        <v>2805</v>
      </c>
      <c r="F603" s="195" t="s">
        <v>2666</v>
      </c>
      <c r="G603" s="53" t="s">
        <v>3252</v>
      </c>
      <c r="H603" s="54">
        <v>1344</v>
      </c>
      <c r="I603" s="53" t="s">
        <v>46</v>
      </c>
      <c r="J603" s="360" t="str">
        <f>IF(ISBLANK(INDEX('Policy Characteristics'!D:D,MATCH($C603,'Policy Characteristics'!$C:$C,0))),"",INDEX('Policy Characteristics'!D:D,MATCH($C603,'Policy Characteristics'!$C:$C,0)))</f>
        <v>Electrification + Hydrogen</v>
      </c>
      <c r="K603" s="358" t="str">
        <f>IF(ISBLANK(INDEX('Policy Characteristics'!E:E,MATCH($C603,'Policy Characteristics'!$C:$C,0))),"",INDEX('Policy Characteristics'!E:E,MATCH($C603,'Policy Characteristics'!$C:$C,0)))</f>
        <v>indst fuel type shifting</v>
      </c>
      <c r="L603" s="380">
        <f>IF(ISBLANK(INDEX('Policy Characteristics'!F:F,MATCH($C603,'Policy Characteristics'!$C:$C,0))),"",INDEX('Policy Characteristics'!F:F,MATCH($C603,'Policy Characteristics'!$C:$C,0)))</f>
        <v>0</v>
      </c>
      <c r="M603" s="380">
        <f>IF(ISBLANK(INDEX('Policy Characteristics'!G:G,MATCH($C603,'Policy Characteristics'!$C:$C,0))),"",INDEX('Policy Characteristics'!G:G,MATCH($C603,'Policy Characteristics'!$C:$C,0)))</f>
        <v>1</v>
      </c>
      <c r="N603" s="380">
        <f>IF(ISBLANK(INDEX('Policy Characteristics'!H:H,MATCH($C603,'Policy Characteristics'!$C:$C,0))),"",INDEX('Policy Characteristics'!H:H,MATCH($C603,'Policy Characteristics'!$C:$C,0)))</f>
        <v>0.01</v>
      </c>
      <c r="O603" s="358" t="str">
        <f>IF(ISBLANK(INDEX('Policy Characteristics'!I:I,MATCH($C603,'Policy Characteristics'!$C:$C,0))),"",INDEX('Policy Characteristics'!I:I,MATCH($C603,'Policy Characteristics'!$C:$C,0)))</f>
        <v>% of fuel shifted</v>
      </c>
      <c r="P603" s="358"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58" t="str">
        <f>IF(ISBLANK(INDEX('Policy Characteristics'!K:K,MATCH($C603,'Policy Characteristics'!$C:$C,0))),"",INDEX('Policy Characteristics'!K:K,MATCH($C603,'Policy Characteristics'!$C:$C,0)))</f>
        <v>industry-ag-main.html#fuel-switching</v>
      </c>
      <c r="R603" s="358" t="str">
        <f>IF(ISBLANK(INDEX('Policy Characteristics'!L:L,MATCH($C603,'Policy Characteristics'!$C:$C,0))),"",INDEX('Policy Characteristics'!L:L,MATCH($C603,'Policy Characteristics'!$C:$C,0)))</f>
        <v>industry-elec-and-hydrogen.html</v>
      </c>
    </row>
    <row r="604" spans="1:18" x14ac:dyDescent="0.35">
      <c r="A604" s="358" t="str">
        <f>IF(ISBLANK(INDEX('Policy Characteristics'!A:A,MATCH($C604,'Policy Characteristics'!$C:$C,0))),"",INDEX('Policy Characteristics'!A:A,MATCH($C604,'Policy Characteristics'!$C:$C,0)))</f>
        <v>Industry</v>
      </c>
      <c r="B604" s="358" t="str">
        <f>IF(ISBLANK(INDEX('Policy Characteristics'!B:B,MATCH($C604,'Policy Characteristics'!$C:$C,0))),"",INDEX('Policy Characteristics'!B:B,MATCH($C604,'Policy Characteristics'!$C:$C,0)))</f>
        <v>Electrification + Hydrogen</v>
      </c>
      <c r="C604" s="362" t="str">
        <f t="shared" si="34"/>
        <v>Fraction of Industrial Fuel Use Shifted to Other Fuels</v>
      </c>
      <c r="D604" s="9" t="s">
        <v>3232</v>
      </c>
      <c r="E604" s="53" t="s">
        <v>2806</v>
      </c>
      <c r="F604" s="195" t="s">
        <v>2666</v>
      </c>
      <c r="G604" s="53" t="s">
        <v>3253</v>
      </c>
      <c r="H604" s="54">
        <v>1345</v>
      </c>
      <c r="I604" s="53" t="s">
        <v>46</v>
      </c>
      <c r="J604" s="360" t="str">
        <f>IF(ISBLANK(INDEX('Policy Characteristics'!D:D,MATCH($C604,'Policy Characteristics'!$C:$C,0))),"",INDEX('Policy Characteristics'!D:D,MATCH($C604,'Policy Characteristics'!$C:$C,0)))</f>
        <v>Electrification + Hydrogen</v>
      </c>
      <c r="K604" s="358" t="str">
        <f>IF(ISBLANK(INDEX('Policy Characteristics'!E:E,MATCH($C604,'Policy Characteristics'!$C:$C,0))),"",INDEX('Policy Characteristics'!E:E,MATCH($C604,'Policy Characteristics'!$C:$C,0)))</f>
        <v>indst fuel type shifting</v>
      </c>
      <c r="L604" s="380">
        <f>IF(ISBLANK(INDEX('Policy Characteristics'!F:F,MATCH($C604,'Policy Characteristics'!$C:$C,0))),"",INDEX('Policy Characteristics'!F:F,MATCH($C604,'Policy Characteristics'!$C:$C,0)))</f>
        <v>0</v>
      </c>
      <c r="M604" s="380">
        <f>IF(ISBLANK(INDEX('Policy Characteristics'!G:G,MATCH($C604,'Policy Characteristics'!$C:$C,0))),"",INDEX('Policy Characteristics'!G:G,MATCH($C604,'Policy Characteristics'!$C:$C,0)))</f>
        <v>1</v>
      </c>
      <c r="N604" s="380">
        <f>IF(ISBLANK(INDEX('Policy Characteristics'!H:H,MATCH($C604,'Policy Characteristics'!$C:$C,0))),"",INDEX('Policy Characteristics'!H:H,MATCH($C604,'Policy Characteristics'!$C:$C,0)))</f>
        <v>0.01</v>
      </c>
      <c r="O604" s="358" t="str">
        <f>IF(ISBLANK(INDEX('Policy Characteristics'!I:I,MATCH($C604,'Policy Characteristics'!$C:$C,0))),"",INDEX('Policy Characteristics'!I:I,MATCH($C604,'Policy Characteristics'!$C:$C,0)))</f>
        <v>% of fuel shifted</v>
      </c>
      <c r="P604" s="358"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58" t="str">
        <f>IF(ISBLANK(INDEX('Policy Characteristics'!K:K,MATCH($C604,'Policy Characteristics'!$C:$C,0))),"",INDEX('Policy Characteristics'!K:K,MATCH($C604,'Policy Characteristics'!$C:$C,0)))</f>
        <v>industry-ag-main.html#fuel-switching</v>
      </c>
      <c r="R604" s="358" t="str">
        <f>IF(ISBLANK(INDEX('Policy Characteristics'!L:L,MATCH($C604,'Policy Characteristics'!$C:$C,0))),"",INDEX('Policy Characteristics'!L:L,MATCH($C604,'Policy Characteristics'!$C:$C,0)))</f>
        <v>industry-elec-and-hydrogen.html</v>
      </c>
    </row>
    <row r="605" spans="1:18" x14ac:dyDescent="0.35">
      <c r="A605" s="358" t="str">
        <f>IF(ISBLANK(INDEX('Policy Characteristics'!A:A,MATCH($C605,'Policy Characteristics'!$C:$C,0))),"",INDEX('Policy Characteristics'!A:A,MATCH($C605,'Policy Characteristics'!$C:$C,0)))</f>
        <v>Industry</v>
      </c>
      <c r="B605" s="358" t="str">
        <f>IF(ISBLANK(INDEX('Policy Characteristics'!B:B,MATCH($C605,'Policy Characteristics'!$C:$C,0))),"",INDEX('Policy Characteristics'!B:B,MATCH($C605,'Policy Characteristics'!$C:$C,0)))</f>
        <v>Electrification + Hydrogen</v>
      </c>
      <c r="C605" s="362" t="str">
        <f t="shared" si="34"/>
        <v>Fraction of Industrial Fuel Use Shifted to Other Fuels</v>
      </c>
      <c r="D605" s="9" t="s">
        <v>3232</v>
      </c>
      <c r="E605" s="53" t="s">
        <v>2807</v>
      </c>
      <c r="F605" s="195" t="s">
        <v>2666</v>
      </c>
      <c r="G605" s="53" t="s">
        <v>3254</v>
      </c>
      <c r="H605" s="54">
        <v>1346</v>
      </c>
      <c r="I605" s="53" t="s">
        <v>46</v>
      </c>
      <c r="J605" s="360" t="str">
        <f>IF(ISBLANK(INDEX('Policy Characteristics'!D:D,MATCH($C605,'Policy Characteristics'!$C:$C,0))),"",INDEX('Policy Characteristics'!D:D,MATCH($C605,'Policy Characteristics'!$C:$C,0)))</f>
        <v>Electrification + Hydrogen</v>
      </c>
      <c r="K605" s="358" t="str">
        <f>IF(ISBLANK(INDEX('Policy Characteristics'!E:E,MATCH($C605,'Policy Characteristics'!$C:$C,0))),"",INDEX('Policy Characteristics'!E:E,MATCH($C605,'Policy Characteristics'!$C:$C,0)))</f>
        <v>indst fuel type shifting</v>
      </c>
      <c r="L605" s="380">
        <f>IF(ISBLANK(INDEX('Policy Characteristics'!F:F,MATCH($C605,'Policy Characteristics'!$C:$C,0))),"",INDEX('Policy Characteristics'!F:F,MATCH($C605,'Policy Characteristics'!$C:$C,0)))</f>
        <v>0</v>
      </c>
      <c r="M605" s="380">
        <f>IF(ISBLANK(INDEX('Policy Characteristics'!G:G,MATCH($C605,'Policy Characteristics'!$C:$C,0))),"",INDEX('Policy Characteristics'!G:G,MATCH($C605,'Policy Characteristics'!$C:$C,0)))</f>
        <v>1</v>
      </c>
      <c r="N605" s="380">
        <f>IF(ISBLANK(INDEX('Policy Characteristics'!H:H,MATCH($C605,'Policy Characteristics'!$C:$C,0))),"",INDEX('Policy Characteristics'!H:H,MATCH($C605,'Policy Characteristics'!$C:$C,0)))</f>
        <v>0.01</v>
      </c>
      <c r="O605" s="358" t="str">
        <f>IF(ISBLANK(INDEX('Policy Characteristics'!I:I,MATCH($C605,'Policy Characteristics'!$C:$C,0))),"",INDEX('Policy Characteristics'!I:I,MATCH($C605,'Policy Characteristics'!$C:$C,0)))</f>
        <v>% of fuel shifted</v>
      </c>
      <c r="P605" s="358"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58" t="str">
        <f>IF(ISBLANK(INDEX('Policy Characteristics'!K:K,MATCH($C605,'Policy Characteristics'!$C:$C,0))),"",INDEX('Policy Characteristics'!K:K,MATCH($C605,'Policy Characteristics'!$C:$C,0)))</f>
        <v>industry-ag-main.html#fuel-switching</v>
      </c>
      <c r="R605" s="358" t="str">
        <f>IF(ISBLANK(INDEX('Policy Characteristics'!L:L,MATCH($C605,'Policy Characteristics'!$C:$C,0))),"",INDEX('Policy Characteristics'!L:L,MATCH($C605,'Policy Characteristics'!$C:$C,0)))</f>
        <v>industry-elec-and-hydrogen.html</v>
      </c>
    </row>
    <row r="606" spans="1:18" x14ac:dyDescent="0.35">
      <c r="A606" s="358" t="str">
        <f>IF(ISBLANK(INDEX('Policy Characteristics'!A:A,MATCH($C606,'Policy Characteristics'!$C:$C,0))),"",INDEX('Policy Characteristics'!A:A,MATCH($C606,'Policy Characteristics'!$C:$C,0)))</f>
        <v>Industry</v>
      </c>
      <c r="B606" s="358" t="str">
        <f>IF(ISBLANK(INDEX('Policy Characteristics'!B:B,MATCH($C606,'Policy Characteristics'!$C:$C,0))),"",INDEX('Policy Characteristics'!B:B,MATCH($C606,'Policy Characteristics'!$C:$C,0)))</f>
        <v>Electrification + Hydrogen</v>
      </c>
      <c r="C606" s="362" t="str">
        <f t="shared" si="34"/>
        <v>Fraction of Industrial Fuel Use Shifted to Other Fuels</v>
      </c>
      <c r="D606" s="9" t="s">
        <v>3232</v>
      </c>
      <c r="E606" s="53" t="s">
        <v>2804</v>
      </c>
      <c r="F606" s="195" t="s">
        <v>2666</v>
      </c>
      <c r="G606" s="53" t="s">
        <v>3255</v>
      </c>
      <c r="H606" s="54">
        <v>1347</v>
      </c>
      <c r="I606" s="53" t="s">
        <v>45</v>
      </c>
      <c r="J606" s="360" t="str">
        <f>IF(ISBLANK(INDEX('Policy Characteristics'!D:D,MATCH($C606,'Policy Characteristics'!$C:$C,0))),"",INDEX('Policy Characteristics'!D:D,MATCH($C606,'Policy Characteristics'!$C:$C,0)))</f>
        <v>Electrification + Hydrogen</v>
      </c>
      <c r="K606" s="358" t="str">
        <f>IF(ISBLANK(INDEX('Policy Characteristics'!E:E,MATCH($C606,'Policy Characteristics'!$C:$C,0))),"",INDEX('Policy Characteristics'!E:E,MATCH($C606,'Policy Characteristics'!$C:$C,0)))</f>
        <v>indst fuel type shifting</v>
      </c>
      <c r="L606" s="380">
        <f>IF(ISBLANK(INDEX('Policy Characteristics'!F:F,MATCH($C606,'Policy Characteristics'!$C:$C,0))),"",INDEX('Policy Characteristics'!F:F,MATCH($C606,'Policy Characteristics'!$C:$C,0)))</f>
        <v>0</v>
      </c>
      <c r="M606" s="380">
        <f>IF(ISBLANK(INDEX('Policy Characteristics'!G:G,MATCH($C606,'Policy Characteristics'!$C:$C,0))),"",INDEX('Policy Characteristics'!G:G,MATCH($C606,'Policy Characteristics'!$C:$C,0)))</f>
        <v>1</v>
      </c>
      <c r="N606" s="380">
        <f>IF(ISBLANK(INDEX('Policy Characteristics'!H:H,MATCH($C606,'Policy Characteristics'!$C:$C,0))),"",INDEX('Policy Characteristics'!H:H,MATCH($C606,'Policy Characteristics'!$C:$C,0)))</f>
        <v>0.01</v>
      </c>
      <c r="O606" s="358" t="str">
        <f>IF(ISBLANK(INDEX('Policy Characteristics'!I:I,MATCH($C606,'Policy Characteristics'!$C:$C,0))),"",INDEX('Policy Characteristics'!I:I,MATCH($C606,'Policy Characteristics'!$C:$C,0)))</f>
        <v>% of fuel shifted</v>
      </c>
      <c r="P606" s="358"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58" t="str">
        <f>IF(ISBLANK(INDEX('Policy Characteristics'!K:K,MATCH($C606,'Policy Characteristics'!$C:$C,0))),"",INDEX('Policy Characteristics'!K:K,MATCH($C606,'Policy Characteristics'!$C:$C,0)))</f>
        <v>industry-ag-main.html#fuel-switching</v>
      </c>
      <c r="R606" s="358" t="str">
        <f>IF(ISBLANK(INDEX('Policy Characteristics'!L:L,MATCH($C606,'Policy Characteristics'!$C:$C,0))),"",INDEX('Policy Characteristics'!L:L,MATCH($C606,'Policy Characteristics'!$C:$C,0)))</f>
        <v>industry-elec-and-hydrogen.html</v>
      </c>
    </row>
    <row r="607" spans="1:18" x14ac:dyDescent="0.35">
      <c r="A607" s="358" t="str">
        <f>IF(ISBLANK(INDEX('Policy Characteristics'!A:A,MATCH($C607,'Policy Characteristics'!$C:$C,0))),"",INDEX('Policy Characteristics'!A:A,MATCH($C607,'Policy Characteristics'!$C:$C,0)))</f>
        <v>Industry</v>
      </c>
      <c r="B607" s="358" t="str">
        <f>IF(ISBLANK(INDEX('Policy Characteristics'!B:B,MATCH($C607,'Policy Characteristics'!$C:$C,0))),"",INDEX('Policy Characteristics'!B:B,MATCH($C607,'Policy Characteristics'!$C:$C,0)))</f>
        <v>Electrification + Hydrogen</v>
      </c>
      <c r="C607" s="362" t="str">
        <f t="shared" si="34"/>
        <v>Fraction of Industrial Fuel Use Shifted to Other Fuels</v>
      </c>
      <c r="D607" s="9" t="s">
        <v>3233</v>
      </c>
      <c r="E607" s="53" t="s">
        <v>2463</v>
      </c>
      <c r="F607" s="195" t="s">
        <v>3195</v>
      </c>
      <c r="G607" s="53" t="s">
        <v>3246</v>
      </c>
      <c r="H607" s="54">
        <v>1348</v>
      </c>
      <c r="I607" s="53" t="s">
        <v>45</v>
      </c>
      <c r="J607" s="360" t="str">
        <f>IF(ISBLANK(INDEX('Policy Characteristics'!D:D,MATCH($C607,'Policy Characteristics'!$C:$C,0))),"",INDEX('Policy Characteristics'!D:D,MATCH($C607,'Policy Characteristics'!$C:$C,0)))</f>
        <v>Electrification + Hydrogen</v>
      </c>
      <c r="K607" s="358" t="str">
        <f>IF(ISBLANK(INDEX('Policy Characteristics'!E:E,MATCH($C607,'Policy Characteristics'!$C:$C,0))),"",INDEX('Policy Characteristics'!E:E,MATCH($C607,'Policy Characteristics'!$C:$C,0)))</f>
        <v>indst fuel type shifting</v>
      </c>
      <c r="L607" s="380">
        <f>IF(ISBLANK(INDEX('Policy Characteristics'!F:F,MATCH($C607,'Policy Characteristics'!$C:$C,0))),"",INDEX('Policy Characteristics'!F:F,MATCH($C607,'Policy Characteristics'!$C:$C,0)))</f>
        <v>0</v>
      </c>
      <c r="M607" s="380">
        <f>IF(ISBLANK(INDEX('Policy Characteristics'!G:G,MATCH($C607,'Policy Characteristics'!$C:$C,0))),"",INDEX('Policy Characteristics'!G:G,MATCH($C607,'Policy Characteristics'!$C:$C,0)))</f>
        <v>1</v>
      </c>
      <c r="N607" s="380">
        <f>IF(ISBLANK(INDEX('Policy Characteristics'!H:H,MATCH($C607,'Policy Characteristics'!$C:$C,0))),"",INDEX('Policy Characteristics'!H:H,MATCH($C607,'Policy Characteristics'!$C:$C,0)))</f>
        <v>0.01</v>
      </c>
      <c r="O607" s="358" t="str">
        <f>IF(ISBLANK(INDEX('Policy Characteristics'!I:I,MATCH($C607,'Policy Characteristics'!$C:$C,0))),"",INDEX('Policy Characteristics'!I:I,MATCH($C607,'Policy Characteristics'!$C:$C,0)))</f>
        <v>% of fuel shifted</v>
      </c>
      <c r="P607" s="358"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58" t="str">
        <f>IF(ISBLANK(INDEX('Policy Characteristics'!K:K,MATCH($C607,'Policy Characteristics'!$C:$C,0))),"",INDEX('Policy Characteristics'!K:K,MATCH($C607,'Policy Characteristics'!$C:$C,0)))</f>
        <v>industry-ag-main.html#fuel-switching</v>
      </c>
      <c r="R607" s="358" t="str">
        <f>IF(ISBLANK(INDEX('Policy Characteristics'!L:L,MATCH($C607,'Policy Characteristics'!$C:$C,0))),"",INDEX('Policy Characteristics'!L:L,MATCH($C607,'Policy Characteristics'!$C:$C,0)))</f>
        <v>industry-elec-and-hydrogen.html</v>
      </c>
    </row>
    <row r="608" spans="1:18" x14ac:dyDescent="0.35">
      <c r="A608" s="358" t="str">
        <f>IF(ISBLANK(INDEX('Policy Characteristics'!A:A,MATCH($C608,'Policy Characteristics'!$C:$C,0))),"",INDEX('Policy Characteristics'!A:A,MATCH($C608,'Policy Characteristics'!$C:$C,0)))</f>
        <v>Industry</v>
      </c>
      <c r="B608" s="358" t="str">
        <f>IF(ISBLANK(INDEX('Policy Characteristics'!B:B,MATCH($C608,'Policy Characteristics'!$C:$C,0))),"",INDEX('Policy Characteristics'!B:B,MATCH($C608,'Policy Characteristics'!$C:$C,0)))</f>
        <v>Electrification + Hydrogen</v>
      </c>
      <c r="C608" s="362" t="str">
        <f t="shared" si="34"/>
        <v>Fraction of Industrial Fuel Use Shifted to Other Fuels</v>
      </c>
      <c r="D608" s="9" t="s">
        <v>3233</v>
      </c>
      <c r="E608" s="53" t="s">
        <v>2464</v>
      </c>
      <c r="F608" s="195" t="s">
        <v>3195</v>
      </c>
      <c r="G608" s="53" t="s">
        <v>3247</v>
      </c>
      <c r="H608" s="54">
        <v>1349</v>
      </c>
      <c r="I608" s="53" t="s">
        <v>46</v>
      </c>
      <c r="J608" s="360" t="str">
        <f>IF(ISBLANK(INDEX('Policy Characteristics'!D:D,MATCH($C608,'Policy Characteristics'!$C:$C,0))),"",INDEX('Policy Characteristics'!D:D,MATCH($C608,'Policy Characteristics'!$C:$C,0)))</f>
        <v>Electrification + Hydrogen</v>
      </c>
      <c r="K608" s="358" t="str">
        <f>IF(ISBLANK(INDEX('Policy Characteristics'!E:E,MATCH($C608,'Policy Characteristics'!$C:$C,0))),"",INDEX('Policy Characteristics'!E:E,MATCH($C608,'Policy Characteristics'!$C:$C,0)))</f>
        <v>indst fuel type shifting</v>
      </c>
      <c r="L608" s="380">
        <f>IF(ISBLANK(INDEX('Policy Characteristics'!F:F,MATCH($C608,'Policy Characteristics'!$C:$C,0))),"",INDEX('Policy Characteristics'!F:F,MATCH($C608,'Policy Characteristics'!$C:$C,0)))</f>
        <v>0</v>
      </c>
      <c r="M608" s="380">
        <f>IF(ISBLANK(INDEX('Policy Characteristics'!G:G,MATCH($C608,'Policy Characteristics'!$C:$C,0))),"",INDEX('Policy Characteristics'!G:G,MATCH($C608,'Policy Characteristics'!$C:$C,0)))</f>
        <v>1</v>
      </c>
      <c r="N608" s="380">
        <f>IF(ISBLANK(INDEX('Policy Characteristics'!H:H,MATCH($C608,'Policy Characteristics'!$C:$C,0))),"",INDEX('Policy Characteristics'!H:H,MATCH($C608,'Policy Characteristics'!$C:$C,0)))</f>
        <v>0.01</v>
      </c>
      <c r="O608" s="358" t="str">
        <f>IF(ISBLANK(INDEX('Policy Characteristics'!I:I,MATCH($C608,'Policy Characteristics'!$C:$C,0))),"",INDEX('Policy Characteristics'!I:I,MATCH($C608,'Policy Characteristics'!$C:$C,0)))</f>
        <v>% of fuel shifted</v>
      </c>
      <c r="P608" s="358"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58" t="str">
        <f>IF(ISBLANK(INDEX('Policy Characteristics'!K:K,MATCH($C608,'Policy Characteristics'!$C:$C,0))),"",INDEX('Policy Characteristics'!K:K,MATCH($C608,'Policy Characteristics'!$C:$C,0)))</f>
        <v>industry-ag-main.html#fuel-switching</v>
      </c>
      <c r="R608" s="358" t="str">
        <f>IF(ISBLANK(INDEX('Policy Characteristics'!L:L,MATCH($C608,'Policy Characteristics'!$C:$C,0))),"",INDEX('Policy Characteristics'!L:L,MATCH($C608,'Policy Characteristics'!$C:$C,0)))</f>
        <v>industry-elec-and-hydrogen.html</v>
      </c>
    </row>
    <row r="609" spans="1:18" x14ac:dyDescent="0.35">
      <c r="A609" s="358" t="str">
        <f>IF(ISBLANK(INDEX('Policy Characteristics'!A:A,MATCH($C609,'Policy Characteristics'!$C:$C,0))),"",INDEX('Policy Characteristics'!A:A,MATCH($C609,'Policy Characteristics'!$C:$C,0)))</f>
        <v>Industry</v>
      </c>
      <c r="B609" s="358" t="str">
        <f>IF(ISBLANK(INDEX('Policy Characteristics'!B:B,MATCH($C609,'Policy Characteristics'!$C:$C,0))),"",INDEX('Policy Characteristics'!B:B,MATCH($C609,'Policy Characteristics'!$C:$C,0)))</f>
        <v>Electrification + Hydrogen</v>
      </c>
      <c r="C609" s="362" t="str">
        <f t="shared" si="34"/>
        <v>Fraction of Industrial Fuel Use Shifted to Other Fuels</v>
      </c>
      <c r="D609" s="9" t="s">
        <v>3233</v>
      </c>
      <c r="E609" s="53" t="s">
        <v>2465</v>
      </c>
      <c r="F609" s="195" t="s">
        <v>3195</v>
      </c>
      <c r="G609" s="53" t="s">
        <v>3248</v>
      </c>
      <c r="H609" s="54">
        <v>1350</v>
      </c>
      <c r="I609" s="53" t="s">
        <v>46</v>
      </c>
      <c r="J609" s="360" t="str">
        <f>IF(ISBLANK(INDEX('Policy Characteristics'!D:D,MATCH($C609,'Policy Characteristics'!$C:$C,0))),"",INDEX('Policy Characteristics'!D:D,MATCH($C609,'Policy Characteristics'!$C:$C,0)))</f>
        <v>Electrification + Hydrogen</v>
      </c>
      <c r="K609" s="358" t="str">
        <f>IF(ISBLANK(INDEX('Policy Characteristics'!E:E,MATCH($C609,'Policy Characteristics'!$C:$C,0))),"",INDEX('Policy Characteristics'!E:E,MATCH($C609,'Policy Characteristics'!$C:$C,0)))</f>
        <v>indst fuel type shifting</v>
      </c>
      <c r="L609" s="380">
        <f>IF(ISBLANK(INDEX('Policy Characteristics'!F:F,MATCH($C609,'Policy Characteristics'!$C:$C,0))),"",INDEX('Policy Characteristics'!F:F,MATCH($C609,'Policy Characteristics'!$C:$C,0)))</f>
        <v>0</v>
      </c>
      <c r="M609" s="380">
        <f>IF(ISBLANK(INDEX('Policy Characteristics'!G:G,MATCH($C609,'Policy Characteristics'!$C:$C,0))),"",INDEX('Policy Characteristics'!G:G,MATCH($C609,'Policy Characteristics'!$C:$C,0)))</f>
        <v>1</v>
      </c>
      <c r="N609" s="380">
        <f>IF(ISBLANK(INDEX('Policy Characteristics'!H:H,MATCH($C609,'Policy Characteristics'!$C:$C,0))),"",INDEX('Policy Characteristics'!H:H,MATCH($C609,'Policy Characteristics'!$C:$C,0)))</f>
        <v>0.01</v>
      </c>
      <c r="O609" s="358" t="str">
        <f>IF(ISBLANK(INDEX('Policy Characteristics'!I:I,MATCH($C609,'Policy Characteristics'!$C:$C,0))),"",INDEX('Policy Characteristics'!I:I,MATCH($C609,'Policy Characteristics'!$C:$C,0)))</f>
        <v>% of fuel shifted</v>
      </c>
      <c r="P609" s="358"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58" t="str">
        <f>IF(ISBLANK(INDEX('Policy Characteristics'!K:K,MATCH($C609,'Policy Characteristics'!$C:$C,0))),"",INDEX('Policy Characteristics'!K:K,MATCH($C609,'Policy Characteristics'!$C:$C,0)))</f>
        <v>industry-ag-main.html#fuel-switching</v>
      </c>
      <c r="R609" s="358" t="str">
        <f>IF(ISBLANK(INDEX('Policy Characteristics'!L:L,MATCH($C609,'Policy Characteristics'!$C:$C,0))),"",INDEX('Policy Characteristics'!L:L,MATCH($C609,'Policy Characteristics'!$C:$C,0)))</f>
        <v>industry-elec-and-hydrogen.html</v>
      </c>
    </row>
    <row r="610" spans="1:18" x14ac:dyDescent="0.35">
      <c r="A610" s="358" t="str">
        <f>IF(ISBLANK(INDEX('Policy Characteristics'!A:A,MATCH($C610,'Policy Characteristics'!$C:$C,0))),"",INDEX('Policy Characteristics'!A:A,MATCH($C610,'Policy Characteristics'!$C:$C,0)))</f>
        <v>Industry</v>
      </c>
      <c r="B610" s="358" t="str">
        <f>IF(ISBLANK(INDEX('Policy Characteristics'!B:B,MATCH($C610,'Policy Characteristics'!$C:$C,0))),"",INDEX('Policy Characteristics'!B:B,MATCH($C610,'Policy Characteristics'!$C:$C,0)))</f>
        <v>Electrification + Hydrogen</v>
      </c>
      <c r="C610" s="362" t="str">
        <f t="shared" si="34"/>
        <v>Fraction of Industrial Fuel Use Shifted to Other Fuels</v>
      </c>
      <c r="D610" s="9" t="s">
        <v>3233</v>
      </c>
      <c r="E610" s="53" t="s">
        <v>2466</v>
      </c>
      <c r="F610" s="195" t="s">
        <v>3195</v>
      </c>
      <c r="G610" s="53" t="s">
        <v>3249</v>
      </c>
      <c r="H610" s="54">
        <v>1351</v>
      </c>
      <c r="I610" s="53" t="s">
        <v>46</v>
      </c>
      <c r="J610" s="360" t="str">
        <f>IF(ISBLANK(INDEX('Policy Characteristics'!D:D,MATCH($C610,'Policy Characteristics'!$C:$C,0))),"",INDEX('Policy Characteristics'!D:D,MATCH($C610,'Policy Characteristics'!$C:$C,0)))</f>
        <v>Electrification + Hydrogen</v>
      </c>
      <c r="K610" s="358" t="str">
        <f>IF(ISBLANK(INDEX('Policy Characteristics'!E:E,MATCH($C610,'Policy Characteristics'!$C:$C,0))),"",INDEX('Policy Characteristics'!E:E,MATCH($C610,'Policy Characteristics'!$C:$C,0)))</f>
        <v>indst fuel type shifting</v>
      </c>
      <c r="L610" s="380">
        <f>IF(ISBLANK(INDEX('Policy Characteristics'!F:F,MATCH($C610,'Policy Characteristics'!$C:$C,0))),"",INDEX('Policy Characteristics'!F:F,MATCH($C610,'Policy Characteristics'!$C:$C,0)))</f>
        <v>0</v>
      </c>
      <c r="M610" s="380">
        <f>IF(ISBLANK(INDEX('Policy Characteristics'!G:G,MATCH($C610,'Policy Characteristics'!$C:$C,0))),"",INDEX('Policy Characteristics'!G:G,MATCH($C610,'Policy Characteristics'!$C:$C,0)))</f>
        <v>1</v>
      </c>
      <c r="N610" s="380">
        <f>IF(ISBLANK(INDEX('Policy Characteristics'!H:H,MATCH($C610,'Policy Characteristics'!$C:$C,0))),"",INDEX('Policy Characteristics'!H:H,MATCH($C610,'Policy Characteristics'!$C:$C,0)))</f>
        <v>0.01</v>
      </c>
      <c r="O610" s="358" t="str">
        <f>IF(ISBLANK(INDEX('Policy Characteristics'!I:I,MATCH($C610,'Policy Characteristics'!$C:$C,0))),"",INDEX('Policy Characteristics'!I:I,MATCH($C610,'Policy Characteristics'!$C:$C,0)))</f>
        <v>% of fuel shifted</v>
      </c>
      <c r="P610" s="358"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58" t="str">
        <f>IF(ISBLANK(INDEX('Policy Characteristics'!K:K,MATCH($C610,'Policy Characteristics'!$C:$C,0))),"",INDEX('Policy Characteristics'!K:K,MATCH($C610,'Policy Characteristics'!$C:$C,0)))</f>
        <v>industry-ag-main.html#fuel-switching</v>
      </c>
      <c r="R610" s="358" t="str">
        <f>IF(ISBLANK(INDEX('Policy Characteristics'!L:L,MATCH($C610,'Policy Characteristics'!$C:$C,0))),"",INDEX('Policy Characteristics'!L:L,MATCH($C610,'Policy Characteristics'!$C:$C,0)))</f>
        <v>industry-elec-and-hydrogen.html</v>
      </c>
    </row>
    <row r="611" spans="1:18" x14ac:dyDescent="0.35">
      <c r="A611" s="358" t="str">
        <f>IF(ISBLANK(INDEX('Policy Characteristics'!A:A,MATCH($C611,'Policy Characteristics'!$C:$C,0))),"",INDEX('Policy Characteristics'!A:A,MATCH($C611,'Policy Characteristics'!$C:$C,0)))</f>
        <v>Industry</v>
      </c>
      <c r="B611" s="358" t="str">
        <f>IF(ISBLANK(INDEX('Policy Characteristics'!B:B,MATCH($C611,'Policy Characteristics'!$C:$C,0))),"",INDEX('Policy Characteristics'!B:B,MATCH($C611,'Policy Characteristics'!$C:$C,0)))</f>
        <v>Electrification + Hydrogen</v>
      </c>
      <c r="C611" s="362" t="str">
        <f t="shared" si="34"/>
        <v>Fraction of Industrial Fuel Use Shifted to Other Fuels</v>
      </c>
      <c r="D611" s="9" t="s">
        <v>3233</v>
      </c>
      <c r="E611" s="53" t="s">
        <v>2467</v>
      </c>
      <c r="F611" s="195" t="s">
        <v>3195</v>
      </c>
      <c r="G611" s="53" t="s">
        <v>3250</v>
      </c>
      <c r="H611" s="54">
        <v>1352</v>
      </c>
      <c r="I611" s="53" t="s">
        <v>46</v>
      </c>
      <c r="J611" s="360" t="str">
        <f>IF(ISBLANK(INDEX('Policy Characteristics'!D:D,MATCH($C611,'Policy Characteristics'!$C:$C,0))),"",INDEX('Policy Characteristics'!D:D,MATCH($C611,'Policy Characteristics'!$C:$C,0)))</f>
        <v>Electrification + Hydrogen</v>
      </c>
      <c r="K611" s="358" t="str">
        <f>IF(ISBLANK(INDEX('Policy Characteristics'!E:E,MATCH($C611,'Policy Characteristics'!$C:$C,0))),"",INDEX('Policy Characteristics'!E:E,MATCH($C611,'Policy Characteristics'!$C:$C,0)))</f>
        <v>indst fuel type shifting</v>
      </c>
      <c r="L611" s="380">
        <f>IF(ISBLANK(INDEX('Policy Characteristics'!F:F,MATCH($C611,'Policy Characteristics'!$C:$C,0))),"",INDEX('Policy Characteristics'!F:F,MATCH($C611,'Policy Characteristics'!$C:$C,0)))</f>
        <v>0</v>
      </c>
      <c r="M611" s="380">
        <f>IF(ISBLANK(INDEX('Policy Characteristics'!G:G,MATCH($C611,'Policy Characteristics'!$C:$C,0))),"",INDEX('Policy Characteristics'!G:G,MATCH($C611,'Policy Characteristics'!$C:$C,0)))</f>
        <v>1</v>
      </c>
      <c r="N611" s="380">
        <f>IF(ISBLANK(INDEX('Policy Characteristics'!H:H,MATCH($C611,'Policy Characteristics'!$C:$C,0))),"",INDEX('Policy Characteristics'!H:H,MATCH($C611,'Policy Characteristics'!$C:$C,0)))</f>
        <v>0.01</v>
      </c>
      <c r="O611" s="358" t="str">
        <f>IF(ISBLANK(INDEX('Policy Characteristics'!I:I,MATCH($C611,'Policy Characteristics'!$C:$C,0))),"",INDEX('Policy Characteristics'!I:I,MATCH($C611,'Policy Characteristics'!$C:$C,0)))</f>
        <v>% of fuel shifted</v>
      </c>
      <c r="P611" s="358"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58" t="str">
        <f>IF(ISBLANK(INDEX('Policy Characteristics'!K:K,MATCH($C611,'Policy Characteristics'!$C:$C,0))),"",INDEX('Policy Characteristics'!K:K,MATCH($C611,'Policy Characteristics'!$C:$C,0)))</f>
        <v>industry-ag-main.html#fuel-switching</v>
      </c>
      <c r="R611" s="358" t="str">
        <f>IF(ISBLANK(INDEX('Policy Characteristics'!L:L,MATCH($C611,'Policy Characteristics'!$C:$C,0))),"",INDEX('Policy Characteristics'!L:L,MATCH($C611,'Policy Characteristics'!$C:$C,0)))</f>
        <v>industry-elec-and-hydrogen.html</v>
      </c>
    </row>
    <row r="612" spans="1:18" x14ac:dyDescent="0.35">
      <c r="A612" s="358" t="str">
        <f>IF(ISBLANK(INDEX('Policy Characteristics'!A:A,MATCH($C612,'Policy Characteristics'!$C:$C,0))),"",INDEX('Policy Characteristics'!A:A,MATCH($C612,'Policy Characteristics'!$C:$C,0)))</f>
        <v>Industry</v>
      </c>
      <c r="B612" s="358" t="str">
        <f>IF(ISBLANK(INDEX('Policy Characteristics'!B:B,MATCH($C612,'Policy Characteristics'!$C:$C,0))),"",INDEX('Policy Characteristics'!B:B,MATCH($C612,'Policy Characteristics'!$C:$C,0)))</f>
        <v>Electrification + Hydrogen</v>
      </c>
      <c r="C612" s="362" t="str">
        <f t="shared" ref="C612:C675" si="35">C$467</f>
        <v>Fraction of Industrial Fuel Use Shifted to Other Fuels</v>
      </c>
      <c r="D612" s="9" t="s">
        <v>3233</v>
      </c>
      <c r="E612" s="53" t="s">
        <v>2468</v>
      </c>
      <c r="F612" s="195" t="s">
        <v>3195</v>
      </c>
      <c r="G612" s="53" t="s">
        <v>3251</v>
      </c>
      <c r="H612" s="54">
        <v>1353</v>
      </c>
      <c r="I612" s="53" t="s">
        <v>46</v>
      </c>
      <c r="J612" s="360" t="str">
        <f>IF(ISBLANK(INDEX('Policy Characteristics'!D:D,MATCH($C612,'Policy Characteristics'!$C:$C,0))),"",INDEX('Policy Characteristics'!D:D,MATCH($C612,'Policy Characteristics'!$C:$C,0)))</f>
        <v>Electrification + Hydrogen</v>
      </c>
      <c r="K612" s="358" t="str">
        <f>IF(ISBLANK(INDEX('Policy Characteristics'!E:E,MATCH($C612,'Policy Characteristics'!$C:$C,0))),"",INDEX('Policy Characteristics'!E:E,MATCH($C612,'Policy Characteristics'!$C:$C,0)))</f>
        <v>indst fuel type shifting</v>
      </c>
      <c r="L612" s="380">
        <f>IF(ISBLANK(INDEX('Policy Characteristics'!F:F,MATCH($C612,'Policy Characteristics'!$C:$C,0))),"",INDEX('Policy Characteristics'!F:F,MATCH($C612,'Policy Characteristics'!$C:$C,0)))</f>
        <v>0</v>
      </c>
      <c r="M612" s="380">
        <f>IF(ISBLANK(INDEX('Policy Characteristics'!G:G,MATCH($C612,'Policy Characteristics'!$C:$C,0))),"",INDEX('Policy Characteristics'!G:G,MATCH($C612,'Policy Characteristics'!$C:$C,0)))</f>
        <v>1</v>
      </c>
      <c r="N612" s="380">
        <f>IF(ISBLANK(INDEX('Policy Characteristics'!H:H,MATCH($C612,'Policy Characteristics'!$C:$C,0))),"",INDEX('Policy Characteristics'!H:H,MATCH($C612,'Policy Characteristics'!$C:$C,0)))</f>
        <v>0.01</v>
      </c>
      <c r="O612" s="358" t="str">
        <f>IF(ISBLANK(INDEX('Policy Characteristics'!I:I,MATCH($C612,'Policy Characteristics'!$C:$C,0))),"",INDEX('Policy Characteristics'!I:I,MATCH($C612,'Policy Characteristics'!$C:$C,0)))</f>
        <v>% of fuel shifted</v>
      </c>
      <c r="P612" s="358"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58" t="str">
        <f>IF(ISBLANK(INDEX('Policy Characteristics'!K:K,MATCH($C612,'Policy Characteristics'!$C:$C,0))),"",INDEX('Policy Characteristics'!K:K,MATCH($C612,'Policy Characteristics'!$C:$C,0)))</f>
        <v>industry-ag-main.html#fuel-switching</v>
      </c>
      <c r="R612" s="358" t="str">
        <f>IF(ISBLANK(INDEX('Policy Characteristics'!L:L,MATCH($C612,'Policy Characteristics'!$C:$C,0))),"",INDEX('Policy Characteristics'!L:L,MATCH($C612,'Policy Characteristics'!$C:$C,0)))</f>
        <v>industry-elec-and-hydrogen.html</v>
      </c>
    </row>
    <row r="613" spans="1:18" x14ac:dyDescent="0.35">
      <c r="A613" s="358" t="str">
        <f>IF(ISBLANK(INDEX('Policy Characteristics'!A:A,MATCH($C613,'Policy Characteristics'!$C:$C,0))),"",INDEX('Policy Characteristics'!A:A,MATCH($C613,'Policy Characteristics'!$C:$C,0)))</f>
        <v>Industry</v>
      </c>
      <c r="B613" s="358" t="str">
        <f>IF(ISBLANK(INDEX('Policy Characteristics'!B:B,MATCH($C613,'Policy Characteristics'!$C:$C,0))),"",INDEX('Policy Characteristics'!B:B,MATCH($C613,'Policy Characteristics'!$C:$C,0)))</f>
        <v>Electrification + Hydrogen</v>
      </c>
      <c r="C613" s="362" t="str">
        <f t="shared" si="35"/>
        <v>Fraction of Industrial Fuel Use Shifted to Other Fuels</v>
      </c>
      <c r="D613" s="9" t="s">
        <v>3233</v>
      </c>
      <c r="E613" s="53" t="s">
        <v>2805</v>
      </c>
      <c r="F613" s="195" t="s">
        <v>3195</v>
      </c>
      <c r="G613" s="53" t="s">
        <v>3252</v>
      </c>
      <c r="H613" s="54">
        <v>1354</v>
      </c>
      <c r="I613" s="53" t="s">
        <v>46</v>
      </c>
      <c r="J613" s="360" t="str">
        <f>IF(ISBLANK(INDEX('Policy Characteristics'!D:D,MATCH($C613,'Policy Characteristics'!$C:$C,0))),"",INDEX('Policy Characteristics'!D:D,MATCH($C613,'Policy Characteristics'!$C:$C,0)))</f>
        <v>Electrification + Hydrogen</v>
      </c>
      <c r="K613" s="358" t="str">
        <f>IF(ISBLANK(INDEX('Policy Characteristics'!E:E,MATCH($C613,'Policy Characteristics'!$C:$C,0))),"",INDEX('Policy Characteristics'!E:E,MATCH($C613,'Policy Characteristics'!$C:$C,0)))</f>
        <v>indst fuel type shifting</v>
      </c>
      <c r="L613" s="380">
        <f>IF(ISBLANK(INDEX('Policy Characteristics'!F:F,MATCH($C613,'Policy Characteristics'!$C:$C,0))),"",INDEX('Policy Characteristics'!F:F,MATCH($C613,'Policy Characteristics'!$C:$C,0)))</f>
        <v>0</v>
      </c>
      <c r="M613" s="380">
        <f>IF(ISBLANK(INDEX('Policy Characteristics'!G:G,MATCH($C613,'Policy Characteristics'!$C:$C,0))),"",INDEX('Policy Characteristics'!G:G,MATCH($C613,'Policy Characteristics'!$C:$C,0)))</f>
        <v>1</v>
      </c>
      <c r="N613" s="380">
        <f>IF(ISBLANK(INDEX('Policy Characteristics'!H:H,MATCH($C613,'Policy Characteristics'!$C:$C,0))),"",INDEX('Policy Characteristics'!H:H,MATCH($C613,'Policy Characteristics'!$C:$C,0)))</f>
        <v>0.01</v>
      </c>
      <c r="O613" s="358" t="str">
        <f>IF(ISBLANK(INDEX('Policy Characteristics'!I:I,MATCH($C613,'Policy Characteristics'!$C:$C,0))),"",INDEX('Policy Characteristics'!I:I,MATCH($C613,'Policy Characteristics'!$C:$C,0)))</f>
        <v>% of fuel shifted</v>
      </c>
      <c r="P613" s="358"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58" t="str">
        <f>IF(ISBLANK(INDEX('Policy Characteristics'!K:K,MATCH($C613,'Policy Characteristics'!$C:$C,0))),"",INDEX('Policy Characteristics'!K:K,MATCH($C613,'Policy Characteristics'!$C:$C,0)))</f>
        <v>industry-ag-main.html#fuel-switching</v>
      </c>
      <c r="R613" s="358" t="str">
        <f>IF(ISBLANK(INDEX('Policy Characteristics'!L:L,MATCH($C613,'Policy Characteristics'!$C:$C,0))),"",INDEX('Policy Characteristics'!L:L,MATCH($C613,'Policy Characteristics'!$C:$C,0)))</f>
        <v>industry-elec-and-hydrogen.html</v>
      </c>
    </row>
    <row r="614" spans="1:18" x14ac:dyDescent="0.35">
      <c r="A614" s="358" t="str">
        <f>IF(ISBLANK(INDEX('Policy Characteristics'!A:A,MATCH($C614,'Policy Characteristics'!$C:$C,0))),"",INDEX('Policy Characteristics'!A:A,MATCH($C614,'Policy Characteristics'!$C:$C,0)))</f>
        <v>Industry</v>
      </c>
      <c r="B614" s="358" t="str">
        <f>IF(ISBLANK(INDEX('Policy Characteristics'!B:B,MATCH($C614,'Policy Characteristics'!$C:$C,0))),"",INDEX('Policy Characteristics'!B:B,MATCH($C614,'Policy Characteristics'!$C:$C,0)))</f>
        <v>Electrification + Hydrogen</v>
      </c>
      <c r="C614" s="362" t="str">
        <f t="shared" si="35"/>
        <v>Fraction of Industrial Fuel Use Shifted to Other Fuels</v>
      </c>
      <c r="D614" s="9" t="s">
        <v>3233</v>
      </c>
      <c r="E614" s="53" t="s">
        <v>2806</v>
      </c>
      <c r="F614" s="195" t="s">
        <v>3195</v>
      </c>
      <c r="G614" s="53" t="s">
        <v>3253</v>
      </c>
      <c r="H614" s="54">
        <v>1355</v>
      </c>
      <c r="I614" s="53" t="s">
        <v>46</v>
      </c>
      <c r="J614" s="360" t="str">
        <f>IF(ISBLANK(INDEX('Policy Characteristics'!D:D,MATCH($C614,'Policy Characteristics'!$C:$C,0))),"",INDEX('Policy Characteristics'!D:D,MATCH($C614,'Policy Characteristics'!$C:$C,0)))</f>
        <v>Electrification + Hydrogen</v>
      </c>
      <c r="K614" s="358" t="str">
        <f>IF(ISBLANK(INDEX('Policy Characteristics'!E:E,MATCH($C614,'Policy Characteristics'!$C:$C,0))),"",INDEX('Policy Characteristics'!E:E,MATCH($C614,'Policy Characteristics'!$C:$C,0)))</f>
        <v>indst fuel type shifting</v>
      </c>
      <c r="L614" s="380">
        <f>IF(ISBLANK(INDEX('Policy Characteristics'!F:F,MATCH($C614,'Policy Characteristics'!$C:$C,0))),"",INDEX('Policy Characteristics'!F:F,MATCH($C614,'Policy Characteristics'!$C:$C,0)))</f>
        <v>0</v>
      </c>
      <c r="M614" s="380">
        <f>IF(ISBLANK(INDEX('Policy Characteristics'!G:G,MATCH($C614,'Policy Characteristics'!$C:$C,0))),"",INDEX('Policy Characteristics'!G:G,MATCH($C614,'Policy Characteristics'!$C:$C,0)))</f>
        <v>1</v>
      </c>
      <c r="N614" s="380">
        <f>IF(ISBLANK(INDEX('Policy Characteristics'!H:H,MATCH($C614,'Policy Characteristics'!$C:$C,0))),"",INDEX('Policy Characteristics'!H:H,MATCH($C614,'Policy Characteristics'!$C:$C,0)))</f>
        <v>0.01</v>
      </c>
      <c r="O614" s="358" t="str">
        <f>IF(ISBLANK(INDEX('Policy Characteristics'!I:I,MATCH($C614,'Policy Characteristics'!$C:$C,0))),"",INDEX('Policy Characteristics'!I:I,MATCH($C614,'Policy Characteristics'!$C:$C,0)))</f>
        <v>% of fuel shifted</v>
      </c>
      <c r="P614" s="358"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58" t="str">
        <f>IF(ISBLANK(INDEX('Policy Characteristics'!K:K,MATCH($C614,'Policy Characteristics'!$C:$C,0))),"",INDEX('Policy Characteristics'!K:K,MATCH($C614,'Policy Characteristics'!$C:$C,0)))</f>
        <v>industry-ag-main.html#fuel-switching</v>
      </c>
      <c r="R614" s="358" t="str">
        <f>IF(ISBLANK(INDEX('Policy Characteristics'!L:L,MATCH($C614,'Policy Characteristics'!$C:$C,0))),"",INDEX('Policy Characteristics'!L:L,MATCH($C614,'Policy Characteristics'!$C:$C,0)))</f>
        <v>industry-elec-and-hydrogen.html</v>
      </c>
    </row>
    <row r="615" spans="1:18" x14ac:dyDescent="0.35">
      <c r="A615" s="358" t="str">
        <f>IF(ISBLANK(INDEX('Policy Characteristics'!A:A,MATCH($C615,'Policy Characteristics'!$C:$C,0))),"",INDEX('Policy Characteristics'!A:A,MATCH($C615,'Policy Characteristics'!$C:$C,0)))</f>
        <v>Industry</v>
      </c>
      <c r="B615" s="358" t="str">
        <f>IF(ISBLANK(INDEX('Policy Characteristics'!B:B,MATCH($C615,'Policy Characteristics'!$C:$C,0))),"",INDEX('Policy Characteristics'!B:B,MATCH($C615,'Policy Characteristics'!$C:$C,0)))</f>
        <v>Electrification + Hydrogen</v>
      </c>
      <c r="C615" s="362" t="str">
        <f t="shared" si="35"/>
        <v>Fraction of Industrial Fuel Use Shifted to Other Fuels</v>
      </c>
      <c r="D615" s="9" t="s">
        <v>3233</v>
      </c>
      <c r="E615" s="53" t="s">
        <v>2807</v>
      </c>
      <c r="F615" s="195" t="s">
        <v>3195</v>
      </c>
      <c r="G615" s="53" t="s">
        <v>3254</v>
      </c>
      <c r="H615" s="54">
        <v>1356</v>
      </c>
      <c r="I615" s="53" t="s">
        <v>46</v>
      </c>
      <c r="J615" s="360" t="str">
        <f>IF(ISBLANK(INDEX('Policy Characteristics'!D:D,MATCH($C615,'Policy Characteristics'!$C:$C,0))),"",INDEX('Policy Characteristics'!D:D,MATCH($C615,'Policy Characteristics'!$C:$C,0)))</f>
        <v>Electrification + Hydrogen</v>
      </c>
      <c r="K615" s="358" t="str">
        <f>IF(ISBLANK(INDEX('Policy Characteristics'!E:E,MATCH($C615,'Policy Characteristics'!$C:$C,0))),"",INDEX('Policy Characteristics'!E:E,MATCH($C615,'Policy Characteristics'!$C:$C,0)))</f>
        <v>indst fuel type shifting</v>
      </c>
      <c r="L615" s="380">
        <f>IF(ISBLANK(INDEX('Policy Characteristics'!F:F,MATCH($C615,'Policy Characteristics'!$C:$C,0))),"",INDEX('Policy Characteristics'!F:F,MATCH($C615,'Policy Characteristics'!$C:$C,0)))</f>
        <v>0</v>
      </c>
      <c r="M615" s="380">
        <f>IF(ISBLANK(INDEX('Policy Characteristics'!G:G,MATCH($C615,'Policy Characteristics'!$C:$C,0))),"",INDEX('Policy Characteristics'!G:G,MATCH($C615,'Policy Characteristics'!$C:$C,0)))</f>
        <v>1</v>
      </c>
      <c r="N615" s="380">
        <f>IF(ISBLANK(INDEX('Policy Characteristics'!H:H,MATCH($C615,'Policy Characteristics'!$C:$C,0))),"",INDEX('Policy Characteristics'!H:H,MATCH($C615,'Policy Characteristics'!$C:$C,0)))</f>
        <v>0.01</v>
      </c>
      <c r="O615" s="358" t="str">
        <f>IF(ISBLANK(INDEX('Policy Characteristics'!I:I,MATCH($C615,'Policy Characteristics'!$C:$C,0))),"",INDEX('Policy Characteristics'!I:I,MATCH($C615,'Policy Characteristics'!$C:$C,0)))</f>
        <v>% of fuel shifted</v>
      </c>
      <c r="P615" s="358"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58" t="str">
        <f>IF(ISBLANK(INDEX('Policy Characteristics'!K:K,MATCH($C615,'Policy Characteristics'!$C:$C,0))),"",INDEX('Policy Characteristics'!K:K,MATCH($C615,'Policy Characteristics'!$C:$C,0)))</f>
        <v>industry-ag-main.html#fuel-switching</v>
      </c>
      <c r="R615" s="358" t="str">
        <f>IF(ISBLANK(INDEX('Policy Characteristics'!L:L,MATCH($C615,'Policy Characteristics'!$C:$C,0))),"",INDEX('Policy Characteristics'!L:L,MATCH($C615,'Policy Characteristics'!$C:$C,0)))</f>
        <v>industry-elec-and-hydrogen.html</v>
      </c>
    </row>
    <row r="616" spans="1:18" x14ac:dyDescent="0.35">
      <c r="A616" s="358" t="str">
        <f>IF(ISBLANK(INDEX('Policy Characteristics'!A:A,MATCH($C616,'Policy Characteristics'!$C:$C,0))),"",INDEX('Policy Characteristics'!A:A,MATCH($C616,'Policy Characteristics'!$C:$C,0)))</f>
        <v>Industry</v>
      </c>
      <c r="B616" s="358" t="str">
        <f>IF(ISBLANK(INDEX('Policy Characteristics'!B:B,MATCH($C616,'Policy Characteristics'!$C:$C,0))),"",INDEX('Policy Characteristics'!B:B,MATCH($C616,'Policy Characteristics'!$C:$C,0)))</f>
        <v>Electrification + Hydrogen</v>
      </c>
      <c r="C616" s="362" t="str">
        <f t="shared" si="35"/>
        <v>Fraction of Industrial Fuel Use Shifted to Other Fuels</v>
      </c>
      <c r="D616" s="9" t="s">
        <v>3233</v>
      </c>
      <c r="E616" s="53" t="s">
        <v>2804</v>
      </c>
      <c r="F616" s="195" t="s">
        <v>3195</v>
      </c>
      <c r="G616" s="53" t="s">
        <v>3255</v>
      </c>
      <c r="H616" s="54">
        <v>1357</v>
      </c>
      <c r="I616" s="53" t="s">
        <v>45</v>
      </c>
      <c r="J616" s="360" t="str">
        <f>IF(ISBLANK(INDEX('Policy Characteristics'!D:D,MATCH($C616,'Policy Characteristics'!$C:$C,0))),"",INDEX('Policy Characteristics'!D:D,MATCH($C616,'Policy Characteristics'!$C:$C,0)))</f>
        <v>Electrification + Hydrogen</v>
      </c>
      <c r="K616" s="358" t="str">
        <f>IF(ISBLANK(INDEX('Policy Characteristics'!E:E,MATCH($C616,'Policy Characteristics'!$C:$C,0))),"",INDEX('Policy Characteristics'!E:E,MATCH($C616,'Policy Characteristics'!$C:$C,0)))</f>
        <v>indst fuel type shifting</v>
      </c>
      <c r="L616" s="380">
        <f>IF(ISBLANK(INDEX('Policy Characteristics'!F:F,MATCH($C616,'Policy Characteristics'!$C:$C,0))),"",INDEX('Policy Characteristics'!F:F,MATCH($C616,'Policy Characteristics'!$C:$C,0)))</f>
        <v>0</v>
      </c>
      <c r="M616" s="380">
        <f>IF(ISBLANK(INDEX('Policy Characteristics'!G:G,MATCH($C616,'Policy Characteristics'!$C:$C,0))),"",INDEX('Policy Characteristics'!G:G,MATCH($C616,'Policy Characteristics'!$C:$C,0)))</f>
        <v>1</v>
      </c>
      <c r="N616" s="380">
        <f>IF(ISBLANK(INDEX('Policy Characteristics'!H:H,MATCH($C616,'Policy Characteristics'!$C:$C,0))),"",INDEX('Policy Characteristics'!H:H,MATCH($C616,'Policy Characteristics'!$C:$C,0)))</f>
        <v>0.01</v>
      </c>
      <c r="O616" s="358" t="str">
        <f>IF(ISBLANK(INDEX('Policy Characteristics'!I:I,MATCH($C616,'Policy Characteristics'!$C:$C,0))),"",INDEX('Policy Characteristics'!I:I,MATCH($C616,'Policy Characteristics'!$C:$C,0)))</f>
        <v>% of fuel shifted</v>
      </c>
      <c r="P616" s="358"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58" t="str">
        <f>IF(ISBLANK(INDEX('Policy Characteristics'!K:K,MATCH($C616,'Policy Characteristics'!$C:$C,0))),"",INDEX('Policy Characteristics'!K:K,MATCH($C616,'Policy Characteristics'!$C:$C,0)))</f>
        <v>industry-ag-main.html#fuel-switching</v>
      </c>
      <c r="R616" s="358" t="str">
        <f>IF(ISBLANK(INDEX('Policy Characteristics'!L:L,MATCH($C616,'Policy Characteristics'!$C:$C,0))),"",INDEX('Policy Characteristics'!L:L,MATCH($C616,'Policy Characteristics'!$C:$C,0)))</f>
        <v>industry-elec-and-hydrogen.html</v>
      </c>
    </row>
    <row r="617" spans="1:18" x14ac:dyDescent="0.35">
      <c r="A617" s="358" t="str">
        <f>IF(ISBLANK(INDEX('Policy Characteristics'!A:A,MATCH($C617,'Policy Characteristics'!$C:$C,0))),"",INDEX('Policy Characteristics'!A:A,MATCH($C617,'Policy Characteristics'!$C:$C,0)))</f>
        <v>Industry</v>
      </c>
      <c r="B617" s="358" t="str">
        <f>IF(ISBLANK(INDEX('Policy Characteristics'!B:B,MATCH($C617,'Policy Characteristics'!$C:$C,0))),"",INDEX('Policy Characteristics'!B:B,MATCH($C617,'Policy Characteristics'!$C:$C,0)))</f>
        <v>Electrification + Hydrogen</v>
      </c>
      <c r="C617" s="362" t="str">
        <f t="shared" si="35"/>
        <v>Fraction of Industrial Fuel Use Shifted to Other Fuels</v>
      </c>
      <c r="D617" s="9" t="s">
        <v>3234</v>
      </c>
      <c r="E617" s="53" t="s">
        <v>2463</v>
      </c>
      <c r="F617" s="195" t="s">
        <v>3196</v>
      </c>
      <c r="G617" s="53" t="s">
        <v>3246</v>
      </c>
      <c r="H617" s="54">
        <v>1358</v>
      </c>
      <c r="I617" s="53" t="s">
        <v>45</v>
      </c>
      <c r="J617" s="360" t="str">
        <f>IF(ISBLANK(INDEX('Policy Characteristics'!D:D,MATCH($C617,'Policy Characteristics'!$C:$C,0))),"",INDEX('Policy Characteristics'!D:D,MATCH($C617,'Policy Characteristics'!$C:$C,0)))</f>
        <v>Electrification + Hydrogen</v>
      </c>
      <c r="K617" s="358" t="str">
        <f>IF(ISBLANK(INDEX('Policy Characteristics'!E:E,MATCH($C617,'Policy Characteristics'!$C:$C,0))),"",INDEX('Policy Characteristics'!E:E,MATCH($C617,'Policy Characteristics'!$C:$C,0)))</f>
        <v>indst fuel type shifting</v>
      </c>
      <c r="L617" s="380">
        <f>IF(ISBLANK(INDEX('Policy Characteristics'!F:F,MATCH($C617,'Policy Characteristics'!$C:$C,0))),"",INDEX('Policy Characteristics'!F:F,MATCH($C617,'Policy Characteristics'!$C:$C,0)))</f>
        <v>0</v>
      </c>
      <c r="M617" s="380">
        <f>IF(ISBLANK(INDEX('Policy Characteristics'!G:G,MATCH($C617,'Policy Characteristics'!$C:$C,0))),"",INDEX('Policy Characteristics'!G:G,MATCH($C617,'Policy Characteristics'!$C:$C,0)))</f>
        <v>1</v>
      </c>
      <c r="N617" s="380">
        <f>IF(ISBLANK(INDEX('Policy Characteristics'!H:H,MATCH($C617,'Policy Characteristics'!$C:$C,0))),"",INDEX('Policy Characteristics'!H:H,MATCH($C617,'Policy Characteristics'!$C:$C,0)))</f>
        <v>0.01</v>
      </c>
      <c r="O617" s="358" t="str">
        <f>IF(ISBLANK(INDEX('Policy Characteristics'!I:I,MATCH($C617,'Policy Characteristics'!$C:$C,0))),"",INDEX('Policy Characteristics'!I:I,MATCH($C617,'Policy Characteristics'!$C:$C,0)))</f>
        <v>% of fuel shifted</v>
      </c>
      <c r="P617" s="358"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58" t="str">
        <f>IF(ISBLANK(INDEX('Policy Characteristics'!K:K,MATCH($C617,'Policy Characteristics'!$C:$C,0))),"",INDEX('Policy Characteristics'!K:K,MATCH($C617,'Policy Characteristics'!$C:$C,0)))</f>
        <v>industry-ag-main.html#fuel-switching</v>
      </c>
      <c r="R617" s="358" t="str">
        <f>IF(ISBLANK(INDEX('Policy Characteristics'!L:L,MATCH($C617,'Policy Characteristics'!$C:$C,0))),"",INDEX('Policy Characteristics'!L:L,MATCH($C617,'Policy Characteristics'!$C:$C,0)))</f>
        <v>industry-elec-and-hydrogen.html</v>
      </c>
    </row>
    <row r="618" spans="1:18" x14ac:dyDescent="0.35">
      <c r="A618" s="358" t="str">
        <f>IF(ISBLANK(INDEX('Policy Characteristics'!A:A,MATCH($C618,'Policy Characteristics'!$C:$C,0))),"",INDEX('Policy Characteristics'!A:A,MATCH($C618,'Policy Characteristics'!$C:$C,0)))</f>
        <v>Industry</v>
      </c>
      <c r="B618" s="358" t="str">
        <f>IF(ISBLANK(INDEX('Policy Characteristics'!B:B,MATCH($C618,'Policy Characteristics'!$C:$C,0))),"",INDEX('Policy Characteristics'!B:B,MATCH($C618,'Policy Characteristics'!$C:$C,0)))</f>
        <v>Electrification + Hydrogen</v>
      </c>
      <c r="C618" s="362" t="str">
        <f t="shared" si="35"/>
        <v>Fraction of Industrial Fuel Use Shifted to Other Fuels</v>
      </c>
      <c r="D618" s="9" t="s">
        <v>3234</v>
      </c>
      <c r="E618" s="53" t="s">
        <v>2464</v>
      </c>
      <c r="F618" s="195" t="s">
        <v>3196</v>
      </c>
      <c r="G618" s="53" t="s">
        <v>3247</v>
      </c>
      <c r="H618" s="54">
        <v>1359</v>
      </c>
      <c r="I618" s="53" t="s">
        <v>46</v>
      </c>
      <c r="J618" s="360" t="str">
        <f>IF(ISBLANK(INDEX('Policy Characteristics'!D:D,MATCH($C618,'Policy Characteristics'!$C:$C,0))),"",INDEX('Policy Characteristics'!D:D,MATCH($C618,'Policy Characteristics'!$C:$C,0)))</f>
        <v>Electrification + Hydrogen</v>
      </c>
      <c r="K618" s="358" t="str">
        <f>IF(ISBLANK(INDEX('Policy Characteristics'!E:E,MATCH($C618,'Policy Characteristics'!$C:$C,0))),"",INDEX('Policy Characteristics'!E:E,MATCH($C618,'Policy Characteristics'!$C:$C,0)))</f>
        <v>indst fuel type shifting</v>
      </c>
      <c r="L618" s="380">
        <f>IF(ISBLANK(INDEX('Policy Characteristics'!F:F,MATCH($C618,'Policy Characteristics'!$C:$C,0))),"",INDEX('Policy Characteristics'!F:F,MATCH($C618,'Policy Characteristics'!$C:$C,0)))</f>
        <v>0</v>
      </c>
      <c r="M618" s="380">
        <f>IF(ISBLANK(INDEX('Policy Characteristics'!G:G,MATCH($C618,'Policy Characteristics'!$C:$C,0))),"",INDEX('Policy Characteristics'!G:G,MATCH($C618,'Policy Characteristics'!$C:$C,0)))</f>
        <v>1</v>
      </c>
      <c r="N618" s="380">
        <f>IF(ISBLANK(INDEX('Policy Characteristics'!H:H,MATCH($C618,'Policy Characteristics'!$C:$C,0))),"",INDEX('Policy Characteristics'!H:H,MATCH($C618,'Policy Characteristics'!$C:$C,0)))</f>
        <v>0.01</v>
      </c>
      <c r="O618" s="358" t="str">
        <f>IF(ISBLANK(INDEX('Policy Characteristics'!I:I,MATCH($C618,'Policy Characteristics'!$C:$C,0))),"",INDEX('Policy Characteristics'!I:I,MATCH($C618,'Policy Characteristics'!$C:$C,0)))</f>
        <v>% of fuel shifted</v>
      </c>
      <c r="P618" s="358"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58" t="str">
        <f>IF(ISBLANK(INDEX('Policy Characteristics'!K:K,MATCH($C618,'Policy Characteristics'!$C:$C,0))),"",INDEX('Policy Characteristics'!K:K,MATCH($C618,'Policy Characteristics'!$C:$C,0)))</f>
        <v>industry-ag-main.html#fuel-switching</v>
      </c>
      <c r="R618" s="358" t="str">
        <f>IF(ISBLANK(INDEX('Policy Characteristics'!L:L,MATCH($C618,'Policy Characteristics'!$C:$C,0))),"",INDEX('Policy Characteristics'!L:L,MATCH($C618,'Policy Characteristics'!$C:$C,0)))</f>
        <v>industry-elec-and-hydrogen.html</v>
      </c>
    </row>
    <row r="619" spans="1:18" x14ac:dyDescent="0.35">
      <c r="A619" s="358" t="str">
        <f>IF(ISBLANK(INDEX('Policy Characteristics'!A:A,MATCH($C619,'Policy Characteristics'!$C:$C,0))),"",INDEX('Policy Characteristics'!A:A,MATCH($C619,'Policy Characteristics'!$C:$C,0)))</f>
        <v>Industry</v>
      </c>
      <c r="B619" s="358" t="str">
        <f>IF(ISBLANK(INDEX('Policy Characteristics'!B:B,MATCH($C619,'Policy Characteristics'!$C:$C,0))),"",INDEX('Policy Characteristics'!B:B,MATCH($C619,'Policy Characteristics'!$C:$C,0)))</f>
        <v>Electrification + Hydrogen</v>
      </c>
      <c r="C619" s="362" t="str">
        <f t="shared" si="35"/>
        <v>Fraction of Industrial Fuel Use Shifted to Other Fuels</v>
      </c>
      <c r="D619" s="9" t="s">
        <v>3234</v>
      </c>
      <c r="E619" s="53" t="s">
        <v>2465</v>
      </c>
      <c r="F619" s="195" t="s">
        <v>3196</v>
      </c>
      <c r="G619" s="53" t="s">
        <v>3248</v>
      </c>
      <c r="H619" s="54">
        <v>1360</v>
      </c>
      <c r="I619" s="53" t="s">
        <v>46</v>
      </c>
      <c r="J619" s="360" t="str">
        <f>IF(ISBLANK(INDEX('Policy Characteristics'!D:D,MATCH($C619,'Policy Characteristics'!$C:$C,0))),"",INDEX('Policy Characteristics'!D:D,MATCH($C619,'Policy Characteristics'!$C:$C,0)))</f>
        <v>Electrification + Hydrogen</v>
      </c>
      <c r="K619" s="358" t="str">
        <f>IF(ISBLANK(INDEX('Policy Characteristics'!E:E,MATCH($C619,'Policy Characteristics'!$C:$C,0))),"",INDEX('Policy Characteristics'!E:E,MATCH($C619,'Policy Characteristics'!$C:$C,0)))</f>
        <v>indst fuel type shifting</v>
      </c>
      <c r="L619" s="380">
        <f>IF(ISBLANK(INDEX('Policy Characteristics'!F:F,MATCH($C619,'Policy Characteristics'!$C:$C,0))),"",INDEX('Policy Characteristics'!F:F,MATCH($C619,'Policy Characteristics'!$C:$C,0)))</f>
        <v>0</v>
      </c>
      <c r="M619" s="380">
        <f>IF(ISBLANK(INDEX('Policy Characteristics'!G:G,MATCH($C619,'Policy Characteristics'!$C:$C,0))),"",INDEX('Policy Characteristics'!G:G,MATCH($C619,'Policy Characteristics'!$C:$C,0)))</f>
        <v>1</v>
      </c>
      <c r="N619" s="380">
        <f>IF(ISBLANK(INDEX('Policy Characteristics'!H:H,MATCH($C619,'Policy Characteristics'!$C:$C,0))),"",INDEX('Policy Characteristics'!H:H,MATCH($C619,'Policy Characteristics'!$C:$C,0)))</f>
        <v>0.01</v>
      </c>
      <c r="O619" s="358" t="str">
        <f>IF(ISBLANK(INDEX('Policy Characteristics'!I:I,MATCH($C619,'Policy Characteristics'!$C:$C,0))),"",INDEX('Policy Characteristics'!I:I,MATCH($C619,'Policy Characteristics'!$C:$C,0)))</f>
        <v>% of fuel shifted</v>
      </c>
      <c r="P619" s="358"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58" t="str">
        <f>IF(ISBLANK(INDEX('Policy Characteristics'!K:K,MATCH($C619,'Policy Characteristics'!$C:$C,0))),"",INDEX('Policy Characteristics'!K:K,MATCH($C619,'Policy Characteristics'!$C:$C,0)))</f>
        <v>industry-ag-main.html#fuel-switching</v>
      </c>
      <c r="R619" s="358" t="str">
        <f>IF(ISBLANK(INDEX('Policy Characteristics'!L:L,MATCH($C619,'Policy Characteristics'!$C:$C,0))),"",INDEX('Policy Characteristics'!L:L,MATCH($C619,'Policy Characteristics'!$C:$C,0)))</f>
        <v>industry-elec-and-hydrogen.html</v>
      </c>
    </row>
    <row r="620" spans="1:18" x14ac:dyDescent="0.35">
      <c r="A620" s="358" t="str">
        <f>IF(ISBLANK(INDEX('Policy Characteristics'!A:A,MATCH($C620,'Policy Characteristics'!$C:$C,0))),"",INDEX('Policy Characteristics'!A:A,MATCH($C620,'Policy Characteristics'!$C:$C,0)))</f>
        <v>Industry</v>
      </c>
      <c r="B620" s="358" t="str">
        <f>IF(ISBLANK(INDEX('Policy Characteristics'!B:B,MATCH($C620,'Policy Characteristics'!$C:$C,0))),"",INDEX('Policy Characteristics'!B:B,MATCH($C620,'Policy Characteristics'!$C:$C,0)))</f>
        <v>Electrification + Hydrogen</v>
      </c>
      <c r="C620" s="362" t="str">
        <f t="shared" si="35"/>
        <v>Fraction of Industrial Fuel Use Shifted to Other Fuels</v>
      </c>
      <c r="D620" s="9" t="s">
        <v>3234</v>
      </c>
      <c r="E620" s="53" t="s">
        <v>2466</v>
      </c>
      <c r="F620" s="195" t="s">
        <v>3196</v>
      </c>
      <c r="G620" s="53" t="s">
        <v>3249</v>
      </c>
      <c r="H620" s="54">
        <v>1361</v>
      </c>
      <c r="I620" s="53" t="s">
        <v>46</v>
      </c>
      <c r="J620" s="360" t="str">
        <f>IF(ISBLANK(INDEX('Policy Characteristics'!D:D,MATCH($C620,'Policy Characteristics'!$C:$C,0))),"",INDEX('Policy Characteristics'!D:D,MATCH($C620,'Policy Characteristics'!$C:$C,0)))</f>
        <v>Electrification + Hydrogen</v>
      </c>
      <c r="K620" s="358" t="str">
        <f>IF(ISBLANK(INDEX('Policy Characteristics'!E:E,MATCH($C620,'Policy Characteristics'!$C:$C,0))),"",INDEX('Policy Characteristics'!E:E,MATCH($C620,'Policy Characteristics'!$C:$C,0)))</f>
        <v>indst fuel type shifting</v>
      </c>
      <c r="L620" s="380">
        <f>IF(ISBLANK(INDEX('Policy Characteristics'!F:F,MATCH($C620,'Policy Characteristics'!$C:$C,0))),"",INDEX('Policy Characteristics'!F:F,MATCH($C620,'Policy Characteristics'!$C:$C,0)))</f>
        <v>0</v>
      </c>
      <c r="M620" s="380">
        <f>IF(ISBLANK(INDEX('Policy Characteristics'!G:G,MATCH($C620,'Policy Characteristics'!$C:$C,0))),"",INDEX('Policy Characteristics'!G:G,MATCH($C620,'Policy Characteristics'!$C:$C,0)))</f>
        <v>1</v>
      </c>
      <c r="N620" s="380">
        <f>IF(ISBLANK(INDEX('Policy Characteristics'!H:H,MATCH($C620,'Policy Characteristics'!$C:$C,0))),"",INDEX('Policy Characteristics'!H:H,MATCH($C620,'Policy Characteristics'!$C:$C,0)))</f>
        <v>0.01</v>
      </c>
      <c r="O620" s="358" t="str">
        <f>IF(ISBLANK(INDEX('Policy Characteristics'!I:I,MATCH($C620,'Policy Characteristics'!$C:$C,0))),"",INDEX('Policy Characteristics'!I:I,MATCH($C620,'Policy Characteristics'!$C:$C,0)))</f>
        <v>% of fuel shifted</v>
      </c>
      <c r="P620" s="358"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58" t="str">
        <f>IF(ISBLANK(INDEX('Policy Characteristics'!K:K,MATCH($C620,'Policy Characteristics'!$C:$C,0))),"",INDEX('Policy Characteristics'!K:K,MATCH($C620,'Policy Characteristics'!$C:$C,0)))</f>
        <v>industry-ag-main.html#fuel-switching</v>
      </c>
      <c r="R620" s="358" t="str">
        <f>IF(ISBLANK(INDEX('Policy Characteristics'!L:L,MATCH($C620,'Policy Characteristics'!$C:$C,0))),"",INDEX('Policy Characteristics'!L:L,MATCH($C620,'Policy Characteristics'!$C:$C,0)))</f>
        <v>industry-elec-and-hydrogen.html</v>
      </c>
    </row>
    <row r="621" spans="1:18" x14ac:dyDescent="0.35">
      <c r="A621" s="358" t="str">
        <f>IF(ISBLANK(INDEX('Policy Characteristics'!A:A,MATCH($C621,'Policy Characteristics'!$C:$C,0))),"",INDEX('Policy Characteristics'!A:A,MATCH($C621,'Policy Characteristics'!$C:$C,0)))</f>
        <v>Industry</v>
      </c>
      <c r="B621" s="358" t="str">
        <f>IF(ISBLANK(INDEX('Policy Characteristics'!B:B,MATCH($C621,'Policy Characteristics'!$C:$C,0))),"",INDEX('Policy Characteristics'!B:B,MATCH($C621,'Policy Characteristics'!$C:$C,0)))</f>
        <v>Electrification + Hydrogen</v>
      </c>
      <c r="C621" s="362" t="str">
        <f t="shared" si="35"/>
        <v>Fraction of Industrial Fuel Use Shifted to Other Fuels</v>
      </c>
      <c r="D621" s="9" t="s">
        <v>3234</v>
      </c>
      <c r="E621" s="53" t="s">
        <v>2467</v>
      </c>
      <c r="F621" s="195" t="s">
        <v>3196</v>
      </c>
      <c r="G621" s="53" t="s">
        <v>3250</v>
      </c>
      <c r="H621" s="54">
        <v>1362</v>
      </c>
      <c r="I621" s="53" t="s">
        <v>46</v>
      </c>
      <c r="J621" s="360" t="str">
        <f>IF(ISBLANK(INDEX('Policy Characteristics'!D:D,MATCH($C621,'Policy Characteristics'!$C:$C,0))),"",INDEX('Policy Characteristics'!D:D,MATCH($C621,'Policy Characteristics'!$C:$C,0)))</f>
        <v>Electrification + Hydrogen</v>
      </c>
      <c r="K621" s="358" t="str">
        <f>IF(ISBLANK(INDEX('Policy Characteristics'!E:E,MATCH($C621,'Policy Characteristics'!$C:$C,0))),"",INDEX('Policy Characteristics'!E:E,MATCH($C621,'Policy Characteristics'!$C:$C,0)))</f>
        <v>indst fuel type shifting</v>
      </c>
      <c r="L621" s="380">
        <f>IF(ISBLANK(INDEX('Policy Characteristics'!F:F,MATCH($C621,'Policy Characteristics'!$C:$C,0))),"",INDEX('Policy Characteristics'!F:F,MATCH($C621,'Policy Characteristics'!$C:$C,0)))</f>
        <v>0</v>
      </c>
      <c r="M621" s="380">
        <f>IF(ISBLANK(INDEX('Policy Characteristics'!G:G,MATCH($C621,'Policy Characteristics'!$C:$C,0))),"",INDEX('Policy Characteristics'!G:G,MATCH($C621,'Policy Characteristics'!$C:$C,0)))</f>
        <v>1</v>
      </c>
      <c r="N621" s="380">
        <f>IF(ISBLANK(INDEX('Policy Characteristics'!H:H,MATCH($C621,'Policy Characteristics'!$C:$C,0))),"",INDEX('Policy Characteristics'!H:H,MATCH($C621,'Policy Characteristics'!$C:$C,0)))</f>
        <v>0.01</v>
      </c>
      <c r="O621" s="358" t="str">
        <f>IF(ISBLANK(INDEX('Policy Characteristics'!I:I,MATCH($C621,'Policy Characteristics'!$C:$C,0))),"",INDEX('Policy Characteristics'!I:I,MATCH($C621,'Policy Characteristics'!$C:$C,0)))</f>
        <v>% of fuel shifted</v>
      </c>
      <c r="P621" s="358"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58" t="str">
        <f>IF(ISBLANK(INDEX('Policy Characteristics'!K:K,MATCH($C621,'Policy Characteristics'!$C:$C,0))),"",INDEX('Policy Characteristics'!K:K,MATCH($C621,'Policy Characteristics'!$C:$C,0)))</f>
        <v>industry-ag-main.html#fuel-switching</v>
      </c>
      <c r="R621" s="358" t="str">
        <f>IF(ISBLANK(INDEX('Policy Characteristics'!L:L,MATCH($C621,'Policy Characteristics'!$C:$C,0))),"",INDEX('Policy Characteristics'!L:L,MATCH($C621,'Policy Characteristics'!$C:$C,0)))</f>
        <v>industry-elec-and-hydrogen.html</v>
      </c>
    </row>
    <row r="622" spans="1:18" x14ac:dyDescent="0.35">
      <c r="A622" s="358" t="str">
        <f>IF(ISBLANK(INDEX('Policy Characteristics'!A:A,MATCH($C622,'Policy Characteristics'!$C:$C,0))),"",INDEX('Policy Characteristics'!A:A,MATCH($C622,'Policy Characteristics'!$C:$C,0)))</f>
        <v>Industry</v>
      </c>
      <c r="B622" s="358" t="str">
        <f>IF(ISBLANK(INDEX('Policy Characteristics'!B:B,MATCH($C622,'Policy Characteristics'!$C:$C,0))),"",INDEX('Policy Characteristics'!B:B,MATCH($C622,'Policy Characteristics'!$C:$C,0)))</f>
        <v>Electrification + Hydrogen</v>
      </c>
      <c r="C622" s="362" t="str">
        <f t="shared" si="35"/>
        <v>Fraction of Industrial Fuel Use Shifted to Other Fuels</v>
      </c>
      <c r="D622" s="9" t="s">
        <v>3234</v>
      </c>
      <c r="E622" s="53" t="s">
        <v>2468</v>
      </c>
      <c r="F622" s="195" t="s">
        <v>3196</v>
      </c>
      <c r="G622" s="53" t="s">
        <v>3251</v>
      </c>
      <c r="H622" s="54">
        <v>1363</v>
      </c>
      <c r="I622" s="53" t="s">
        <v>46</v>
      </c>
      <c r="J622" s="360" t="str">
        <f>IF(ISBLANK(INDEX('Policy Characteristics'!D:D,MATCH($C622,'Policy Characteristics'!$C:$C,0))),"",INDEX('Policy Characteristics'!D:D,MATCH($C622,'Policy Characteristics'!$C:$C,0)))</f>
        <v>Electrification + Hydrogen</v>
      </c>
      <c r="K622" s="358" t="str">
        <f>IF(ISBLANK(INDEX('Policy Characteristics'!E:E,MATCH($C622,'Policy Characteristics'!$C:$C,0))),"",INDEX('Policy Characteristics'!E:E,MATCH($C622,'Policy Characteristics'!$C:$C,0)))</f>
        <v>indst fuel type shifting</v>
      </c>
      <c r="L622" s="380">
        <f>IF(ISBLANK(INDEX('Policy Characteristics'!F:F,MATCH($C622,'Policy Characteristics'!$C:$C,0))),"",INDEX('Policy Characteristics'!F:F,MATCH($C622,'Policy Characteristics'!$C:$C,0)))</f>
        <v>0</v>
      </c>
      <c r="M622" s="380">
        <f>IF(ISBLANK(INDEX('Policy Characteristics'!G:G,MATCH($C622,'Policy Characteristics'!$C:$C,0))),"",INDEX('Policy Characteristics'!G:G,MATCH($C622,'Policy Characteristics'!$C:$C,0)))</f>
        <v>1</v>
      </c>
      <c r="N622" s="380">
        <f>IF(ISBLANK(INDEX('Policy Characteristics'!H:H,MATCH($C622,'Policy Characteristics'!$C:$C,0))),"",INDEX('Policy Characteristics'!H:H,MATCH($C622,'Policy Characteristics'!$C:$C,0)))</f>
        <v>0.01</v>
      </c>
      <c r="O622" s="358" t="str">
        <f>IF(ISBLANK(INDEX('Policy Characteristics'!I:I,MATCH($C622,'Policy Characteristics'!$C:$C,0))),"",INDEX('Policy Characteristics'!I:I,MATCH($C622,'Policy Characteristics'!$C:$C,0)))</f>
        <v>% of fuel shifted</v>
      </c>
      <c r="P622" s="358"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58" t="str">
        <f>IF(ISBLANK(INDEX('Policy Characteristics'!K:K,MATCH($C622,'Policy Characteristics'!$C:$C,0))),"",INDEX('Policy Characteristics'!K:K,MATCH($C622,'Policy Characteristics'!$C:$C,0)))</f>
        <v>industry-ag-main.html#fuel-switching</v>
      </c>
      <c r="R622" s="358" t="str">
        <f>IF(ISBLANK(INDEX('Policy Characteristics'!L:L,MATCH($C622,'Policy Characteristics'!$C:$C,0))),"",INDEX('Policy Characteristics'!L:L,MATCH($C622,'Policy Characteristics'!$C:$C,0)))</f>
        <v>industry-elec-and-hydrogen.html</v>
      </c>
    </row>
    <row r="623" spans="1:18" x14ac:dyDescent="0.35">
      <c r="A623" s="358" t="str">
        <f>IF(ISBLANK(INDEX('Policy Characteristics'!A:A,MATCH($C623,'Policy Characteristics'!$C:$C,0))),"",INDEX('Policy Characteristics'!A:A,MATCH($C623,'Policy Characteristics'!$C:$C,0)))</f>
        <v>Industry</v>
      </c>
      <c r="B623" s="358" t="str">
        <f>IF(ISBLANK(INDEX('Policy Characteristics'!B:B,MATCH($C623,'Policy Characteristics'!$C:$C,0))),"",INDEX('Policy Characteristics'!B:B,MATCH($C623,'Policy Characteristics'!$C:$C,0)))</f>
        <v>Electrification + Hydrogen</v>
      </c>
      <c r="C623" s="362" t="str">
        <f t="shared" si="35"/>
        <v>Fraction of Industrial Fuel Use Shifted to Other Fuels</v>
      </c>
      <c r="D623" s="9" t="s">
        <v>3234</v>
      </c>
      <c r="E623" s="53" t="s">
        <v>2805</v>
      </c>
      <c r="F623" s="195" t="s">
        <v>3196</v>
      </c>
      <c r="G623" s="53" t="s">
        <v>3252</v>
      </c>
      <c r="H623" s="54">
        <v>1364</v>
      </c>
      <c r="I623" s="53" t="s">
        <v>46</v>
      </c>
      <c r="J623" s="360" t="str">
        <f>IF(ISBLANK(INDEX('Policy Characteristics'!D:D,MATCH($C623,'Policy Characteristics'!$C:$C,0))),"",INDEX('Policy Characteristics'!D:D,MATCH($C623,'Policy Characteristics'!$C:$C,0)))</f>
        <v>Electrification + Hydrogen</v>
      </c>
      <c r="K623" s="358" t="str">
        <f>IF(ISBLANK(INDEX('Policy Characteristics'!E:E,MATCH($C623,'Policy Characteristics'!$C:$C,0))),"",INDEX('Policy Characteristics'!E:E,MATCH($C623,'Policy Characteristics'!$C:$C,0)))</f>
        <v>indst fuel type shifting</v>
      </c>
      <c r="L623" s="380">
        <f>IF(ISBLANK(INDEX('Policy Characteristics'!F:F,MATCH($C623,'Policy Characteristics'!$C:$C,0))),"",INDEX('Policy Characteristics'!F:F,MATCH($C623,'Policy Characteristics'!$C:$C,0)))</f>
        <v>0</v>
      </c>
      <c r="M623" s="380">
        <f>IF(ISBLANK(INDEX('Policy Characteristics'!G:G,MATCH($C623,'Policy Characteristics'!$C:$C,0))),"",INDEX('Policy Characteristics'!G:G,MATCH($C623,'Policy Characteristics'!$C:$C,0)))</f>
        <v>1</v>
      </c>
      <c r="N623" s="380">
        <f>IF(ISBLANK(INDEX('Policy Characteristics'!H:H,MATCH($C623,'Policy Characteristics'!$C:$C,0))),"",INDEX('Policy Characteristics'!H:H,MATCH($C623,'Policy Characteristics'!$C:$C,0)))</f>
        <v>0.01</v>
      </c>
      <c r="O623" s="358" t="str">
        <f>IF(ISBLANK(INDEX('Policy Characteristics'!I:I,MATCH($C623,'Policy Characteristics'!$C:$C,0))),"",INDEX('Policy Characteristics'!I:I,MATCH($C623,'Policy Characteristics'!$C:$C,0)))</f>
        <v>% of fuel shifted</v>
      </c>
      <c r="P623" s="358"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58" t="str">
        <f>IF(ISBLANK(INDEX('Policy Characteristics'!K:K,MATCH($C623,'Policy Characteristics'!$C:$C,0))),"",INDEX('Policy Characteristics'!K:K,MATCH($C623,'Policy Characteristics'!$C:$C,0)))</f>
        <v>industry-ag-main.html#fuel-switching</v>
      </c>
      <c r="R623" s="358" t="str">
        <f>IF(ISBLANK(INDEX('Policy Characteristics'!L:L,MATCH($C623,'Policy Characteristics'!$C:$C,0))),"",INDEX('Policy Characteristics'!L:L,MATCH($C623,'Policy Characteristics'!$C:$C,0)))</f>
        <v>industry-elec-and-hydrogen.html</v>
      </c>
    </row>
    <row r="624" spans="1:18" x14ac:dyDescent="0.35">
      <c r="A624" s="358" t="str">
        <f>IF(ISBLANK(INDEX('Policy Characteristics'!A:A,MATCH($C624,'Policy Characteristics'!$C:$C,0))),"",INDEX('Policy Characteristics'!A:A,MATCH($C624,'Policy Characteristics'!$C:$C,0)))</f>
        <v>Industry</v>
      </c>
      <c r="B624" s="358" t="str">
        <f>IF(ISBLANK(INDEX('Policy Characteristics'!B:B,MATCH($C624,'Policy Characteristics'!$C:$C,0))),"",INDEX('Policy Characteristics'!B:B,MATCH($C624,'Policy Characteristics'!$C:$C,0)))</f>
        <v>Electrification + Hydrogen</v>
      </c>
      <c r="C624" s="362" t="str">
        <f t="shared" si="35"/>
        <v>Fraction of Industrial Fuel Use Shifted to Other Fuels</v>
      </c>
      <c r="D624" s="9" t="s">
        <v>3234</v>
      </c>
      <c r="E624" s="53" t="s">
        <v>2806</v>
      </c>
      <c r="F624" s="195" t="s">
        <v>3196</v>
      </c>
      <c r="G624" s="53" t="s">
        <v>3253</v>
      </c>
      <c r="H624" s="54">
        <v>1365</v>
      </c>
      <c r="I624" s="53" t="s">
        <v>46</v>
      </c>
      <c r="J624" s="360" t="str">
        <f>IF(ISBLANK(INDEX('Policy Characteristics'!D:D,MATCH($C624,'Policy Characteristics'!$C:$C,0))),"",INDEX('Policy Characteristics'!D:D,MATCH($C624,'Policy Characteristics'!$C:$C,0)))</f>
        <v>Electrification + Hydrogen</v>
      </c>
      <c r="K624" s="358" t="str">
        <f>IF(ISBLANK(INDEX('Policy Characteristics'!E:E,MATCH($C624,'Policy Characteristics'!$C:$C,0))),"",INDEX('Policy Characteristics'!E:E,MATCH($C624,'Policy Characteristics'!$C:$C,0)))</f>
        <v>indst fuel type shifting</v>
      </c>
      <c r="L624" s="380">
        <f>IF(ISBLANK(INDEX('Policy Characteristics'!F:F,MATCH($C624,'Policy Characteristics'!$C:$C,0))),"",INDEX('Policy Characteristics'!F:F,MATCH($C624,'Policy Characteristics'!$C:$C,0)))</f>
        <v>0</v>
      </c>
      <c r="M624" s="380">
        <f>IF(ISBLANK(INDEX('Policy Characteristics'!G:G,MATCH($C624,'Policy Characteristics'!$C:$C,0))),"",INDEX('Policy Characteristics'!G:G,MATCH($C624,'Policy Characteristics'!$C:$C,0)))</f>
        <v>1</v>
      </c>
      <c r="N624" s="380">
        <f>IF(ISBLANK(INDEX('Policy Characteristics'!H:H,MATCH($C624,'Policy Characteristics'!$C:$C,0))),"",INDEX('Policy Characteristics'!H:H,MATCH($C624,'Policy Characteristics'!$C:$C,0)))</f>
        <v>0.01</v>
      </c>
      <c r="O624" s="358" t="str">
        <f>IF(ISBLANK(INDEX('Policy Characteristics'!I:I,MATCH($C624,'Policy Characteristics'!$C:$C,0))),"",INDEX('Policy Characteristics'!I:I,MATCH($C624,'Policy Characteristics'!$C:$C,0)))</f>
        <v>% of fuel shifted</v>
      </c>
      <c r="P624" s="358"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58" t="str">
        <f>IF(ISBLANK(INDEX('Policy Characteristics'!K:K,MATCH($C624,'Policy Characteristics'!$C:$C,0))),"",INDEX('Policy Characteristics'!K:K,MATCH($C624,'Policy Characteristics'!$C:$C,0)))</f>
        <v>industry-ag-main.html#fuel-switching</v>
      </c>
      <c r="R624" s="358" t="str">
        <f>IF(ISBLANK(INDEX('Policy Characteristics'!L:L,MATCH($C624,'Policy Characteristics'!$C:$C,0))),"",INDEX('Policy Characteristics'!L:L,MATCH($C624,'Policy Characteristics'!$C:$C,0)))</f>
        <v>industry-elec-and-hydrogen.html</v>
      </c>
    </row>
    <row r="625" spans="1:18" x14ac:dyDescent="0.35">
      <c r="A625" s="358" t="str">
        <f>IF(ISBLANK(INDEX('Policy Characteristics'!A:A,MATCH($C625,'Policy Characteristics'!$C:$C,0))),"",INDEX('Policy Characteristics'!A:A,MATCH($C625,'Policy Characteristics'!$C:$C,0)))</f>
        <v>Industry</v>
      </c>
      <c r="B625" s="358" t="str">
        <f>IF(ISBLANK(INDEX('Policy Characteristics'!B:B,MATCH($C625,'Policy Characteristics'!$C:$C,0))),"",INDEX('Policy Characteristics'!B:B,MATCH($C625,'Policy Characteristics'!$C:$C,0)))</f>
        <v>Electrification + Hydrogen</v>
      </c>
      <c r="C625" s="362" t="str">
        <f t="shared" si="35"/>
        <v>Fraction of Industrial Fuel Use Shifted to Other Fuels</v>
      </c>
      <c r="D625" s="9" t="s">
        <v>3234</v>
      </c>
      <c r="E625" s="53" t="s">
        <v>2807</v>
      </c>
      <c r="F625" s="195" t="s">
        <v>3196</v>
      </c>
      <c r="G625" s="53" t="s">
        <v>3254</v>
      </c>
      <c r="H625" s="54">
        <v>1366</v>
      </c>
      <c r="I625" s="53" t="s">
        <v>46</v>
      </c>
      <c r="J625" s="360" t="str">
        <f>IF(ISBLANK(INDEX('Policy Characteristics'!D:D,MATCH($C625,'Policy Characteristics'!$C:$C,0))),"",INDEX('Policy Characteristics'!D:D,MATCH($C625,'Policy Characteristics'!$C:$C,0)))</f>
        <v>Electrification + Hydrogen</v>
      </c>
      <c r="K625" s="358" t="str">
        <f>IF(ISBLANK(INDEX('Policy Characteristics'!E:E,MATCH($C625,'Policy Characteristics'!$C:$C,0))),"",INDEX('Policy Characteristics'!E:E,MATCH($C625,'Policy Characteristics'!$C:$C,0)))</f>
        <v>indst fuel type shifting</v>
      </c>
      <c r="L625" s="380">
        <f>IF(ISBLANK(INDEX('Policy Characteristics'!F:F,MATCH($C625,'Policy Characteristics'!$C:$C,0))),"",INDEX('Policy Characteristics'!F:F,MATCH($C625,'Policy Characteristics'!$C:$C,0)))</f>
        <v>0</v>
      </c>
      <c r="M625" s="380">
        <f>IF(ISBLANK(INDEX('Policy Characteristics'!G:G,MATCH($C625,'Policy Characteristics'!$C:$C,0))),"",INDEX('Policy Characteristics'!G:G,MATCH($C625,'Policy Characteristics'!$C:$C,0)))</f>
        <v>1</v>
      </c>
      <c r="N625" s="380">
        <f>IF(ISBLANK(INDEX('Policy Characteristics'!H:H,MATCH($C625,'Policy Characteristics'!$C:$C,0))),"",INDEX('Policy Characteristics'!H:H,MATCH($C625,'Policy Characteristics'!$C:$C,0)))</f>
        <v>0.01</v>
      </c>
      <c r="O625" s="358" t="str">
        <f>IF(ISBLANK(INDEX('Policy Characteristics'!I:I,MATCH($C625,'Policy Characteristics'!$C:$C,0))),"",INDEX('Policy Characteristics'!I:I,MATCH($C625,'Policy Characteristics'!$C:$C,0)))</f>
        <v>% of fuel shifted</v>
      </c>
      <c r="P625" s="358"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58" t="str">
        <f>IF(ISBLANK(INDEX('Policy Characteristics'!K:K,MATCH($C625,'Policy Characteristics'!$C:$C,0))),"",INDEX('Policy Characteristics'!K:K,MATCH($C625,'Policy Characteristics'!$C:$C,0)))</f>
        <v>industry-ag-main.html#fuel-switching</v>
      </c>
      <c r="R625" s="358" t="str">
        <f>IF(ISBLANK(INDEX('Policy Characteristics'!L:L,MATCH($C625,'Policy Characteristics'!$C:$C,0))),"",INDEX('Policy Characteristics'!L:L,MATCH($C625,'Policy Characteristics'!$C:$C,0)))</f>
        <v>industry-elec-and-hydrogen.html</v>
      </c>
    </row>
    <row r="626" spans="1:18" x14ac:dyDescent="0.35">
      <c r="A626" s="358" t="str">
        <f>IF(ISBLANK(INDEX('Policy Characteristics'!A:A,MATCH($C626,'Policy Characteristics'!$C:$C,0))),"",INDEX('Policy Characteristics'!A:A,MATCH($C626,'Policy Characteristics'!$C:$C,0)))</f>
        <v>Industry</v>
      </c>
      <c r="B626" s="358" t="str">
        <f>IF(ISBLANK(INDEX('Policy Characteristics'!B:B,MATCH($C626,'Policy Characteristics'!$C:$C,0))),"",INDEX('Policy Characteristics'!B:B,MATCH($C626,'Policy Characteristics'!$C:$C,0)))</f>
        <v>Electrification + Hydrogen</v>
      </c>
      <c r="C626" s="362" t="str">
        <f t="shared" si="35"/>
        <v>Fraction of Industrial Fuel Use Shifted to Other Fuels</v>
      </c>
      <c r="D626" s="9" t="s">
        <v>3234</v>
      </c>
      <c r="E626" s="53" t="s">
        <v>2804</v>
      </c>
      <c r="F626" s="195" t="s">
        <v>3196</v>
      </c>
      <c r="G626" s="53" t="s">
        <v>3255</v>
      </c>
      <c r="H626" s="54">
        <v>1367</v>
      </c>
      <c r="I626" s="53" t="s">
        <v>45</v>
      </c>
      <c r="J626" s="360" t="str">
        <f>IF(ISBLANK(INDEX('Policy Characteristics'!D:D,MATCH($C626,'Policy Characteristics'!$C:$C,0))),"",INDEX('Policy Characteristics'!D:D,MATCH($C626,'Policy Characteristics'!$C:$C,0)))</f>
        <v>Electrification + Hydrogen</v>
      </c>
      <c r="K626" s="358" t="str">
        <f>IF(ISBLANK(INDEX('Policy Characteristics'!E:E,MATCH($C626,'Policy Characteristics'!$C:$C,0))),"",INDEX('Policy Characteristics'!E:E,MATCH($C626,'Policy Characteristics'!$C:$C,0)))</f>
        <v>indst fuel type shifting</v>
      </c>
      <c r="L626" s="380">
        <f>IF(ISBLANK(INDEX('Policy Characteristics'!F:F,MATCH($C626,'Policy Characteristics'!$C:$C,0))),"",INDEX('Policy Characteristics'!F:F,MATCH($C626,'Policy Characteristics'!$C:$C,0)))</f>
        <v>0</v>
      </c>
      <c r="M626" s="380">
        <f>IF(ISBLANK(INDEX('Policy Characteristics'!G:G,MATCH($C626,'Policy Characteristics'!$C:$C,0))),"",INDEX('Policy Characteristics'!G:G,MATCH($C626,'Policy Characteristics'!$C:$C,0)))</f>
        <v>1</v>
      </c>
      <c r="N626" s="380">
        <f>IF(ISBLANK(INDEX('Policy Characteristics'!H:H,MATCH($C626,'Policy Characteristics'!$C:$C,0))),"",INDEX('Policy Characteristics'!H:H,MATCH($C626,'Policy Characteristics'!$C:$C,0)))</f>
        <v>0.01</v>
      </c>
      <c r="O626" s="358" t="str">
        <f>IF(ISBLANK(INDEX('Policy Characteristics'!I:I,MATCH($C626,'Policy Characteristics'!$C:$C,0))),"",INDEX('Policy Characteristics'!I:I,MATCH($C626,'Policy Characteristics'!$C:$C,0)))</f>
        <v>% of fuel shifted</v>
      </c>
      <c r="P626" s="358"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58" t="str">
        <f>IF(ISBLANK(INDEX('Policy Characteristics'!K:K,MATCH($C626,'Policy Characteristics'!$C:$C,0))),"",INDEX('Policy Characteristics'!K:K,MATCH($C626,'Policy Characteristics'!$C:$C,0)))</f>
        <v>industry-ag-main.html#fuel-switching</v>
      </c>
      <c r="R626" s="358" t="str">
        <f>IF(ISBLANK(INDEX('Policy Characteristics'!L:L,MATCH($C626,'Policy Characteristics'!$C:$C,0))),"",INDEX('Policy Characteristics'!L:L,MATCH($C626,'Policy Characteristics'!$C:$C,0)))</f>
        <v>industry-elec-and-hydrogen.html</v>
      </c>
    </row>
    <row r="627" spans="1:18" x14ac:dyDescent="0.35">
      <c r="A627" s="358" t="str">
        <f>IF(ISBLANK(INDEX('Policy Characteristics'!A:A,MATCH($C627,'Policy Characteristics'!$C:$C,0))),"",INDEX('Policy Characteristics'!A:A,MATCH($C627,'Policy Characteristics'!$C:$C,0)))</f>
        <v>Industry</v>
      </c>
      <c r="B627" s="358" t="str">
        <f>IF(ISBLANK(INDEX('Policy Characteristics'!B:B,MATCH($C627,'Policy Characteristics'!$C:$C,0))),"",INDEX('Policy Characteristics'!B:B,MATCH($C627,'Policy Characteristics'!$C:$C,0)))</f>
        <v>Electrification + Hydrogen</v>
      </c>
      <c r="C627" s="362" t="str">
        <f t="shared" si="35"/>
        <v>Fraction of Industrial Fuel Use Shifted to Other Fuels</v>
      </c>
      <c r="D627" s="9" t="s">
        <v>3235</v>
      </c>
      <c r="E627" s="53" t="s">
        <v>2463</v>
      </c>
      <c r="F627" s="195" t="s">
        <v>3197</v>
      </c>
      <c r="G627" s="53" t="s">
        <v>3246</v>
      </c>
      <c r="H627" s="54">
        <v>1368</v>
      </c>
      <c r="I627" s="53" t="s">
        <v>45</v>
      </c>
      <c r="J627" s="360" t="str">
        <f>IF(ISBLANK(INDEX('Policy Characteristics'!D:D,MATCH($C627,'Policy Characteristics'!$C:$C,0))),"",INDEX('Policy Characteristics'!D:D,MATCH($C627,'Policy Characteristics'!$C:$C,0)))</f>
        <v>Electrification + Hydrogen</v>
      </c>
      <c r="K627" s="358" t="str">
        <f>IF(ISBLANK(INDEX('Policy Characteristics'!E:E,MATCH($C627,'Policy Characteristics'!$C:$C,0))),"",INDEX('Policy Characteristics'!E:E,MATCH($C627,'Policy Characteristics'!$C:$C,0)))</f>
        <v>indst fuel type shifting</v>
      </c>
      <c r="L627" s="380">
        <f>IF(ISBLANK(INDEX('Policy Characteristics'!F:F,MATCH($C627,'Policy Characteristics'!$C:$C,0))),"",INDEX('Policy Characteristics'!F:F,MATCH($C627,'Policy Characteristics'!$C:$C,0)))</f>
        <v>0</v>
      </c>
      <c r="M627" s="380">
        <f>IF(ISBLANK(INDEX('Policy Characteristics'!G:G,MATCH($C627,'Policy Characteristics'!$C:$C,0))),"",INDEX('Policy Characteristics'!G:G,MATCH($C627,'Policy Characteristics'!$C:$C,0)))</f>
        <v>1</v>
      </c>
      <c r="N627" s="380">
        <f>IF(ISBLANK(INDEX('Policy Characteristics'!H:H,MATCH($C627,'Policy Characteristics'!$C:$C,0))),"",INDEX('Policy Characteristics'!H:H,MATCH($C627,'Policy Characteristics'!$C:$C,0)))</f>
        <v>0.01</v>
      </c>
      <c r="O627" s="358" t="str">
        <f>IF(ISBLANK(INDEX('Policy Characteristics'!I:I,MATCH($C627,'Policy Characteristics'!$C:$C,0))),"",INDEX('Policy Characteristics'!I:I,MATCH($C627,'Policy Characteristics'!$C:$C,0)))</f>
        <v>% of fuel shifted</v>
      </c>
      <c r="P627" s="358"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58" t="str">
        <f>IF(ISBLANK(INDEX('Policy Characteristics'!K:K,MATCH($C627,'Policy Characteristics'!$C:$C,0))),"",INDEX('Policy Characteristics'!K:K,MATCH($C627,'Policy Characteristics'!$C:$C,0)))</f>
        <v>industry-ag-main.html#fuel-switching</v>
      </c>
      <c r="R627" s="358" t="str">
        <f>IF(ISBLANK(INDEX('Policy Characteristics'!L:L,MATCH($C627,'Policy Characteristics'!$C:$C,0))),"",INDEX('Policy Characteristics'!L:L,MATCH($C627,'Policy Characteristics'!$C:$C,0)))</f>
        <v>industry-elec-and-hydrogen.html</v>
      </c>
    </row>
    <row r="628" spans="1:18" x14ac:dyDescent="0.35">
      <c r="A628" s="358" t="str">
        <f>IF(ISBLANK(INDEX('Policy Characteristics'!A:A,MATCH($C628,'Policy Characteristics'!$C:$C,0))),"",INDEX('Policy Characteristics'!A:A,MATCH($C628,'Policy Characteristics'!$C:$C,0)))</f>
        <v>Industry</v>
      </c>
      <c r="B628" s="358" t="str">
        <f>IF(ISBLANK(INDEX('Policy Characteristics'!B:B,MATCH($C628,'Policy Characteristics'!$C:$C,0))),"",INDEX('Policy Characteristics'!B:B,MATCH($C628,'Policy Characteristics'!$C:$C,0)))</f>
        <v>Electrification + Hydrogen</v>
      </c>
      <c r="C628" s="362" t="str">
        <f t="shared" si="35"/>
        <v>Fraction of Industrial Fuel Use Shifted to Other Fuels</v>
      </c>
      <c r="D628" s="9" t="s">
        <v>3235</v>
      </c>
      <c r="E628" s="53" t="s">
        <v>2464</v>
      </c>
      <c r="F628" s="195" t="s">
        <v>3197</v>
      </c>
      <c r="G628" s="53" t="s">
        <v>3247</v>
      </c>
      <c r="H628" s="54">
        <v>1369</v>
      </c>
      <c r="I628" s="53" t="s">
        <v>46</v>
      </c>
      <c r="J628" s="360" t="str">
        <f>IF(ISBLANK(INDEX('Policy Characteristics'!D:D,MATCH($C628,'Policy Characteristics'!$C:$C,0))),"",INDEX('Policy Characteristics'!D:D,MATCH($C628,'Policy Characteristics'!$C:$C,0)))</f>
        <v>Electrification + Hydrogen</v>
      </c>
      <c r="K628" s="358" t="str">
        <f>IF(ISBLANK(INDEX('Policy Characteristics'!E:E,MATCH($C628,'Policy Characteristics'!$C:$C,0))),"",INDEX('Policy Characteristics'!E:E,MATCH($C628,'Policy Characteristics'!$C:$C,0)))</f>
        <v>indst fuel type shifting</v>
      </c>
      <c r="L628" s="380">
        <f>IF(ISBLANK(INDEX('Policy Characteristics'!F:F,MATCH($C628,'Policy Characteristics'!$C:$C,0))),"",INDEX('Policy Characteristics'!F:F,MATCH($C628,'Policy Characteristics'!$C:$C,0)))</f>
        <v>0</v>
      </c>
      <c r="M628" s="380">
        <f>IF(ISBLANK(INDEX('Policy Characteristics'!G:G,MATCH($C628,'Policy Characteristics'!$C:$C,0))),"",INDEX('Policy Characteristics'!G:G,MATCH($C628,'Policy Characteristics'!$C:$C,0)))</f>
        <v>1</v>
      </c>
      <c r="N628" s="380">
        <f>IF(ISBLANK(INDEX('Policy Characteristics'!H:H,MATCH($C628,'Policy Characteristics'!$C:$C,0))),"",INDEX('Policy Characteristics'!H:H,MATCH($C628,'Policy Characteristics'!$C:$C,0)))</f>
        <v>0.01</v>
      </c>
      <c r="O628" s="358" t="str">
        <f>IF(ISBLANK(INDEX('Policy Characteristics'!I:I,MATCH($C628,'Policy Characteristics'!$C:$C,0))),"",INDEX('Policy Characteristics'!I:I,MATCH($C628,'Policy Characteristics'!$C:$C,0)))</f>
        <v>% of fuel shifted</v>
      </c>
      <c r="P628" s="358"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58" t="str">
        <f>IF(ISBLANK(INDEX('Policy Characteristics'!K:K,MATCH($C628,'Policy Characteristics'!$C:$C,0))),"",INDEX('Policy Characteristics'!K:K,MATCH($C628,'Policy Characteristics'!$C:$C,0)))</f>
        <v>industry-ag-main.html#fuel-switching</v>
      </c>
      <c r="R628" s="358" t="str">
        <f>IF(ISBLANK(INDEX('Policy Characteristics'!L:L,MATCH($C628,'Policy Characteristics'!$C:$C,0))),"",INDEX('Policy Characteristics'!L:L,MATCH($C628,'Policy Characteristics'!$C:$C,0)))</f>
        <v>industry-elec-and-hydrogen.html</v>
      </c>
    </row>
    <row r="629" spans="1:18" x14ac:dyDescent="0.35">
      <c r="A629" s="358" t="str">
        <f>IF(ISBLANK(INDEX('Policy Characteristics'!A:A,MATCH($C629,'Policy Characteristics'!$C:$C,0))),"",INDEX('Policy Characteristics'!A:A,MATCH($C629,'Policy Characteristics'!$C:$C,0)))</f>
        <v>Industry</v>
      </c>
      <c r="B629" s="358" t="str">
        <f>IF(ISBLANK(INDEX('Policy Characteristics'!B:B,MATCH($C629,'Policy Characteristics'!$C:$C,0))),"",INDEX('Policy Characteristics'!B:B,MATCH($C629,'Policy Characteristics'!$C:$C,0)))</f>
        <v>Electrification + Hydrogen</v>
      </c>
      <c r="C629" s="362" t="str">
        <f t="shared" si="35"/>
        <v>Fraction of Industrial Fuel Use Shifted to Other Fuels</v>
      </c>
      <c r="D629" s="9" t="s">
        <v>3235</v>
      </c>
      <c r="E629" s="53" t="s">
        <v>2465</v>
      </c>
      <c r="F629" s="195" t="s">
        <v>3197</v>
      </c>
      <c r="G629" s="53" t="s">
        <v>3248</v>
      </c>
      <c r="H629" s="54">
        <v>1370</v>
      </c>
      <c r="I629" s="53" t="s">
        <v>46</v>
      </c>
      <c r="J629" s="360" t="str">
        <f>IF(ISBLANK(INDEX('Policy Characteristics'!D:D,MATCH($C629,'Policy Characteristics'!$C:$C,0))),"",INDEX('Policy Characteristics'!D:D,MATCH($C629,'Policy Characteristics'!$C:$C,0)))</f>
        <v>Electrification + Hydrogen</v>
      </c>
      <c r="K629" s="358" t="str">
        <f>IF(ISBLANK(INDEX('Policy Characteristics'!E:E,MATCH($C629,'Policy Characteristics'!$C:$C,0))),"",INDEX('Policy Characteristics'!E:E,MATCH($C629,'Policy Characteristics'!$C:$C,0)))</f>
        <v>indst fuel type shifting</v>
      </c>
      <c r="L629" s="380">
        <f>IF(ISBLANK(INDEX('Policy Characteristics'!F:F,MATCH($C629,'Policy Characteristics'!$C:$C,0))),"",INDEX('Policy Characteristics'!F:F,MATCH($C629,'Policy Characteristics'!$C:$C,0)))</f>
        <v>0</v>
      </c>
      <c r="M629" s="380">
        <f>IF(ISBLANK(INDEX('Policy Characteristics'!G:G,MATCH($C629,'Policy Characteristics'!$C:$C,0))),"",INDEX('Policy Characteristics'!G:G,MATCH($C629,'Policy Characteristics'!$C:$C,0)))</f>
        <v>1</v>
      </c>
      <c r="N629" s="380">
        <f>IF(ISBLANK(INDEX('Policy Characteristics'!H:H,MATCH($C629,'Policy Characteristics'!$C:$C,0))),"",INDEX('Policy Characteristics'!H:H,MATCH($C629,'Policy Characteristics'!$C:$C,0)))</f>
        <v>0.01</v>
      </c>
      <c r="O629" s="358" t="str">
        <f>IF(ISBLANK(INDEX('Policy Characteristics'!I:I,MATCH($C629,'Policy Characteristics'!$C:$C,0))),"",INDEX('Policy Characteristics'!I:I,MATCH($C629,'Policy Characteristics'!$C:$C,0)))</f>
        <v>% of fuel shifted</v>
      </c>
      <c r="P629" s="358"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58" t="str">
        <f>IF(ISBLANK(INDEX('Policy Characteristics'!K:K,MATCH($C629,'Policy Characteristics'!$C:$C,0))),"",INDEX('Policy Characteristics'!K:K,MATCH($C629,'Policy Characteristics'!$C:$C,0)))</f>
        <v>industry-ag-main.html#fuel-switching</v>
      </c>
      <c r="R629" s="358" t="str">
        <f>IF(ISBLANK(INDEX('Policy Characteristics'!L:L,MATCH($C629,'Policy Characteristics'!$C:$C,0))),"",INDEX('Policy Characteristics'!L:L,MATCH($C629,'Policy Characteristics'!$C:$C,0)))</f>
        <v>industry-elec-and-hydrogen.html</v>
      </c>
    </row>
    <row r="630" spans="1:18" x14ac:dyDescent="0.35">
      <c r="A630" s="358" t="str">
        <f>IF(ISBLANK(INDEX('Policy Characteristics'!A:A,MATCH($C630,'Policy Characteristics'!$C:$C,0))),"",INDEX('Policy Characteristics'!A:A,MATCH($C630,'Policy Characteristics'!$C:$C,0)))</f>
        <v>Industry</v>
      </c>
      <c r="B630" s="358" t="str">
        <f>IF(ISBLANK(INDEX('Policy Characteristics'!B:B,MATCH($C630,'Policy Characteristics'!$C:$C,0))),"",INDEX('Policy Characteristics'!B:B,MATCH($C630,'Policy Characteristics'!$C:$C,0)))</f>
        <v>Electrification + Hydrogen</v>
      </c>
      <c r="C630" s="362" t="str">
        <f t="shared" si="35"/>
        <v>Fraction of Industrial Fuel Use Shifted to Other Fuels</v>
      </c>
      <c r="D630" s="9" t="s">
        <v>3235</v>
      </c>
      <c r="E630" s="53" t="s">
        <v>2466</v>
      </c>
      <c r="F630" s="195" t="s">
        <v>3197</v>
      </c>
      <c r="G630" s="53" t="s">
        <v>3249</v>
      </c>
      <c r="H630" s="54">
        <v>1371</v>
      </c>
      <c r="I630" s="53" t="s">
        <v>46</v>
      </c>
      <c r="J630" s="360" t="str">
        <f>IF(ISBLANK(INDEX('Policy Characteristics'!D:D,MATCH($C630,'Policy Characteristics'!$C:$C,0))),"",INDEX('Policy Characteristics'!D:D,MATCH($C630,'Policy Characteristics'!$C:$C,0)))</f>
        <v>Electrification + Hydrogen</v>
      </c>
      <c r="K630" s="358" t="str">
        <f>IF(ISBLANK(INDEX('Policy Characteristics'!E:E,MATCH($C630,'Policy Characteristics'!$C:$C,0))),"",INDEX('Policy Characteristics'!E:E,MATCH($C630,'Policy Characteristics'!$C:$C,0)))</f>
        <v>indst fuel type shifting</v>
      </c>
      <c r="L630" s="380">
        <f>IF(ISBLANK(INDEX('Policy Characteristics'!F:F,MATCH($C630,'Policy Characteristics'!$C:$C,0))),"",INDEX('Policy Characteristics'!F:F,MATCH($C630,'Policy Characteristics'!$C:$C,0)))</f>
        <v>0</v>
      </c>
      <c r="M630" s="380">
        <f>IF(ISBLANK(INDEX('Policy Characteristics'!G:G,MATCH($C630,'Policy Characteristics'!$C:$C,0))),"",INDEX('Policy Characteristics'!G:G,MATCH($C630,'Policy Characteristics'!$C:$C,0)))</f>
        <v>1</v>
      </c>
      <c r="N630" s="380">
        <f>IF(ISBLANK(INDEX('Policy Characteristics'!H:H,MATCH($C630,'Policy Characteristics'!$C:$C,0))),"",INDEX('Policy Characteristics'!H:H,MATCH($C630,'Policy Characteristics'!$C:$C,0)))</f>
        <v>0.01</v>
      </c>
      <c r="O630" s="358" t="str">
        <f>IF(ISBLANK(INDEX('Policy Characteristics'!I:I,MATCH($C630,'Policy Characteristics'!$C:$C,0))),"",INDEX('Policy Characteristics'!I:I,MATCH($C630,'Policy Characteristics'!$C:$C,0)))</f>
        <v>% of fuel shifted</v>
      </c>
      <c r="P630" s="358"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58" t="str">
        <f>IF(ISBLANK(INDEX('Policy Characteristics'!K:K,MATCH($C630,'Policy Characteristics'!$C:$C,0))),"",INDEX('Policy Characteristics'!K:K,MATCH($C630,'Policy Characteristics'!$C:$C,0)))</f>
        <v>industry-ag-main.html#fuel-switching</v>
      </c>
      <c r="R630" s="358" t="str">
        <f>IF(ISBLANK(INDEX('Policy Characteristics'!L:L,MATCH($C630,'Policy Characteristics'!$C:$C,0))),"",INDEX('Policy Characteristics'!L:L,MATCH($C630,'Policy Characteristics'!$C:$C,0)))</f>
        <v>industry-elec-and-hydrogen.html</v>
      </c>
    </row>
    <row r="631" spans="1:18" x14ac:dyDescent="0.35">
      <c r="A631" s="358" t="str">
        <f>IF(ISBLANK(INDEX('Policy Characteristics'!A:A,MATCH($C631,'Policy Characteristics'!$C:$C,0))),"",INDEX('Policy Characteristics'!A:A,MATCH($C631,'Policy Characteristics'!$C:$C,0)))</f>
        <v>Industry</v>
      </c>
      <c r="B631" s="358" t="str">
        <f>IF(ISBLANK(INDEX('Policy Characteristics'!B:B,MATCH($C631,'Policy Characteristics'!$C:$C,0))),"",INDEX('Policy Characteristics'!B:B,MATCH($C631,'Policy Characteristics'!$C:$C,0)))</f>
        <v>Electrification + Hydrogen</v>
      </c>
      <c r="C631" s="362" t="str">
        <f t="shared" si="35"/>
        <v>Fraction of Industrial Fuel Use Shifted to Other Fuels</v>
      </c>
      <c r="D631" s="9" t="s">
        <v>3235</v>
      </c>
      <c r="E631" s="53" t="s">
        <v>2467</v>
      </c>
      <c r="F631" s="195" t="s">
        <v>3197</v>
      </c>
      <c r="G631" s="53" t="s">
        <v>3250</v>
      </c>
      <c r="H631" s="54">
        <v>1372</v>
      </c>
      <c r="I631" s="53" t="s">
        <v>46</v>
      </c>
      <c r="J631" s="360" t="str">
        <f>IF(ISBLANK(INDEX('Policy Characteristics'!D:D,MATCH($C631,'Policy Characteristics'!$C:$C,0))),"",INDEX('Policy Characteristics'!D:D,MATCH($C631,'Policy Characteristics'!$C:$C,0)))</f>
        <v>Electrification + Hydrogen</v>
      </c>
      <c r="K631" s="358" t="str">
        <f>IF(ISBLANK(INDEX('Policy Characteristics'!E:E,MATCH($C631,'Policy Characteristics'!$C:$C,0))),"",INDEX('Policy Characteristics'!E:E,MATCH($C631,'Policy Characteristics'!$C:$C,0)))</f>
        <v>indst fuel type shifting</v>
      </c>
      <c r="L631" s="380">
        <f>IF(ISBLANK(INDEX('Policy Characteristics'!F:F,MATCH($C631,'Policy Characteristics'!$C:$C,0))),"",INDEX('Policy Characteristics'!F:F,MATCH($C631,'Policy Characteristics'!$C:$C,0)))</f>
        <v>0</v>
      </c>
      <c r="M631" s="380">
        <f>IF(ISBLANK(INDEX('Policy Characteristics'!G:G,MATCH($C631,'Policy Characteristics'!$C:$C,0))),"",INDEX('Policy Characteristics'!G:G,MATCH($C631,'Policy Characteristics'!$C:$C,0)))</f>
        <v>1</v>
      </c>
      <c r="N631" s="380">
        <f>IF(ISBLANK(INDEX('Policy Characteristics'!H:H,MATCH($C631,'Policy Characteristics'!$C:$C,0))),"",INDEX('Policy Characteristics'!H:H,MATCH($C631,'Policy Characteristics'!$C:$C,0)))</f>
        <v>0.01</v>
      </c>
      <c r="O631" s="358" t="str">
        <f>IF(ISBLANK(INDEX('Policy Characteristics'!I:I,MATCH($C631,'Policy Characteristics'!$C:$C,0))),"",INDEX('Policy Characteristics'!I:I,MATCH($C631,'Policy Characteristics'!$C:$C,0)))</f>
        <v>% of fuel shifted</v>
      </c>
      <c r="P631" s="358"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58" t="str">
        <f>IF(ISBLANK(INDEX('Policy Characteristics'!K:K,MATCH($C631,'Policy Characteristics'!$C:$C,0))),"",INDEX('Policy Characteristics'!K:K,MATCH($C631,'Policy Characteristics'!$C:$C,0)))</f>
        <v>industry-ag-main.html#fuel-switching</v>
      </c>
      <c r="R631" s="358" t="str">
        <f>IF(ISBLANK(INDEX('Policy Characteristics'!L:L,MATCH($C631,'Policy Characteristics'!$C:$C,0))),"",INDEX('Policy Characteristics'!L:L,MATCH($C631,'Policy Characteristics'!$C:$C,0)))</f>
        <v>industry-elec-and-hydrogen.html</v>
      </c>
    </row>
    <row r="632" spans="1:18" x14ac:dyDescent="0.35">
      <c r="A632" s="358" t="str">
        <f>IF(ISBLANK(INDEX('Policy Characteristics'!A:A,MATCH($C632,'Policy Characteristics'!$C:$C,0))),"",INDEX('Policy Characteristics'!A:A,MATCH($C632,'Policy Characteristics'!$C:$C,0)))</f>
        <v>Industry</v>
      </c>
      <c r="B632" s="358" t="str">
        <f>IF(ISBLANK(INDEX('Policy Characteristics'!B:B,MATCH($C632,'Policy Characteristics'!$C:$C,0))),"",INDEX('Policy Characteristics'!B:B,MATCH($C632,'Policy Characteristics'!$C:$C,0)))</f>
        <v>Electrification + Hydrogen</v>
      </c>
      <c r="C632" s="362" t="str">
        <f t="shared" si="35"/>
        <v>Fraction of Industrial Fuel Use Shifted to Other Fuels</v>
      </c>
      <c r="D632" s="9" t="s">
        <v>3235</v>
      </c>
      <c r="E632" s="53" t="s">
        <v>2468</v>
      </c>
      <c r="F632" s="195" t="s">
        <v>3197</v>
      </c>
      <c r="G632" s="53" t="s">
        <v>3251</v>
      </c>
      <c r="H632" s="54">
        <v>1373</v>
      </c>
      <c r="I632" s="53" t="s">
        <v>46</v>
      </c>
      <c r="J632" s="360" t="str">
        <f>IF(ISBLANK(INDEX('Policy Characteristics'!D:D,MATCH($C632,'Policy Characteristics'!$C:$C,0))),"",INDEX('Policy Characteristics'!D:D,MATCH($C632,'Policy Characteristics'!$C:$C,0)))</f>
        <v>Electrification + Hydrogen</v>
      </c>
      <c r="K632" s="358" t="str">
        <f>IF(ISBLANK(INDEX('Policy Characteristics'!E:E,MATCH($C632,'Policy Characteristics'!$C:$C,0))),"",INDEX('Policy Characteristics'!E:E,MATCH($C632,'Policy Characteristics'!$C:$C,0)))</f>
        <v>indst fuel type shifting</v>
      </c>
      <c r="L632" s="380">
        <f>IF(ISBLANK(INDEX('Policy Characteristics'!F:F,MATCH($C632,'Policy Characteristics'!$C:$C,0))),"",INDEX('Policy Characteristics'!F:F,MATCH($C632,'Policy Characteristics'!$C:$C,0)))</f>
        <v>0</v>
      </c>
      <c r="M632" s="380">
        <f>IF(ISBLANK(INDEX('Policy Characteristics'!G:G,MATCH($C632,'Policy Characteristics'!$C:$C,0))),"",INDEX('Policy Characteristics'!G:G,MATCH($C632,'Policy Characteristics'!$C:$C,0)))</f>
        <v>1</v>
      </c>
      <c r="N632" s="380">
        <f>IF(ISBLANK(INDEX('Policy Characteristics'!H:H,MATCH($C632,'Policy Characteristics'!$C:$C,0))),"",INDEX('Policy Characteristics'!H:H,MATCH($C632,'Policy Characteristics'!$C:$C,0)))</f>
        <v>0.01</v>
      </c>
      <c r="O632" s="358" t="str">
        <f>IF(ISBLANK(INDEX('Policy Characteristics'!I:I,MATCH($C632,'Policy Characteristics'!$C:$C,0))),"",INDEX('Policy Characteristics'!I:I,MATCH($C632,'Policy Characteristics'!$C:$C,0)))</f>
        <v>% of fuel shifted</v>
      </c>
      <c r="P632" s="358"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58" t="str">
        <f>IF(ISBLANK(INDEX('Policy Characteristics'!K:K,MATCH($C632,'Policy Characteristics'!$C:$C,0))),"",INDEX('Policy Characteristics'!K:K,MATCH($C632,'Policy Characteristics'!$C:$C,0)))</f>
        <v>industry-ag-main.html#fuel-switching</v>
      </c>
      <c r="R632" s="358" t="str">
        <f>IF(ISBLANK(INDEX('Policy Characteristics'!L:L,MATCH($C632,'Policy Characteristics'!$C:$C,0))),"",INDEX('Policy Characteristics'!L:L,MATCH($C632,'Policy Characteristics'!$C:$C,0)))</f>
        <v>industry-elec-and-hydrogen.html</v>
      </c>
    </row>
    <row r="633" spans="1:18" x14ac:dyDescent="0.35">
      <c r="A633" s="358" t="str">
        <f>IF(ISBLANK(INDEX('Policy Characteristics'!A:A,MATCH($C633,'Policy Characteristics'!$C:$C,0))),"",INDEX('Policy Characteristics'!A:A,MATCH($C633,'Policy Characteristics'!$C:$C,0)))</f>
        <v>Industry</v>
      </c>
      <c r="B633" s="358" t="str">
        <f>IF(ISBLANK(INDEX('Policy Characteristics'!B:B,MATCH($C633,'Policy Characteristics'!$C:$C,0))),"",INDEX('Policy Characteristics'!B:B,MATCH($C633,'Policy Characteristics'!$C:$C,0)))</f>
        <v>Electrification + Hydrogen</v>
      </c>
      <c r="C633" s="362" t="str">
        <f t="shared" si="35"/>
        <v>Fraction of Industrial Fuel Use Shifted to Other Fuels</v>
      </c>
      <c r="D633" s="9" t="s">
        <v>3235</v>
      </c>
      <c r="E633" s="53" t="s">
        <v>2805</v>
      </c>
      <c r="F633" s="195" t="s">
        <v>3197</v>
      </c>
      <c r="G633" s="53" t="s">
        <v>3252</v>
      </c>
      <c r="H633" s="54">
        <v>1374</v>
      </c>
      <c r="I633" s="53" t="s">
        <v>46</v>
      </c>
      <c r="J633" s="360" t="str">
        <f>IF(ISBLANK(INDEX('Policy Characteristics'!D:D,MATCH($C633,'Policy Characteristics'!$C:$C,0))),"",INDEX('Policy Characteristics'!D:D,MATCH($C633,'Policy Characteristics'!$C:$C,0)))</f>
        <v>Electrification + Hydrogen</v>
      </c>
      <c r="K633" s="358" t="str">
        <f>IF(ISBLANK(INDEX('Policy Characteristics'!E:E,MATCH($C633,'Policy Characteristics'!$C:$C,0))),"",INDEX('Policy Characteristics'!E:E,MATCH($C633,'Policy Characteristics'!$C:$C,0)))</f>
        <v>indst fuel type shifting</v>
      </c>
      <c r="L633" s="380">
        <f>IF(ISBLANK(INDEX('Policy Characteristics'!F:F,MATCH($C633,'Policy Characteristics'!$C:$C,0))),"",INDEX('Policy Characteristics'!F:F,MATCH($C633,'Policy Characteristics'!$C:$C,0)))</f>
        <v>0</v>
      </c>
      <c r="M633" s="380">
        <f>IF(ISBLANK(INDEX('Policy Characteristics'!G:G,MATCH($C633,'Policy Characteristics'!$C:$C,0))),"",INDEX('Policy Characteristics'!G:G,MATCH($C633,'Policy Characteristics'!$C:$C,0)))</f>
        <v>1</v>
      </c>
      <c r="N633" s="380">
        <f>IF(ISBLANK(INDEX('Policy Characteristics'!H:H,MATCH($C633,'Policy Characteristics'!$C:$C,0))),"",INDEX('Policy Characteristics'!H:H,MATCH($C633,'Policy Characteristics'!$C:$C,0)))</f>
        <v>0.01</v>
      </c>
      <c r="O633" s="358" t="str">
        <f>IF(ISBLANK(INDEX('Policy Characteristics'!I:I,MATCH($C633,'Policy Characteristics'!$C:$C,0))),"",INDEX('Policy Characteristics'!I:I,MATCH($C633,'Policy Characteristics'!$C:$C,0)))</f>
        <v>% of fuel shifted</v>
      </c>
      <c r="P633" s="358"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58" t="str">
        <f>IF(ISBLANK(INDEX('Policy Characteristics'!K:K,MATCH($C633,'Policy Characteristics'!$C:$C,0))),"",INDEX('Policy Characteristics'!K:K,MATCH($C633,'Policy Characteristics'!$C:$C,0)))</f>
        <v>industry-ag-main.html#fuel-switching</v>
      </c>
      <c r="R633" s="358" t="str">
        <f>IF(ISBLANK(INDEX('Policy Characteristics'!L:L,MATCH($C633,'Policy Characteristics'!$C:$C,0))),"",INDEX('Policy Characteristics'!L:L,MATCH($C633,'Policy Characteristics'!$C:$C,0)))</f>
        <v>industry-elec-and-hydrogen.html</v>
      </c>
    </row>
    <row r="634" spans="1:18" x14ac:dyDescent="0.35">
      <c r="A634" s="358" t="str">
        <f>IF(ISBLANK(INDEX('Policy Characteristics'!A:A,MATCH($C634,'Policy Characteristics'!$C:$C,0))),"",INDEX('Policy Characteristics'!A:A,MATCH($C634,'Policy Characteristics'!$C:$C,0)))</f>
        <v>Industry</v>
      </c>
      <c r="B634" s="358" t="str">
        <f>IF(ISBLANK(INDEX('Policy Characteristics'!B:B,MATCH($C634,'Policy Characteristics'!$C:$C,0))),"",INDEX('Policy Characteristics'!B:B,MATCH($C634,'Policy Characteristics'!$C:$C,0)))</f>
        <v>Electrification + Hydrogen</v>
      </c>
      <c r="C634" s="362" t="str">
        <f t="shared" si="35"/>
        <v>Fraction of Industrial Fuel Use Shifted to Other Fuels</v>
      </c>
      <c r="D634" s="9" t="s">
        <v>3235</v>
      </c>
      <c r="E634" s="53" t="s">
        <v>2806</v>
      </c>
      <c r="F634" s="195" t="s">
        <v>3197</v>
      </c>
      <c r="G634" s="53" t="s">
        <v>3253</v>
      </c>
      <c r="H634" s="54">
        <v>1375</v>
      </c>
      <c r="I634" s="53" t="s">
        <v>46</v>
      </c>
      <c r="J634" s="360" t="str">
        <f>IF(ISBLANK(INDEX('Policy Characteristics'!D:D,MATCH($C634,'Policy Characteristics'!$C:$C,0))),"",INDEX('Policy Characteristics'!D:D,MATCH($C634,'Policy Characteristics'!$C:$C,0)))</f>
        <v>Electrification + Hydrogen</v>
      </c>
      <c r="K634" s="358" t="str">
        <f>IF(ISBLANK(INDEX('Policy Characteristics'!E:E,MATCH($C634,'Policy Characteristics'!$C:$C,0))),"",INDEX('Policy Characteristics'!E:E,MATCH($C634,'Policy Characteristics'!$C:$C,0)))</f>
        <v>indst fuel type shifting</v>
      </c>
      <c r="L634" s="380">
        <f>IF(ISBLANK(INDEX('Policy Characteristics'!F:F,MATCH($C634,'Policy Characteristics'!$C:$C,0))),"",INDEX('Policy Characteristics'!F:F,MATCH($C634,'Policy Characteristics'!$C:$C,0)))</f>
        <v>0</v>
      </c>
      <c r="M634" s="380">
        <f>IF(ISBLANK(INDEX('Policy Characteristics'!G:G,MATCH($C634,'Policy Characteristics'!$C:$C,0))),"",INDEX('Policy Characteristics'!G:G,MATCH($C634,'Policy Characteristics'!$C:$C,0)))</f>
        <v>1</v>
      </c>
      <c r="N634" s="380">
        <f>IF(ISBLANK(INDEX('Policy Characteristics'!H:H,MATCH($C634,'Policy Characteristics'!$C:$C,0))),"",INDEX('Policy Characteristics'!H:H,MATCH($C634,'Policy Characteristics'!$C:$C,0)))</f>
        <v>0.01</v>
      </c>
      <c r="O634" s="358" t="str">
        <f>IF(ISBLANK(INDEX('Policy Characteristics'!I:I,MATCH($C634,'Policy Characteristics'!$C:$C,0))),"",INDEX('Policy Characteristics'!I:I,MATCH($C634,'Policy Characteristics'!$C:$C,0)))</f>
        <v>% of fuel shifted</v>
      </c>
      <c r="P634" s="358"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58" t="str">
        <f>IF(ISBLANK(INDEX('Policy Characteristics'!K:K,MATCH($C634,'Policy Characteristics'!$C:$C,0))),"",INDEX('Policy Characteristics'!K:K,MATCH($C634,'Policy Characteristics'!$C:$C,0)))</f>
        <v>industry-ag-main.html#fuel-switching</v>
      </c>
      <c r="R634" s="358" t="str">
        <f>IF(ISBLANK(INDEX('Policy Characteristics'!L:L,MATCH($C634,'Policy Characteristics'!$C:$C,0))),"",INDEX('Policy Characteristics'!L:L,MATCH($C634,'Policy Characteristics'!$C:$C,0)))</f>
        <v>industry-elec-and-hydrogen.html</v>
      </c>
    </row>
    <row r="635" spans="1:18" x14ac:dyDescent="0.35">
      <c r="A635" s="358" t="str">
        <f>IF(ISBLANK(INDEX('Policy Characteristics'!A:A,MATCH($C635,'Policy Characteristics'!$C:$C,0))),"",INDEX('Policy Characteristics'!A:A,MATCH($C635,'Policy Characteristics'!$C:$C,0)))</f>
        <v>Industry</v>
      </c>
      <c r="B635" s="358" t="str">
        <f>IF(ISBLANK(INDEX('Policy Characteristics'!B:B,MATCH($C635,'Policy Characteristics'!$C:$C,0))),"",INDEX('Policy Characteristics'!B:B,MATCH($C635,'Policy Characteristics'!$C:$C,0)))</f>
        <v>Electrification + Hydrogen</v>
      </c>
      <c r="C635" s="362" t="str">
        <f t="shared" si="35"/>
        <v>Fraction of Industrial Fuel Use Shifted to Other Fuels</v>
      </c>
      <c r="D635" s="9" t="s">
        <v>3235</v>
      </c>
      <c r="E635" s="53" t="s">
        <v>2807</v>
      </c>
      <c r="F635" s="195" t="s">
        <v>3197</v>
      </c>
      <c r="G635" s="53" t="s">
        <v>3254</v>
      </c>
      <c r="H635" s="54">
        <v>1376</v>
      </c>
      <c r="I635" s="53" t="s">
        <v>46</v>
      </c>
      <c r="J635" s="360" t="str">
        <f>IF(ISBLANK(INDEX('Policy Characteristics'!D:D,MATCH($C635,'Policy Characteristics'!$C:$C,0))),"",INDEX('Policy Characteristics'!D:D,MATCH($C635,'Policy Characteristics'!$C:$C,0)))</f>
        <v>Electrification + Hydrogen</v>
      </c>
      <c r="K635" s="358" t="str">
        <f>IF(ISBLANK(INDEX('Policy Characteristics'!E:E,MATCH($C635,'Policy Characteristics'!$C:$C,0))),"",INDEX('Policy Characteristics'!E:E,MATCH($C635,'Policy Characteristics'!$C:$C,0)))</f>
        <v>indst fuel type shifting</v>
      </c>
      <c r="L635" s="380">
        <f>IF(ISBLANK(INDEX('Policy Characteristics'!F:F,MATCH($C635,'Policy Characteristics'!$C:$C,0))),"",INDEX('Policy Characteristics'!F:F,MATCH($C635,'Policy Characteristics'!$C:$C,0)))</f>
        <v>0</v>
      </c>
      <c r="M635" s="380">
        <f>IF(ISBLANK(INDEX('Policy Characteristics'!G:G,MATCH($C635,'Policy Characteristics'!$C:$C,0))),"",INDEX('Policy Characteristics'!G:G,MATCH($C635,'Policy Characteristics'!$C:$C,0)))</f>
        <v>1</v>
      </c>
      <c r="N635" s="380">
        <f>IF(ISBLANK(INDEX('Policy Characteristics'!H:H,MATCH($C635,'Policy Characteristics'!$C:$C,0))),"",INDEX('Policy Characteristics'!H:H,MATCH($C635,'Policy Characteristics'!$C:$C,0)))</f>
        <v>0.01</v>
      </c>
      <c r="O635" s="358" t="str">
        <f>IF(ISBLANK(INDEX('Policy Characteristics'!I:I,MATCH($C635,'Policy Characteristics'!$C:$C,0))),"",INDEX('Policy Characteristics'!I:I,MATCH($C635,'Policy Characteristics'!$C:$C,0)))</f>
        <v>% of fuel shifted</v>
      </c>
      <c r="P635" s="358"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58" t="str">
        <f>IF(ISBLANK(INDEX('Policy Characteristics'!K:K,MATCH($C635,'Policy Characteristics'!$C:$C,0))),"",INDEX('Policy Characteristics'!K:K,MATCH($C635,'Policy Characteristics'!$C:$C,0)))</f>
        <v>industry-ag-main.html#fuel-switching</v>
      </c>
      <c r="R635" s="358" t="str">
        <f>IF(ISBLANK(INDEX('Policy Characteristics'!L:L,MATCH($C635,'Policy Characteristics'!$C:$C,0))),"",INDEX('Policy Characteristics'!L:L,MATCH($C635,'Policy Characteristics'!$C:$C,0)))</f>
        <v>industry-elec-and-hydrogen.html</v>
      </c>
    </row>
    <row r="636" spans="1:18" x14ac:dyDescent="0.35">
      <c r="A636" s="358" t="str">
        <f>IF(ISBLANK(INDEX('Policy Characteristics'!A:A,MATCH($C636,'Policy Characteristics'!$C:$C,0))),"",INDEX('Policy Characteristics'!A:A,MATCH($C636,'Policy Characteristics'!$C:$C,0)))</f>
        <v>Industry</v>
      </c>
      <c r="B636" s="358" t="str">
        <f>IF(ISBLANK(INDEX('Policy Characteristics'!B:B,MATCH($C636,'Policy Characteristics'!$C:$C,0))),"",INDEX('Policy Characteristics'!B:B,MATCH($C636,'Policy Characteristics'!$C:$C,0)))</f>
        <v>Electrification + Hydrogen</v>
      </c>
      <c r="C636" s="362" t="str">
        <f t="shared" si="35"/>
        <v>Fraction of Industrial Fuel Use Shifted to Other Fuels</v>
      </c>
      <c r="D636" s="9" t="s">
        <v>3235</v>
      </c>
      <c r="E636" s="53" t="s">
        <v>2804</v>
      </c>
      <c r="F636" s="195" t="s">
        <v>3197</v>
      </c>
      <c r="G636" s="53" t="s">
        <v>3255</v>
      </c>
      <c r="H636" s="54">
        <v>1377</v>
      </c>
      <c r="I636" s="53" t="s">
        <v>45</v>
      </c>
      <c r="J636" s="360" t="str">
        <f>IF(ISBLANK(INDEX('Policy Characteristics'!D:D,MATCH($C636,'Policy Characteristics'!$C:$C,0))),"",INDEX('Policy Characteristics'!D:D,MATCH($C636,'Policy Characteristics'!$C:$C,0)))</f>
        <v>Electrification + Hydrogen</v>
      </c>
      <c r="K636" s="358" t="str">
        <f>IF(ISBLANK(INDEX('Policy Characteristics'!E:E,MATCH($C636,'Policy Characteristics'!$C:$C,0))),"",INDEX('Policy Characteristics'!E:E,MATCH($C636,'Policy Characteristics'!$C:$C,0)))</f>
        <v>indst fuel type shifting</v>
      </c>
      <c r="L636" s="380">
        <f>IF(ISBLANK(INDEX('Policy Characteristics'!F:F,MATCH($C636,'Policy Characteristics'!$C:$C,0))),"",INDEX('Policy Characteristics'!F:F,MATCH($C636,'Policy Characteristics'!$C:$C,0)))</f>
        <v>0</v>
      </c>
      <c r="M636" s="380">
        <f>IF(ISBLANK(INDEX('Policy Characteristics'!G:G,MATCH($C636,'Policy Characteristics'!$C:$C,0))),"",INDEX('Policy Characteristics'!G:G,MATCH($C636,'Policy Characteristics'!$C:$C,0)))</f>
        <v>1</v>
      </c>
      <c r="N636" s="380">
        <f>IF(ISBLANK(INDEX('Policy Characteristics'!H:H,MATCH($C636,'Policy Characteristics'!$C:$C,0))),"",INDEX('Policy Characteristics'!H:H,MATCH($C636,'Policy Characteristics'!$C:$C,0)))</f>
        <v>0.01</v>
      </c>
      <c r="O636" s="358" t="str">
        <f>IF(ISBLANK(INDEX('Policy Characteristics'!I:I,MATCH($C636,'Policy Characteristics'!$C:$C,0))),"",INDEX('Policy Characteristics'!I:I,MATCH($C636,'Policy Characteristics'!$C:$C,0)))</f>
        <v>% of fuel shifted</v>
      </c>
      <c r="P636" s="358"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58" t="str">
        <f>IF(ISBLANK(INDEX('Policy Characteristics'!K:K,MATCH($C636,'Policy Characteristics'!$C:$C,0))),"",INDEX('Policy Characteristics'!K:K,MATCH($C636,'Policy Characteristics'!$C:$C,0)))</f>
        <v>industry-ag-main.html#fuel-switching</v>
      </c>
      <c r="R636" s="358" t="str">
        <f>IF(ISBLANK(INDEX('Policy Characteristics'!L:L,MATCH($C636,'Policy Characteristics'!$C:$C,0))),"",INDEX('Policy Characteristics'!L:L,MATCH($C636,'Policy Characteristics'!$C:$C,0)))</f>
        <v>industry-elec-and-hydrogen.html</v>
      </c>
    </row>
    <row r="637" spans="1:18" x14ac:dyDescent="0.35">
      <c r="A637" s="358" t="str">
        <f>IF(ISBLANK(INDEX('Policy Characteristics'!A:A,MATCH($C637,'Policy Characteristics'!$C:$C,0))),"",INDEX('Policy Characteristics'!A:A,MATCH($C637,'Policy Characteristics'!$C:$C,0)))</f>
        <v>Industry</v>
      </c>
      <c r="B637" s="358" t="str">
        <f>IF(ISBLANK(INDEX('Policy Characteristics'!B:B,MATCH($C637,'Policy Characteristics'!$C:$C,0))),"",INDEX('Policy Characteristics'!B:B,MATCH($C637,'Policy Characteristics'!$C:$C,0)))</f>
        <v>Electrification + Hydrogen</v>
      </c>
      <c r="C637" s="362" t="str">
        <f t="shared" si="35"/>
        <v>Fraction of Industrial Fuel Use Shifted to Other Fuels</v>
      </c>
      <c r="D637" s="9" t="s">
        <v>3236</v>
      </c>
      <c r="E637" s="53" t="s">
        <v>2463</v>
      </c>
      <c r="F637" s="195" t="s">
        <v>3198</v>
      </c>
      <c r="G637" s="53" t="s">
        <v>3246</v>
      </c>
      <c r="H637" s="54">
        <v>1378</v>
      </c>
      <c r="I637" s="53" t="s">
        <v>45</v>
      </c>
      <c r="J637" s="360" t="str">
        <f>IF(ISBLANK(INDEX('Policy Characteristics'!D:D,MATCH($C637,'Policy Characteristics'!$C:$C,0))),"",INDEX('Policy Characteristics'!D:D,MATCH($C637,'Policy Characteristics'!$C:$C,0)))</f>
        <v>Electrification + Hydrogen</v>
      </c>
      <c r="K637" s="358" t="str">
        <f>IF(ISBLANK(INDEX('Policy Characteristics'!E:E,MATCH($C637,'Policy Characteristics'!$C:$C,0))),"",INDEX('Policy Characteristics'!E:E,MATCH($C637,'Policy Characteristics'!$C:$C,0)))</f>
        <v>indst fuel type shifting</v>
      </c>
      <c r="L637" s="380">
        <f>IF(ISBLANK(INDEX('Policy Characteristics'!F:F,MATCH($C637,'Policy Characteristics'!$C:$C,0))),"",INDEX('Policy Characteristics'!F:F,MATCH($C637,'Policy Characteristics'!$C:$C,0)))</f>
        <v>0</v>
      </c>
      <c r="M637" s="380">
        <f>IF(ISBLANK(INDEX('Policy Characteristics'!G:G,MATCH($C637,'Policy Characteristics'!$C:$C,0))),"",INDEX('Policy Characteristics'!G:G,MATCH($C637,'Policy Characteristics'!$C:$C,0)))</f>
        <v>1</v>
      </c>
      <c r="N637" s="380">
        <f>IF(ISBLANK(INDEX('Policy Characteristics'!H:H,MATCH($C637,'Policy Characteristics'!$C:$C,0))),"",INDEX('Policy Characteristics'!H:H,MATCH($C637,'Policy Characteristics'!$C:$C,0)))</f>
        <v>0.01</v>
      </c>
      <c r="O637" s="358" t="str">
        <f>IF(ISBLANK(INDEX('Policy Characteristics'!I:I,MATCH($C637,'Policy Characteristics'!$C:$C,0))),"",INDEX('Policy Characteristics'!I:I,MATCH($C637,'Policy Characteristics'!$C:$C,0)))</f>
        <v>% of fuel shifted</v>
      </c>
      <c r="P637" s="358"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58" t="str">
        <f>IF(ISBLANK(INDEX('Policy Characteristics'!K:K,MATCH($C637,'Policy Characteristics'!$C:$C,0))),"",INDEX('Policy Characteristics'!K:K,MATCH($C637,'Policy Characteristics'!$C:$C,0)))</f>
        <v>industry-ag-main.html#fuel-switching</v>
      </c>
      <c r="R637" s="358" t="str">
        <f>IF(ISBLANK(INDEX('Policy Characteristics'!L:L,MATCH($C637,'Policy Characteristics'!$C:$C,0))),"",INDEX('Policy Characteristics'!L:L,MATCH($C637,'Policy Characteristics'!$C:$C,0)))</f>
        <v>industry-elec-and-hydrogen.html</v>
      </c>
    </row>
    <row r="638" spans="1:18" x14ac:dyDescent="0.35">
      <c r="A638" s="358" t="str">
        <f>IF(ISBLANK(INDEX('Policy Characteristics'!A:A,MATCH($C638,'Policy Characteristics'!$C:$C,0))),"",INDEX('Policy Characteristics'!A:A,MATCH($C638,'Policy Characteristics'!$C:$C,0)))</f>
        <v>Industry</v>
      </c>
      <c r="B638" s="358" t="str">
        <f>IF(ISBLANK(INDEX('Policy Characteristics'!B:B,MATCH($C638,'Policy Characteristics'!$C:$C,0))),"",INDEX('Policy Characteristics'!B:B,MATCH($C638,'Policy Characteristics'!$C:$C,0)))</f>
        <v>Electrification + Hydrogen</v>
      </c>
      <c r="C638" s="362" t="str">
        <f t="shared" si="35"/>
        <v>Fraction of Industrial Fuel Use Shifted to Other Fuels</v>
      </c>
      <c r="D638" s="9" t="s">
        <v>3236</v>
      </c>
      <c r="E638" s="53" t="s">
        <v>2464</v>
      </c>
      <c r="F638" s="195" t="s">
        <v>3198</v>
      </c>
      <c r="G638" s="53" t="s">
        <v>3247</v>
      </c>
      <c r="H638" s="54">
        <v>1379</v>
      </c>
      <c r="I638" s="53" t="s">
        <v>46</v>
      </c>
      <c r="J638" s="360" t="str">
        <f>IF(ISBLANK(INDEX('Policy Characteristics'!D:D,MATCH($C638,'Policy Characteristics'!$C:$C,0))),"",INDEX('Policy Characteristics'!D:D,MATCH($C638,'Policy Characteristics'!$C:$C,0)))</f>
        <v>Electrification + Hydrogen</v>
      </c>
      <c r="K638" s="358" t="str">
        <f>IF(ISBLANK(INDEX('Policy Characteristics'!E:E,MATCH($C638,'Policy Characteristics'!$C:$C,0))),"",INDEX('Policy Characteristics'!E:E,MATCH($C638,'Policy Characteristics'!$C:$C,0)))</f>
        <v>indst fuel type shifting</v>
      </c>
      <c r="L638" s="380">
        <f>IF(ISBLANK(INDEX('Policy Characteristics'!F:F,MATCH($C638,'Policy Characteristics'!$C:$C,0))),"",INDEX('Policy Characteristics'!F:F,MATCH($C638,'Policy Characteristics'!$C:$C,0)))</f>
        <v>0</v>
      </c>
      <c r="M638" s="380">
        <f>IF(ISBLANK(INDEX('Policy Characteristics'!G:G,MATCH($C638,'Policy Characteristics'!$C:$C,0))),"",INDEX('Policy Characteristics'!G:G,MATCH($C638,'Policy Characteristics'!$C:$C,0)))</f>
        <v>1</v>
      </c>
      <c r="N638" s="380">
        <f>IF(ISBLANK(INDEX('Policy Characteristics'!H:H,MATCH($C638,'Policy Characteristics'!$C:$C,0))),"",INDEX('Policy Characteristics'!H:H,MATCH($C638,'Policy Characteristics'!$C:$C,0)))</f>
        <v>0.01</v>
      </c>
      <c r="O638" s="358" t="str">
        <f>IF(ISBLANK(INDEX('Policy Characteristics'!I:I,MATCH($C638,'Policy Characteristics'!$C:$C,0))),"",INDEX('Policy Characteristics'!I:I,MATCH($C638,'Policy Characteristics'!$C:$C,0)))</f>
        <v>% of fuel shifted</v>
      </c>
      <c r="P638" s="358"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58" t="str">
        <f>IF(ISBLANK(INDEX('Policy Characteristics'!K:K,MATCH($C638,'Policy Characteristics'!$C:$C,0))),"",INDEX('Policy Characteristics'!K:K,MATCH($C638,'Policy Characteristics'!$C:$C,0)))</f>
        <v>industry-ag-main.html#fuel-switching</v>
      </c>
      <c r="R638" s="358" t="str">
        <f>IF(ISBLANK(INDEX('Policy Characteristics'!L:L,MATCH($C638,'Policy Characteristics'!$C:$C,0))),"",INDEX('Policy Characteristics'!L:L,MATCH($C638,'Policy Characteristics'!$C:$C,0)))</f>
        <v>industry-elec-and-hydrogen.html</v>
      </c>
    </row>
    <row r="639" spans="1:18" x14ac:dyDescent="0.35">
      <c r="A639" s="358" t="str">
        <f>IF(ISBLANK(INDEX('Policy Characteristics'!A:A,MATCH($C639,'Policy Characteristics'!$C:$C,0))),"",INDEX('Policy Characteristics'!A:A,MATCH($C639,'Policy Characteristics'!$C:$C,0)))</f>
        <v>Industry</v>
      </c>
      <c r="B639" s="358" t="str">
        <f>IF(ISBLANK(INDEX('Policy Characteristics'!B:B,MATCH($C639,'Policy Characteristics'!$C:$C,0))),"",INDEX('Policy Characteristics'!B:B,MATCH($C639,'Policy Characteristics'!$C:$C,0)))</f>
        <v>Electrification + Hydrogen</v>
      </c>
      <c r="C639" s="362" t="str">
        <f t="shared" si="35"/>
        <v>Fraction of Industrial Fuel Use Shifted to Other Fuels</v>
      </c>
      <c r="D639" s="9" t="s">
        <v>3236</v>
      </c>
      <c r="E639" s="53" t="s">
        <v>2465</v>
      </c>
      <c r="F639" s="195" t="s">
        <v>3198</v>
      </c>
      <c r="G639" s="53" t="s">
        <v>3248</v>
      </c>
      <c r="H639" s="54">
        <v>1380</v>
      </c>
      <c r="I639" s="53" t="s">
        <v>46</v>
      </c>
      <c r="J639" s="360" t="str">
        <f>IF(ISBLANK(INDEX('Policy Characteristics'!D:D,MATCH($C639,'Policy Characteristics'!$C:$C,0))),"",INDEX('Policy Characteristics'!D:D,MATCH($C639,'Policy Characteristics'!$C:$C,0)))</f>
        <v>Electrification + Hydrogen</v>
      </c>
      <c r="K639" s="358" t="str">
        <f>IF(ISBLANK(INDEX('Policy Characteristics'!E:E,MATCH($C639,'Policy Characteristics'!$C:$C,0))),"",INDEX('Policy Characteristics'!E:E,MATCH($C639,'Policy Characteristics'!$C:$C,0)))</f>
        <v>indst fuel type shifting</v>
      </c>
      <c r="L639" s="380">
        <f>IF(ISBLANK(INDEX('Policy Characteristics'!F:F,MATCH($C639,'Policy Characteristics'!$C:$C,0))),"",INDEX('Policy Characteristics'!F:F,MATCH($C639,'Policy Characteristics'!$C:$C,0)))</f>
        <v>0</v>
      </c>
      <c r="M639" s="380">
        <f>IF(ISBLANK(INDEX('Policy Characteristics'!G:G,MATCH($C639,'Policy Characteristics'!$C:$C,0))),"",INDEX('Policy Characteristics'!G:G,MATCH($C639,'Policy Characteristics'!$C:$C,0)))</f>
        <v>1</v>
      </c>
      <c r="N639" s="380">
        <f>IF(ISBLANK(INDEX('Policy Characteristics'!H:H,MATCH($C639,'Policy Characteristics'!$C:$C,0))),"",INDEX('Policy Characteristics'!H:H,MATCH($C639,'Policy Characteristics'!$C:$C,0)))</f>
        <v>0.01</v>
      </c>
      <c r="O639" s="358" t="str">
        <f>IF(ISBLANK(INDEX('Policy Characteristics'!I:I,MATCH($C639,'Policy Characteristics'!$C:$C,0))),"",INDEX('Policy Characteristics'!I:I,MATCH($C639,'Policy Characteristics'!$C:$C,0)))</f>
        <v>% of fuel shifted</v>
      </c>
      <c r="P639" s="358"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58" t="str">
        <f>IF(ISBLANK(INDEX('Policy Characteristics'!K:K,MATCH($C639,'Policy Characteristics'!$C:$C,0))),"",INDEX('Policy Characteristics'!K:K,MATCH($C639,'Policy Characteristics'!$C:$C,0)))</f>
        <v>industry-ag-main.html#fuel-switching</v>
      </c>
      <c r="R639" s="358" t="str">
        <f>IF(ISBLANK(INDEX('Policy Characteristics'!L:L,MATCH($C639,'Policy Characteristics'!$C:$C,0))),"",INDEX('Policy Characteristics'!L:L,MATCH($C639,'Policy Characteristics'!$C:$C,0)))</f>
        <v>industry-elec-and-hydrogen.html</v>
      </c>
    </row>
    <row r="640" spans="1:18" x14ac:dyDescent="0.35">
      <c r="A640" s="358" t="str">
        <f>IF(ISBLANK(INDEX('Policy Characteristics'!A:A,MATCH($C640,'Policy Characteristics'!$C:$C,0))),"",INDEX('Policy Characteristics'!A:A,MATCH($C640,'Policy Characteristics'!$C:$C,0)))</f>
        <v>Industry</v>
      </c>
      <c r="B640" s="358" t="str">
        <f>IF(ISBLANK(INDEX('Policy Characteristics'!B:B,MATCH($C640,'Policy Characteristics'!$C:$C,0))),"",INDEX('Policy Characteristics'!B:B,MATCH($C640,'Policy Characteristics'!$C:$C,0)))</f>
        <v>Electrification + Hydrogen</v>
      </c>
      <c r="C640" s="362" t="str">
        <f t="shared" si="35"/>
        <v>Fraction of Industrial Fuel Use Shifted to Other Fuels</v>
      </c>
      <c r="D640" s="9" t="s">
        <v>3236</v>
      </c>
      <c r="E640" s="53" t="s">
        <v>2466</v>
      </c>
      <c r="F640" s="195" t="s">
        <v>3198</v>
      </c>
      <c r="G640" s="53" t="s">
        <v>3249</v>
      </c>
      <c r="H640" s="54">
        <v>1381</v>
      </c>
      <c r="I640" s="53" t="s">
        <v>46</v>
      </c>
      <c r="J640" s="360" t="str">
        <f>IF(ISBLANK(INDEX('Policy Characteristics'!D:D,MATCH($C640,'Policy Characteristics'!$C:$C,0))),"",INDEX('Policy Characteristics'!D:D,MATCH($C640,'Policy Characteristics'!$C:$C,0)))</f>
        <v>Electrification + Hydrogen</v>
      </c>
      <c r="K640" s="358" t="str">
        <f>IF(ISBLANK(INDEX('Policy Characteristics'!E:E,MATCH($C640,'Policy Characteristics'!$C:$C,0))),"",INDEX('Policy Characteristics'!E:E,MATCH($C640,'Policy Characteristics'!$C:$C,0)))</f>
        <v>indst fuel type shifting</v>
      </c>
      <c r="L640" s="380">
        <f>IF(ISBLANK(INDEX('Policy Characteristics'!F:F,MATCH($C640,'Policy Characteristics'!$C:$C,0))),"",INDEX('Policy Characteristics'!F:F,MATCH($C640,'Policy Characteristics'!$C:$C,0)))</f>
        <v>0</v>
      </c>
      <c r="M640" s="380">
        <f>IF(ISBLANK(INDEX('Policy Characteristics'!G:G,MATCH($C640,'Policy Characteristics'!$C:$C,0))),"",INDEX('Policy Characteristics'!G:G,MATCH($C640,'Policy Characteristics'!$C:$C,0)))</f>
        <v>1</v>
      </c>
      <c r="N640" s="380">
        <f>IF(ISBLANK(INDEX('Policy Characteristics'!H:H,MATCH($C640,'Policy Characteristics'!$C:$C,0))),"",INDEX('Policy Characteristics'!H:H,MATCH($C640,'Policy Characteristics'!$C:$C,0)))</f>
        <v>0.01</v>
      </c>
      <c r="O640" s="358" t="str">
        <f>IF(ISBLANK(INDEX('Policy Characteristics'!I:I,MATCH($C640,'Policy Characteristics'!$C:$C,0))),"",INDEX('Policy Characteristics'!I:I,MATCH($C640,'Policy Characteristics'!$C:$C,0)))</f>
        <v>% of fuel shifted</v>
      </c>
      <c r="P640" s="358"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58" t="str">
        <f>IF(ISBLANK(INDEX('Policy Characteristics'!K:K,MATCH($C640,'Policy Characteristics'!$C:$C,0))),"",INDEX('Policy Characteristics'!K:K,MATCH($C640,'Policy Characteristics'!$C:$C,0)))</f>
        <v>industry-ag-main.html#fuel-switching</v>
      </c>
      <c r="R640" s="358" t="str">
        <f>IF(ISBLANK(INDEX('Policy Characteristics'!L:L,MATCH($C640,'Policy Characteristics'!$C:$C,0))),"",INDEX('Policy Characteristics'!L:L,MATCH($C640,'Policy Characteristics'!$C:$C,0)))</f>
        <v>industry-elec-and-hydrogen.html</v>
      </c>
    </row>
    <row r="641" spans="1:18" x14ac:dyDescent="0.35">
      <c r="A641" s="358" t="str">
        <f>IF(ISBLANK(INDEX('Policy Characteristics'!A:A,MATCH($C641,'Policy Characteristics'!$C:$C,0))),"",INDEX('Policy Characteristics'!A:A,MATCH($C641,'Policy Characteristics'!$C:$C,0)))</f>
        <v>Industry</v>
      </c>
      <c r="B641" s="358" t="str">
        <f>IF(ISBLANK(INDEX('Policy Characteristics'!B:B,MATCH($C641,'Policy Characteristics'!$C:$C,0))),"",INDEX('Policy Characteristics'!B:B,MATCH($C641,'Policy Characteristics'!$C:$C,0)))</f>
        <v>Electrification + Hydrogen</v>
      </c>
      <c r="C641" s="362" t="str">
        <f t="shared" si="35"/>
        <v>Fraction of Industrial Fuel Use Shifted to Other Fuels</v>
      </c>
      <c r="D641" s="9" t="s">
        <v>3236</v>
      </c>
      <c r="E641" s="53" t="s">
        <v>2467</v>
      </c>
      <c r="F641" s="195" t="s">
        <v>3198</v>
      </c>
      <c r="G641" s="53" t="s">
        <v>3250</v>
      </c>
      <c r="H641" s="54">
        <v>1382</v>
      </c>
      <c r="I641" s="53" t="s">
        <v>46</v>
      </c>
      <c r="J641" s="360" t="str">
        <f>IF(ISBLANK(INDEX('Policy Characteristics'!D:D,MATCH($C641,'Policy Characteristics'!$C:$C,0))),"",INDEX('Policy Characteristics'!D:D,MATCH($C641,'Policy Characteristics'!$C:$C,0)))</f>
        <v>Electrification + Hydrogen</v>
      </c>
      <c r="K641" s="358" t="str">
        <f>IF(ISBLANK(INDEX('Policy Characteristics'!E:E,MATCH($C641,'Policy Characteristics'!$C:$C,0))),"",INDEX('Policy Characteristics'!E:E,MATCH($C641,'Policy Characteristics'!$C:$C,0)))</f>
        <v>indst fuel type shifting</v>
      </c>
      <c r="L641" s="380">
        <f>IF(ISBLANK(INDEX('Policy Characteristics'!F:F,MATCH($C641,'Policy Characteristics'!$C:$C,0))),"",INDEX('Policy Characteristics'!F:F,MATCH($C641,'Policy Characteristics'!$C:$C,0)))</f>
        <v>0</v>
      </c>
      <c r="M641" s="380">
        <f>IF(ISBLANK(INDEX('Policy Characteristics'!G:G,MATCH($C641,'Policy Characteristics'!$C:$C,0))),"",INDEX('Policy Characteristics'!G:G,MATCH($C641,'Policy Characteristics'!$C:$C,0)))</f>
        <v>1</v>
      </c>
      <c r="N641" s="380">
        <f>IF(ISBLANK(INDEX('Policy Characteristics'!H:H,MATCH($C641,'Policy Characteristics'!$C:$C,0))),"",INDEX('Policy Characteristics'!H:H,MATCH($C641,'Policy Characteristics'!$C:$C,0)))</f>
        <v>0.01</v>
      </c>
      <c r="O641" s="358" t="str">
        <f>IF(ISBLANK(INDEX('Policy Characteristics'!I:I,MATCH($C641,'Policy Characteristics'!$C:$C,0))),"",INDEX('Policy Characteristics'!I:I,MATCH($C641,'Policy Characteristics'!$C:$C,0)))</f>
        <v>% of fuel shifted</v>
      </c>
      <c r="P641" s="358"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58" t="str">
        <f>IF(ISBLANK(INDEX('Policy Characteristics'!K:K,MATCH($C641,'Policy Characteristics'!$C:$C,0))),"",INDEX('Policy Characteristics'!K:K,MATCH($C641,'Policy Characteristics'!$C:$C,0)))</f>
        <v>industry-ag-main.html#fuel-switching</v>
      </c>
      <c r="R641" s="358" t="str">
        <f>IF(ISBLANK(INDEX('Policy Characteristics'!L:L,MATCH($C641,'Policy Characteristics'!$C:$C,0))),"",INDEX('Policy Characteristics'!L:L,MATCH($C641,'Policy Characteristics'!$C:$C,0)))</f>
        <v>industry-elec-and-hydrogen.html</v>
      </c>
    </row>
    <row r="642" spans="1:18" x14ac:dyDescent="0.35">
      <c r="A642" s="358" t="str">
        <f>IF(ISBLANK(INDEX('Policy Characteristics'!A:A,MATCH($C642,'Policy Characteristics'!$C:$C,0))),"",INDEX('Policy Characteristics'!A:A,MATCH($C642,'Policy Characteristics'!$C:$C,0)))</f>
        <v>Industry</v>
      </c>
      <c r="B642" s="358" t="str">
        <f>IF(ISBLANK(INDEX('Policy Characteristics'!B:B,MATCH($C642,'Policy Characteristics'!$C:$C,0))),"",INDEX('Policy Characteristics'!B:B,MATCH($C642,'Policy Characteristics'!$C:$C,0)))</f>
        <v>Electrification + Hydrogen</v>
      </c>
      <c r="C642" s="362" t="str">
        <f t="shared" si="35"/>
        <v>Fraction of Industrial Fuel Use Shifted to Other Fuels</v>
      </c>
      <c r="D642" s="9" t="s">
        <v>3236</v>
      </c>
      <c r="E642" s="53" t="s">
        <v>2468</v>
      </c>
      <c r="F642" s="195" t="s">
        <v>3198</v>
      </c>
      <c r="G642" s="53" t="s">
        <v>3251</v>
      </c>
      <c r="H642" s="54">
        <v>1383</v>
      </c>
      <c r="I642" s="53" t="s">
        <v>46</v>
      </c>
      <c r="J642" s="360" t="str">
        <f>IF(ISBLANK(INDEX('Policy Characteristics'!D:D,MATCH($C642,'Policy Characteristics'!$C:$C,0))),"",INDEX('Policy Characteristics'!D:D,MATCH($C642,'Policy Characteristics'!$C:$C,0)))</f>
        <v>Electrification + Hydrogen</v>
      </c>
      <c r="K642" s="358" t="str">
        <f>IF(ISBLANK(INDEX('Policy Characteristics'!E:E,MATCH($C642,'Policy Characteristics'!$C:$C,0))),"",INDEX('Policy Characteristics'!E:E,MATCH($C642,'Policy Characteristics'!$C:$C,0)))</f>
        <v>indst fuel type shifting</v>
      </c>
      <c r="L642" s="380">
        <f>IF(ISBLANK(INDEX('Policy Characteristics'!F:F,MATCH($C642,'Policy Characteristics'!$C:$C,0))),"",INDEX('Policy Characteristics'!F:F,MATCH($C642,'Policy Characteristics'!$C:$C,0)))</f>
        <v>0</v>
      </c>
      <c r="M642" s="380">
        <f>IF(ISBLANK(INDEX('Policy Characteristics'!G:G,MATCH($C642,'Policy Characteristics'!$C:$C,0))),"",INDEX('Policy Characteristics'!G:G,MATCH($C642,'Policy Characteristics'!$C:$C,0)))</f>
        <v>1</v>
      </c>
      <c r="N642" s="380">
        <f>IF(ISBLANK(INDEX('Policy Characteristics'!H:H,MATCH($C642,'Policy Characteristics'!$C:$C,0))),"",INDEX('Policy Characteristics'!H:H,MATCH($C642,'Policy Characteristics'!$C:$C,0)))</f>
        <v>0.01</v>
      </c>
      <c r="O642" s="358" t="str">
        <f>IF(ISBLANK(INDEX('Policy Characteristics'!I:I,MATCH($C642,'Policy Characteristics'!$C:$C,0))),"",INDEX('Policy Characteristics'!I:I,MATCH($C642,'Policy Characteristics'!$C:$C,0)))</f>
        <v>% of fuel shifted</v>
      </c>
      <c r="P642" s="358"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58" t="str">
        <f>IF(ISBLANK(INDEX('Policy Characteristics'!K:K,MATCH($C642,'Policy Characteristics'!$C:$C,0))),"",INDEX('Policy Characteristics'!K:K,MATCH($C642,'Policy Characteristics'!$C:$C,0)))</f>
        <v>industry-ag-main.html#fuel-switching</v>
      </c>
      <c r="R642" s="358" t="str">
        <f>IF(ISBLANK(INDEX('Policy Characteristics'!L:L,MATCH($C642,'Policy Characteristics'!$C:$C,0))),"",INDEX('Policy Characteristics'!L:L,MATCH($C642,'Policy Characteristics'!$C:$C,0)))</f>
        <v>industry-elec-and-hydrogen.html</v>
      </c>
    </row>
    <row r="643" spans="1:18" x14ac:dyDescent="0.35">
      <c r="A643" s="358" t="str">
        <f>IF(ISBLANK(INDEX('Policy Characteristics'!A:A,MATCH($C643,'Policy Characteristics'!$C:$C,0))),"",INDEX('Policy Characteristics'!A:A,MATCH($C643,'Policy Characteristics'!$C:$C,0)))</f>
        <v>Industry</v>
      </c>
      <c r="B643" s="358" t="str">
        <f>IF(ISBLANK(INDEX('Policy Characteristics'!B:B,MATCH($C643,'Policy Characteristics'!$C:$C,0))),"",INDEX('Policy Characteristics'!B:B,MATCH($C643,'Policy Characteristics'!$C:$C,0)))</f>
        <v>Electrification + Hydrogen</v>
      </c>
      <c r="C643" s="362" t="str">
        <f t="shared" si="35"/>
        <v>Fraction of Industrial Fuel Use Shifted to Other Fuels</v>
      </c>
      <c r="D643" s="9" t="s">
        <v>3236</v>
      </c>
      <c r="E643" s="53" t="s">
        <v>2805</v>
      </c>
      <c r="F643" s="195" t="s">
        <v>3198</v>
      </c>
      <c r="G643" s="53" t="s">
        <v>3252</v>
      </c>
      <c r="H643" s="54">
        <v>1384</v>
      </c>
      <c r="I643" s="53" t="s">
        <v>46</v>
      </c>
      <c r="J643" s="360" t="str">
        <f>IF(ISBLANK(INDEX('Policy Characteristics'!D:D,MATCH($C643,'Policy Characteristics'!$C:$C,0))),"",INDEX('Policy Characteristics'!D:D,MATCH($C643,'Policy Characteristics'!$C:$C,0)))</f>
        <v>Electrification + Hydrogen</v>
      </c>
      <c r="K643" s="358" t="str">
        <f>IF(ISBLANK(INDEX('Policy Characteristics'!E:E,MATCH($C643,'Policy Characteristics'!$C:$C,0))),"",INDEX('Policy Characteristics'!E:E,MATCH($C643,'Policy Characteristics'!$C:$C,0)))</f>
        <v>indst fuel type shifting</v>
      </c>
      <c r="L643" s="380">
        <f>IF(ISBLANK(INDEX('Policy Characteristics'!F:F,MATCH($C643,'Policy Characteristics'!$C:$C,0))),"",INDEX('Policy Characteristics'!F:F,MATCH($C643,'Policy Characteristics'!$C:$C,0)))</f>
        <v>0</v>
      </c>
      <c r="M643" s="380">
        <f>IF(ISBLANK(INDEX('Policy Characteristics'!G:G,MATCH($C643,'Policy Characteristics'!$C:$C,0))),"",INDEX('Policy Characteristics'!G:G,MATCH($C643,'Policy Characteristics'!$C:$C,0)))</f>
        <v>1</v>
      </c>
      <c r="N643" s="380">
        <f>IF(ISBLANK(INDEX('Policy Characteristics'!H:H,MATCH($C643,'Policy Characteristics'!$C:$C,0))),"",INDEX('Policy Characteristics'!H:H,MATCH($C643,'Policy Characteristics'!$C:$C,0)))</f>
        <v>0.01</v>
      </c>
      <c r="O643" s="358" t="str">
        <f>IF(ISBLANK(INDEX('Policy Characteristics'!I:I,MATCH($C643,'Policy Characteristics'!$C:$C,0))),"",INDEX('Policy Characteristics'!I:I,MATCH($C643,'Policy Characteristics'!$C:$C,0)))</f>
        <v>% of fuel shifted</v>
      </c>
      <c r="P643" s="358"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58" t="str">
        <f>IF(ISBLANK(INDEX('Policy Characteristics'!K:K,MATCH($C643,'Policy Characteristics'!$C:$C,0))),"",INDEX('Policy Characteristics'!K:K,MATCH($C643,'Policy Characteristics'!$C:$C,0)))</f>
        <v>industry-ag-main.html#fuel-switching</v>
      </c>
      <c r="R643" s="358" t="str">
        <f>IF(ISBLANK(INDEX('Policy Characteristics'!L:L,MATCH($C643,'Policy Characteristics'!$C:$C,0))),"",INDEX('Policy Characteristics'!L:L,MATCH($C643,'Policy Characteristics'!$C:$C,0)))</f>
        <v>industry-elec-and-hydrogen.html</v>
      </c>
    </row>
    <row r="644" spans="1:18" x14ac:dyDescent="0.35">
      <c r="A644" s="358" t="str">
        <f>IF(ISBLANK(INDEX('Policy Characteristics'!A:A,MATCH($C644,'Policy Characteristics'!$C:$C,0))),"",INDEX('Policy Characteristics'!A:A,MATCH($C644,'Policy Characteristics'!$C:$C,0)))</f>
        <v>Industry</v>
      </c>
      <c r="B644" s="358" t="str">
        <f>IF(ISBLANK(INDEX('Policy Characteristics'!B:B,MATCH($C644,'Policy Characteristics'!$C:$C,0))),"",INDEX('Policy Characteristics'!B:B,MATCH($C644,'Policy Characteristics'!$C:$C,0)))</f>
        <v>Electrification + Hydrogen</v>
      </c>
      <c r="C644" s="362" t="str">
        <f t="shared" si="35"/>
        <v>Fraction of Industrial Fuel Use Shifted to Other Fuels</v>
      </c>
      <c r="D644" s="9" t="s">
        <v>3236</v>
      </c>
      <c r="E644" s="53" t="s">
        <v>2806</v>
      </c>
      <c r="F644" s="195" t="s">
        <v>3198</v>
      </c>
      <c r="G644" s="53" t="s">
        <v>3253</v>
      </c>
      <c r="H644" s="54">
        <v>1385</v>
      </c>
      <c r="I644" s="53" t="s">
        <v>46</v>
      </c>
      <c r="J644" s="360" t="str">
        <f>IF(ISBLANK(INDEX('Policy Characteristics'!D:D,MATCH($C644,'Policy Characteristics'!$C:$C,0))),"",INDEX('Policy Characteristics'!D:D,MATCH($C644,'Policy Characteristics'!$C:$C,0)))</f>
        <v>Electrification + Hydrogen</v>
      </c>
      <c r="K644" s="358" t="str">
        <f>IF(ISBLANK(INDEX('Policy Characteristics'!E:E,MATCH($C644,'Policy Characteristics'!$C:$C,0))),"",INDEX('Policy Characteristics'!E:E,MATCH($C644,'Policy Characteristics'!$C:$C,0)))</f>
        <v>indst fuel type shifting</v>
      </c>
      <c r="L644" s="380">
        <f>IF(ISBLANK(INDEX('Policy Characteristics'!F:F,MATCH($C644,'Policy Characteristics'!$C:$C,0))),"",INDEX('Policy Characteristics'!F:F,MATCH($C644,'Policy Characteristics'!$C:$C,0)))</f>
        <v>0</v>
      </c>
      <c r="M644" s="380">
        <f>IF(ISBLANK(INDEX('Policy Characteristics'!G:G,MATCH($C644,'Policy Characteristics'!$C:$C,0))),"",INDEX('Policy Characteristics'!G:G,MATCH($C644,'Policy Characteristics'!$C:$C,0)))</f>
        <v>1</v>
      </c>
      <c r="N644" s="380">
        <f>IF(ISBLANK(INDEX('Policy Characteristics'!H:H,MATCH($C644,'Policy Characteristics'!$C:$C,0))),"",INDEX('Policy Characteristics'!H:H,MATCH($C644,'Policy Characteristics'!$C:$C,0)))</f>
        <v>0.01</v>
      </c>
      <c r="O644" s="358" t="str">
        <f>IF(ISBLANK(INDEX('Policy Characteristics'!I:I,MATCH($C644,'Policy Characteristics'!$C:$C,0))),"",INDEX('Policy Characteristics'!I:I,MATCH($C644,'Policy Characteristics'!$C:$C,0)))</f>
        <v>% of fuel shifted</v>
      </c>
      <c r="P644" s="358"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58" t="str">
        <f>IF(ISBLANK(INDEX('Policy Characteristics'!K:K,MATCH($C644,'Policy Characteristics'!$C:$C,0))),"",INDEX('Policy Characteristics'!K:K,MATCH($C644,'Policy Characteristics'!$C:$C,0)))</f>
        <v>industry-ag-main.html#fuel-switching</v>
      </c>
      <c r="R644" s="358" t="str">
        <f>IF(ISBLANK(INDEX('Policy Characteristics'!L:L,MATCH($C644,'Policy Characteristics'!$C:$C,0))),"",INDEX('Policy Characteristics'!L:L,MATCH($C644,'Policy Characteristics'!$C:$C,0)))</f>
        <v>industry-elec-and-hydrogen.html</v>
      </c>
    </row>
    <row r="645" spans="1:18" x14ac:dyDescent="0.35">
      <c r="A645" s="358" t="str">
        <f>IF(ISBLANK(INDEX('Policy Characteristics'!A:A,MATCH($C645,'Policy Characteristics'!$C:$C,0))),"",INDEX('Policy Characteristics'!A:A,MATCH($C645,'Policy Characteristics'!$C:$C,0)))</f>
        <v>Industry</v>
      </c>
      <c r="B645" s="358" t="str">
        <f>IF(ISBLANK(INDEX('Policy Characteristics'!B:B,MATCH($C645,'Policy Characteristics'!$C:$C,0))),"",INDEX('Policy Characteristics'!B:B,MATCH($C645,'Policy Characteristics'!$C:$C,0)))</f>
        <v>Electrification + Hydrogen</v>
      </c>
      <c r="C645" s="362" t="str">
        <f t="shared" si="35"/>
        <v>Fraction of Industrial Fuel Use Shifted to Other Fuels</v>
      </c>
      <c r="D645" s="9" t="s">
        <v>3236</v>
      </c>
      <c r="E645" s="53" t="s">
        <v>2807</v>
      </c>
      <c r="F645" s="195" t="s">
        <v>3198</v>
      </c>
      <c r="G645" s="53" t="s">
        <v>3254</v>
      </c>
      <c r="H645" s="54">
        <v>1386</v>
      </c>
      <c r="I645" s="53" t="s">
        <v>46</v>
      </c>
      <c r="J645" s="360" t="str">
        <f>IF(ISBLANK(INDEX('Policy Characteristics'!D:D,MATCH($C645,'Policy Characteristics'!$C:$C,0))),"",INDEX('Policy Characteristics'!D:D,MATCH($C645,'Policy Characteristics'!$C:$C,0)))</f>
        <v>Electrification + Hydrogen</v>
      </c>
      <c r="K645" s="358" t="str">
        <f>IF(ISBLANK(INDEX('Policy Characteristics'!E:E,MATCH($C645,'Policy Characteristics'!$C:$C,0))),"",INDEX('Policy Characteristics'!E:E,MATCH($C645,'Policy Characteristics'!$C:$C,0)))</f>
        <v>indst fuel type shifting</v>
      </c>
      <c r="L645" s="380">
        <f>IF(ISBLANK(INDEX('Policy Characteristics'!F:F,MATCH($C645,'Policy Characteristics'!$C:$C,0))),"",INDEX('Policy Characteristics'!F:F,MATCH($C645,'Policy Characteristics'!$C:$C,0)))</f>
        <v>0</v>
      </c>
      <c r="M645" s="380">
        <f>IF(ISBLANK(INDEX('Policy Characteristics'!G:G,MATCH($C645,'Policy Characteristics'!$C:$C,0))),"",INDEX('Policy Characteristics'!G:G,MATCH($C645,'Policy Characteristics'!$C:$C,0)))</f>
        <v>1</v>
      </c>
      <c r="N645" s="380">
        <f>IF(ISBLANK(INDEX('Policy Characteristics'!H:H,MATCH($C645,'Policy Characteristics'!$C:$C,0))),"",INDEX('Policy Characteristics'!H:H,MATCH($C645,'Policy Characteristics'!$C:$C,0)))</f>
        <v>0.01</v>
      </c>
      <c r="O645" s="358" t="str">
        <f>IF(ISBLANK(INDEX('Policy Characteristics'!I:I,MATCH($C645,'Policy Characteristics'!$C:$C,0))),"",INDEX('Policy Characteristics'!I:I,MATCH($C645,'Policy Characteristics'!$C:$C,0)))</f>
        <v>% of fuel shifted</v>
      </c>
      <c r="P645" s="358"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58" t="str">
        <f>IF(ISBLANK(INDEX('Policy Characteristics'!K:K,MATCH($C645,'Policy Characteristics'!$C:$C,0))),"",INDEX('Policy Characteristics'!K:K,MATCH($C645,'Policy Characteristics'!$C:$C,0)))</f>
        <v>industry-ag-main.html#fuel-switching</v>
      </c>
      <c r="R645" s="358" t="str">
        <f>IF(ISBLANK(INDEX('Policy Characteristics'!L:L,MATCH($C645,'Policy Characteristics'!$C:$C,0))),"",INDEX('Policy Characteristics'!L:L,MATCH($C645,'Policy Characteristics'!$C:$C,0)))</f>
        <v>industry-elec-and-hydrogen.html</v>
      </c>
    </row>
    <row r="646" spans="1:18" x14ac:dyDescent="0.35">
      <c r="A646" s="358" t="str">
        <f>IF(ISBLANK(INDEX('Policy Characteristics'!A:A,MATCH($C646,'Policy Characteristics'!$C:$C,0))),"",INDEX('Policy Characteristics'!A:A,MATCH($C646,'Policy Characteristics'!$C:$C,0)))</f>
        <v>Industry</v>
      </c>
      <c r="B646" s="358" t="str">
        <f>IF(ISBLANK(INDEX('Policy Characteristics'!B:B,MATCH($C646,'Policy Characteristics'!$C:$C,0))),"",INDEX('Policy Characteristics'!B:B,MATCH($C646,'Policy Characteristics'!$C:$C,0)))</f>
        <v>Electrification + Hydrogen</v>
      </c>
      <c r="C646" s="362" t="str">
        <f t="shared" si="35"/>
        <v>Fraction of Industrial Fuel Use Shifted to Other Fuels</v>
      </c>
      <c r="D646" s="9" t="s">
        <v>3236</v>
      </c>
      <c r="E646" s="53" t="s">
        <v>2804</v>
      </c>
      <c r="F646" s="195" t="s">
        <v>3198</v>
      </c>
      <c r="G646" s="53" t="s">
        <v>3255</v>
      </c>
      <c r="H646" s="54">
        <v>1387</v>
      </c>
      <c r="I646" s="53" t="s">
        <v>45</v>
      </c>
      <c r="J646" s="360" t="str">
        <f>IF(ISBLANK(INDEX('Policy Characteristics'!D:D,MATCH($C646,'Policy Characteristics'!$C:$C,0))),"",INDEX('Policy Characteristics'!D:D,MATCH($C646,'Policy Characteristics'!$C:$C,0)))</f>
        <v>Electrification + Hydrogen</v>
      </c>
      <c r="K646" s="358" t="str">
        <f>IF(ISBLANK(INDEX('Policy Characteristics'!E:E,MATCH($C646,'Policy Characteristics'!$C:$C,0))),"",INDEX('Policy Characteristics'!E:E,MATCH($C646,'Policy Characteristics'!$C:$C,0)))</f>
        <v>indst fuel type shifting</v>
      </c>
      <c r="L646" s="380">
        <f>IF(ISBLANK(INDEX('Policy Characteristics'!F:F,MATCH($C646,'Policy Characteristics'!$C:$C,0))),"",INDEX('Policy Characteristics'!F:F,MATCH($C646,'Policy Characteristics'!$C:$C,0)))</f>
        <v>0</v>
      </c>
      <c r="M646" s="380">
        <f>IF(ISBLANK(INDEX('Policy Characteristics'!G:G,MATCH($C646,'Policy Characteristics'!$C:$C,0))),"",INDEX('Policy Characteristics'!G:G,MATCH($C646,'Policy Characteristics'!$C:$C,0)))</f>
        <v>1</v>
      </c>
      <c r="N646" s="380">
        <f>IF(ISBLANK(INDEX('Policy Characteristics'!H:H,MATCH($C646,'Policy Characteristics'!$C:$C,0))),"",INDEX('Policy Characteristics'!H:H,MATCH($C646,'Policy Characteristics'!$C:$C,0)))</f>
        <v>0.01</v>
      </c>
      <c r="O646" s="358" t="str">
        <f>IF(ISBLANK(INDEX('Policy Characteristics'!I:I,MATCH($C646,'Policy Characteristics'!$C:$C,0))),"",INDEX('Policy Characteristics'!I:I,MATCH($C646,'Policy Characteristics'!$C:$C,0)))</f>
        <v>% of fuel shifted</v>
      </c>
      <c r="P646" s="358"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58" t="str">
        <f>IF(ISBLANK(INDEX('Policy Characteristics'!K:K,MATCH($C646,'Policy Characteristics'!$C:$C,0))),"",INDEX('Policy Characteristics'!K:K,MATCH($C646,'Policy Characteristics'!$C:$C,0)))</f>
        <v>industry-ag-main.html#fuel-switching</v>
      </c>
      <c r="R646" s="358" t="str">
        <f>IF(ISBLANK(INDEX('Policy Characteristics'!L:L,MATCH($C646,'Policy Characteristics'!$C:$C,0))),"",INDEX('Policy Characteristics'!L:L,MATCH($C646,'Policy Characteristics'!$C:$C,0)))</f>
        <v>industry-elec-and-hydrogen.html</v>
      </c>
    </row>
    <row r="647" spans="1:18" x14ac:dyDescent="0.35">
      <c r="A647" s="358" t="str">
        <f>IF(ISBLANK(INDEX('Policy Characteristics'!A:A,MATCH($C647,'Policy Characteristics'!$C:$C,0))),"",INDEX('Policy Characteristics'!A:A,MATCH($C647,'Policy Characteristics'!$C:$C,0)))</f>
        <v>Industry</v>
      </c>
      <c r="B647" s="358" t="str">
        <f>IF(ISBLANK(INDEX('Policy Characteristics'!B:B,MATCH($C647,'Policy Characteristics'!$C:$C,0))),"",INDEX('Policy Characteristics'!B:B,MATCH($C647,'Policy Characteristics'!$C:$C,0)))</f>
        <v>Electrification + Hydrogen</v>
      </c>
      <c r="C647" s="362" t="str">
        <f t="shared" si="35"/>
        <v>Fraction of Industrial Fuel Use Shifted to Other Fuels</v>
      </c>
      <c r="D647" s="9" t="s">
        <v>3237</v>
      </c>
      <c r="E647" s="53" t="s">
        <v>2463</v>
      </c>
      <c r="F647" s="195" t="s">
        <v>3199</v>
      </c>
      <c r="G647" s="53" t="s">
        <v>3246</v>
      </c>
      <c r="H647" s="54">
        <v>1388</v>
      </c>
      <c r="I647" s="53" t="s">
        <v>45</v>
      </c>
      <c r="J647" s="360" t="str">
        <f>IF(ISBLANK(INDEX('Policy Characteristics'!D:D,MATCH($C647,'Policy Characteristics'!$C:$C,0))),"",INDEX('Policy Characteristics'!D:D,MATCH($C647,'Policy Characteristics'!$C:$C,0)))</f>
        <v>Electrification + Hydrogen</v>
      </c>
      <c r="K647" s="358" t="str">
        <f>IF(ISBLANK(INDEX('Policy Characteristics'!E:E,MATCH($C647,'Policy Characteristics'!$C:$C,0))),"",INDEX('Policy Characteristics'!E:E,MATCH($C647,'Policy Characteristics'!$C:$C,0)))</f>
        <v>indst fuel type shifting</v>
      </c>
      <c r="L647" s="380">
        <f>IF(ISBLANK(INDEX('Policy Characteristics'!F:F,MATCH($C647,'Policy Characteristics'!$C:$C,0))),"",INDEX('Policy Characteristics'!F:F,MATCH($C647,'Policy Characteristics'!$C:$C,0)))</f>
        <v>0</v>
      </c>
      <c r="M647" s="380">
        <f>IF(ISBLANK(INDEX('Policy Characteristics'!G:G,MATCH($C647,'Policy Characteristics'!$C:$C,0))),"",INDEX('Policy Characteristics'!G:G,MATCH($C647,'Policy Characteristics'!$C:$C,0)))</f>
        <v>1</v>
      </c>
      <c r="N647" s="380">
        <f>IF(ISBLANK(INDEX('Policy Characteristics'!H:H,MATCH($C647,'Policy Characteristics'!$C:$C,0))),"",INDEX('Policy Characteristics'!H:H,MATCH($C647,'Policy Characteristics'!$C:$C,0)))</f>
        <v>0.01</v>
      </c>
      <c r="O647" s="358" t="str">
        <f>IF(ISBLANK(INDEX('Policy Characteristics'!I:I,MATCH($C647,'Policy Characteristics'!$C:$C,0))),"",INDEX('Policy Characteristics'!I:I,MATCH($C647,'Policy Characteristics'!$C:$C,0)))</f>
        <v>% of fuel shifted</v>
      </c>
      <c r="P647" s="358"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58" t="str">
        <f>IF(ISBLANK(INDEX('Policy Characteristics'!K:K,MATCH($C647,'Policy Characteristics'!$C:$C,0))),"",INDEX('Policy Characteristics'!K:K,MATCH($C647,'Policy Characteristics'!$C:$C,0)))</f>
        <v>industry-ag-main.html#fuel-switching</v>
      </c>
      <c r="R647" s="358" t="str">
        <f>IF(ISBLANK(INDEX('Policy Characteristics'!L:L,MATCH($C647,'Policy Characteristics'!$C:$C,0))),"",INDEX('Policy Characteristics'!L:L,MATCH($C647,'Policy Characteristics'!$C:$C,0)))</f>
        <v>industry-elec-and-hydrogen.html</v>
      </c>
    </row>
    <row r="648" spans="1:18" x14ac:dyDescent="0.35">
      <c r="A648" s="358" t="str">
        <f>IF(ISBLANK(INDEX('Policy Characteristics'!A:A,MATCH($C648,'Policy Characteristics'!$C:$C,0))),"",INDEX('Policy Characteristics'!A:A,MATCH($C648,'Policy Characteristics'!$C:$C,0)))</f>
        <v>Industry</v>
      </c>
      <c r="B648" s="358" t="str">
        <f>IF(ISBLANK(INDEX('Policy Characteristics'!B:B,MATCH($C648,'Policy Characteristics'!$C:$C,0))),"",INDEX('Policy Characteristics'!B:B,MATCH($C648,'Policy Characteristics'!$C:$C,0)))</f>
        <v>Electrification + Hydrogen</v>
      </c>
      <c r="C648" s="362" t="str">
        <f t="shared" si="35"/>
        <v>Fraction of Industrial Fuel Use Shifted to Other Fuels</v>
      </c>
      <c r="D648" s="9" t="s">
        <v>3237</v>
      </c>
      <c r="E648" s="53" t="s">
        <v>2464</v>
      </c>
      <c r="F648" s="195" t="s">
        <v>3199</v>
      </c>
      <c r="G648" s="53" t="s">
        <v>3247</v>
      </c>
      <c r="H648" s="54">
        <v>1389</v>
      </c>
      <c r="I648" s="53" t="s">
        <v>46</v>
      </c>
      <c r="J648" s="360" t="str">
        <f>IF(ISBLANK(INDEX('Policy Characteristics'!D:D,MATCH($C648,'Policy Characteristics'!$C:$C,0))),"",INDEX('Policy Characteristics'!D:D,MATCH($C648,'Policy Characteristics'!$C:$C,0)))</f>
        <v>Electrification + Hydrogen</v>
      </c>
      <c r="K648" s="358" t="str">
        <f>IF(ISBLANK(INDEX('Policy Characteristics'!E:E,MATCH($C648,'Policy Characteristics'!$C:$C,0))),"",INDEX('Policy Characteristics'!E:E,MATCH($C648,'Policy Characteristics'!$C:$C,0)))</f>
        <v>indst fuel type shifting</v>
      </c>
      <c r="L648" s="380">
        <f>IF(ISBLANK(INDEX('Policy Characteristics'!F:F,MATCH($C648,'Policy Characteristics'!$C:$C,0))),"",INDEX('Policy Characteristics'!F:F,MATCH($C648,'Policy Characteristics'!$C:$C,0)))</f>
        <v>0</v>
      </c>
      <c r="M648" s="380">
        <f>IF(ISBLANK(INDEX('Policy Characteristics'!G:G,MATCH($C648,'Policy Characteristics'!$C:$C,0))),"",INDEX('Policy Characteristics'!G:G,MATCH($C648,'Policy Characteristics'!$C:$C,0)))</f>
        <v>1</v>
      </c>
      <c r="N648" s="380">
        <f>IF(ISBLANK(INDEX('Policy Characteristics'!H:H,MATCH($C648,'Policy Characteristics'!$C:$C,0))),"",INDEX('Policy Characteristics'!H:H,MATCH($C648,'Policy Characteristics'!$C:$C,0)))</f>
        <v>0.01</v>
      </c>
      <c r="O648" s="358" t="str">
        <f>IF(ISBLANK(INDEX('Policy Characteristics'!I:I,MATCH($C648,'Policy Characteristics'!$C:$C,0))),"",INDEX('Policy Characteristics'!I:I,MATCH($C648,'Policy Characteristics'!$C:$C,0)))</f>
        <v>% of fuel shifted</v>
      </c>
      <c r="P648" s="358"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58" t="str">
        <f>IF(ISBLANK(INDEX('Policy Characteristics'!K:K,MATCH($C648,'Policy Characteristics'!$C:$C,0))),"",INDEX('Policy Characteristics'!K:K,MATCH($C648,'Policy Characteristics'!$C:$C,0)))</f>
        <v>industry-ag-main.html#fuel-switching</v>
      </c>
      <c r="R648" s="358" t="str">
        <f>IF(ISBLANK(INDEX('Policy Characteristics'!L:L,MATCH($C648,'Policy Characteristics'!$C:$C,0))),"",INDEX('Policy Characteristics'!L:L,MATCH($C648,'Policy Characteristics'!$C:$C,0)))</f>
        <v>industry-elec-and-hydrogen.html</v>
      </c>
    </row>
    <row r="649" spans="1:18" x14ac:dyDescent="0.35">
      <c r="A649" s="358" t="str">
        <f>IF(ISBLANK(INDEX('Policy Characteristics'!A:A,MATCH($C649,'Policy Characteristics'!$C:$C,0))),"",INDEX('Policy Characteristics'!A:A,MATCH($C649,'Policy Characteristics'!$C:$C,0)))</f>
        <v>Industry</v>
      </c>
      <c r="B649" s="358" t="str">
        <f>IF(ISBLANK(INDEX('Policy Characteristics'!B:B,MATCH($C649,'Policy Characteristics'!$C:$C,0))),"",INDEX('Policy Characteristics'!B:B,MATCH($C649,'Policy Characteristics'!$C:$C,0)))</f>
        <v>Electrification + Hydrogen</v>
      </c>
      <c r="C649" s="362" t="str">
        <f t="shared" si="35"/>
        <v>Fraction of Industrial Fuel Use Shifted to Other Fuels</v>
      </c>
      <c r="D649" s="9" t="s">
        <v>3237</v>
      </c>
      <c r="E649" s="53" t="s">
        <v>2465</v>
      </c>
      <c r="F649" s="195" t="s">
        <v>3199</v>
      </c>
      <c r="G649" s="53" t="s">
        <v>3248</v>
      </c>
      <c r="H649" s="54">
        <v>1390</v>
      </c>
      <c r="I649" s="53" t="s">
        <v>46</v>
      </c>
      <c r="J649" s="360" t="str">
        <f>IF(ISBLANK(INDEX('Policy Characteristics'!D:D,MATCH($C649,'Policy Characteristics'!$C:$C,0))),"",INDEX('Policy Characteristics'!D:D,MATCH($C649,'Policy Characteristics'!$C:$C,0)))</f>
        <v>Electrification + Hydrogen</v>
      </c>
      <c r="K649" s="358" t="str">
        <f>IF(ISBLANK(INDEX('Policy Characteristics'!E:E,MATCH($C649,'Policy Characteristics'!$C:$C,0))),"",INDEX('Policy Characteristics'!E:E,MATCH($C649,'Policy Characteristics'!$C:$C,0)))</f>
        <v>indst fuel type shifting</v>
      </c>
      <c r="L649" s="380">
        <f>IF(ISBLANK(INDEX('Policy Characteristics'!F:F,MATCH($C649,'Policy Characteristics'!$C:$C,0))),"",INDEX('Policy Characteristics'!F:F,MATCH($C649,'Policy Characteristics'!$C:$C,0)))</f>
        <v>0</v>
      </c>
      <c r="M649" s="380">
        <f>IF(ISBLANK(INDEX('Policy Characteristics'!G:G,MATCH($C649,'Policy Characteristics'!$C:$C,0))),"",INDEX('Policy Characteristics'!G:G,MATCH($C649,'Policy Characteristics'!$C:$C,0)))</f>
        <v>1</v>
      </c>
      <c r="N649" s="380">
        <f>IF(ISBLANK(INDEX('Policy Characteristics'!H:H,MATCH($C649,'Policy Characteristics'!$C:$C,0))),"",INDEX('Policy Characteristics'!H:H,MATCH($C649,'Policy Characteristics'!$C:$C,0)))</f>
        <v>0.01</v>
      </c>
      <c r="O649" s="358" t="str">
        <f>IF(ISBLANK(INDEX('Policy Characteristics'!I:I,MATCH($C649,'Policy Characteristics'!$C:$C,0))),"",INDEX('Policy Characteristics'!I:I,MATCH($C649,'Policy Characteristics'!$C:$C,0)))</f>
        <v>% of fuel shifted</v>
      </c>
      <c r="P649" s="358"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58" t="str">
        <f>IF(ISBLANK(INDEX('Policy Characteristics'!K:K,MATCH($C649,'Policy Characteristics'!$C:$C,0))),"",INDEX('Policy Characteristics'!K:K,MATCH($C649,'Policy Characteristics'!$C:$C,0)))</f>
        <v>industry-ag-main.html#fuel-switching</v>
      </c>
      <c r="R649" s="358" t="str">
        <f>IF(ISBLANK(INDEX('Policy Characteristics'!L:L,MATCH($C649,'Policy Characteristics'!$C:$C,0))),"",INDEX('Policy Characteristics'!L:L,MATCH($C649,'Policy Characteristics'!$C:$C,0)))</f>
        <v>industry-elec-and-hydrogen.html</v>
      </c>
    </row>
    <row r="650" spans="1:18" x14ac:dyDescent="0.35">
      <c r="A650" s="358" t="str">
        <f>IF(ISBLANK(INDEX('Policy Characteristics'!A:A,MATCH($C650,'Policy Characteristics'!$C:$C,0))),"",INDEX('Policy Characteristics'!A:A,MATCH($C650,'Policy Characteristics'!$C:$C,0)))</f>
        <v>Industry</v>
      </c>
      <c r="B650" s="358" t="str">
        <f>IF(ISBLANK(INDEX('Policy Characteristics'!B:B,MATCH($C650,'Policy Characteristics'!$C:$C,0))),"",INDEX('Policy Characteristics'!B:B,MATCH($C650,'Policy Characteristics'!$C:$C,0)))</f>
        <v>Electrification + Hydrogen</v>
      </c>
      <c r="C650" s="362" t="str">
        <f t="shared" si="35"/>
        <v>Fraction of Industrial Fuel Use Shifted to Other Fuels</v>
      </c>
      <c r="D650" s="9" t="s">
        <v>3237</v>
      </c>
      <c r="E650" s="53" t="s">
        <v>2466</v>
      </c>
      <c r="F650" s="195" t="s">
        <v>3199</v>
      </c>
      <c r="G650" s="53" t="s">
        <v>3249</v>
      </c>
      <c r="H650" s="54">
        <v>1391</v>
      </c>
      <c r="I650" s="53" t="s">
        <v>46</v>
      </c>
      <c r="J650" s="360" t="str">
        <f>IF(ISBLANK(INDEX('Policy Characteristics'!D:D,MATCH($C650,'Policy Characteristics'!$C:$C,0))),"",INDEX('Policy Characteristics'!D:D,MATCH($C650,'Policy Characteristics'!$C:$C,0)))</f>
        <v>Electrification + Hydrogen</v>
      </c>
      <c r="K650" s="358" t="str">
        <f>IF(ISBLANK(INDEX('Policy Characteristics'!E:E,MATCH($C650,'Policy Characteristics'!$C:$C,0))),"",INDEX('Policy Characteristics'!E:E,MATCH($C650,'Policy Characteristics'!$C:$C,0)))</f>
        <v>indst fuel type shifting</v>
      </c>
      <c r="L650" s="380">
        <f>IF(ISBLANK(INDEX('Policy Characteristics'!F:F,MATCH($C650,'Policy Characteristics'!$C:$C,0))),"",INDEX('Policy Characteristics'!F:F,MATCH($C650,'Policy Characteristics'!$C:$C,0)))</f>
        <v>0</v>
      </c>
      <c r="M650" s="380">
        <f>IF(ISBLANK(INDEX('Policy Characteristics'!G:G,MATCH($C650,'Policy Characteristics'!$C:$C,0))),"",INDEX('Policy Characteristics'!G:G,MATCH($C650,'Policy Characteristics'!$C:$C,0)))</f>
        <v>1</v>
      </c>
      <c r="N650" s="380">
        <f>IF(ISBLANK(INDEX('Policy Characteristics'!H:H,MATCH($C650,'Policy Characteristics'!$C:$C,0))),"",INDEX('Policy Characteristics'!H:H,MATCH($C650,'Policy Characteristics'!$C:$C,0)))</f>
        <v>0.01</v>
      </c>
      <c r="O650" s="358" t="str">
        <f>IF(ISBLANK(INDEX('Policy Characteristics'!I:I,MATCH($C650,'Policy Characteristics'!$C:$C,0))),"",INDEX('Policy Characteristics'!I:I,MATCH($C650,'Policy Characteristics'!$C:$C,0)))</f>
        <v>% of fuel shifted</v>
      </c>
      <c r="P650" s="358"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58" t="str">
        <f>IF(ISBLANK(INDEX('Policy Characteristics'!K:K,MATCH($C650,'Policy Characteristics'!$C:$C,0))),"",INDEX('Policy Characteristics'!K:K,MATCH($C650,'Policy Characteristics'!$C:$C,0)))</f>
        <v>industry-ag-main.html#fuel-switching</v>
      </c>
      <c r="R650" s="358" t="str">
        <f>IF(ISBLANK(INDEX('Policy Characteristics'!L:L,MATCH($C650,'Policy Characteristics'!$C:$C,0))),"",INDEX('Policy Characteristics'!L:L,MATCH($C650,'Policy Characteristics'!$C:$C,0)))</f>
        <v>industry-elec-and-hydrogen.html</v>
      </c>
    </row>
    <row r="651" spans="1:18" x14ac:dyDescent="0.35">
      <c r="A651" s="358" t="str">
        <f>IF(ISBLANK(INDEX('Policy Characteristics'!A:A,MATCH($C651,'Policy Characteristics'!$C:$C,0))),"",INDEX('Policy Characteristics'!A:A,MATCH($C651,'Policy Characteristics'!$C:$C,0)))</f>
        <v>Industry</v>
      </c>
      <c r="B651" s="358" t="str">
        <f>IF(ISBLANK(INDEX('Policy Characteristics'!B:B,MATCH($C651,'Policy Characteristics'!$C:$C,0))),"",INDEX('Policy Characteristics'!B:B,MATCH($C651,'Policy Characteristics'!$C:$C,0)))</f>
        <v>Electrification + Hydrogen</v>
      </c>
      <c r="C651" s="362" t="str">
        <f t="shared" si="35"/>
        <v>Fraction of Industrial Fuel Use Shifted to Other Fuels</v>
      </c>
      <c r="D651" s="9" t="s">
        <v>3237</v>
      </c>
      <c r="E651" s="53" t="s">
        <v>2467</v>
      </c>
      <c r="F651" s="195" t="s">
        <v>3199</v>
      </c>
      <c r="G651" s="53" t="s">
        <v>3250</v>
      </c>
      <c r="H651" s="54">
        <v>1392</v>
      </c>
      <c r="I651" s="53" t="s">
        <v>46</v>
      </c>
      <c r="J651" s="360" t="str">
        <f>IF(ISBLANK(INDEX('Policy Characteristics'!D:D,MATCH($C651,'Policy Characteristics'!$C:$C,0))),"",INDEX('Policy Characteristics'!D:D,MATCH($C651,'Policy Characteristics'!$C:$C,0)))</f>
        <v>Electrification + Hydrogen</v>
      </c>
      <c r="K651" s="358" t="str">
        <f>IF(ISBLANK(INDEX('Policy Characteristics'!E:E,MATCH($C651,'Policy Characteristics'!$C:$C,0))),"",INDEX('Policy Characteristics'!E:E,MATCH($C651,'Policy Characteristics'!$C:$C,0)))</f>
        <v>indst fuel type shifting</v>
      </c>
      <c r="L651" s="380">
        <f>IF(ISBLANK(INDEX('Policy Characteristics'!F:F,MATCH($C651,'Policy Characteristics'!$C:$C,0))),"",INDEX('Policy Characteristics'!F:F,MATCH($C651,'Policy Characteristics'!$C:$C,0)))</f>
        <v>0</v>
      </c>
      <c r="M651" s="380">
        <f>IF(ISBLANK(INDEX('Policy Characteristics'!G:G,MATCH($C651,'Policy Characteristics'!$C:$C,0))),"",INDEX('Policy Characteristics'!G:G,MATCH($C651,'Policy Characteristics'!$C:$C,0)))</f>
        <v>1</v>
      </c>
      <c r="N651" s="380">
        <f>IF(ISBLANK(INDEX('Policy Characteristics'!H:H,MATCH($C651,'Policy Characteristics'!$C:$C,0))),"",INDEX('Policy Characteristics'!H:H,MATCH($C651,'Policy Characteristics'!$C:$C,0)))</f>
        <v>0.01</v>
      </c>
      <c r="O651" s="358" t="str">
        <f>IF(ISBLANK(INDEX('Policy Characteristics'!I:I,MATCH($C651,'Policy Characteristics'!$C:$C,0))),"",INDEX('Policy Characteristics'!I:I,MATCH($C651,'Policy Characteristics'!$C:$C,0)))</f>
        <v>% of fuel shifted</v>
      </c>
      <c r="P651" s="358"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58" t="str">
        <f>IF(ISBLANK(INDEX('Policy Characteristics'!K:K,MATCH($C651,'Policy Characteristics'!$C:$C,0))),"",INDEX('Policy Characteristics'!K:K,MATCH($C651,'Policy Characteristics'!$C:$C,0)))</f>
        <v>industry-ag-main.html#fuel-switching</v>
      </c>
      <c r="R651" s="358" t="str">
        <f>IF(ISBLANK(INDEX('Policy Characteristics'!L:L,MATCH($C651,'Policy Characteristics'!$C:$C,0))),"",INDEX('Policy Characteristics'!L:L,MATCH($C651,'Policy Characteristics'!$C:$C,0)))</f>
        <v>industry-elec-and-hydrogen.html</v>
      </c>
    </row>
    <row r="652" spans="1:18" x14ac:dyDescent="0.35">
      <c r="A652" s="358" t="str">
        <f>IF(ISBLANK(INDEX('Policy Characteristics'!A:A,MATCH($C652,'Policy Characteristics'!$C:$C,0))),"",INDEX('Policy Characteristics'!A:A,MATCH($C652,'Policy Characteristics'!$C:$C,0)))</f>
        <v>Industry</v>
      </c>
      <c r="B652" s="358" t="str">
        <f>IF(ISBLANK(INDEX('Policy Characteristics'!B:B,MATCH($C652,'Policy Characteristics'!$C:$C,0))),"",INDEX('Policy Characteristics'!B:B,MATCH($C652,'Policy Characteristics'!$C:$C,0)))</f>
        <v>Electrification + Hydrogen</v>
      </c>
      <c r="C652" s="362" t="str">
        <f t="shared" si="35"/>
        <v>Fraction of Industrial Fuel Use Shifted to Other Fuels</v>
      </c>
      <c r="D652" s="9" t="s">
        <v>3237</v>
      </c>
      <c r="E652" s="53" t="s">
        <v>2468</v>
      </c>
      <c r="F652" s="195" t="s">
        <v>3199</v>
      </c>
      <c r="G652" s="53" t="s">
        <v>3251</v>
      </c>
      <c r="H652" s="54">
        <v>1393</v>
      </c>
      <c r="I652" s="53" t="s">
        <v>46</v>
      </c>
      <c r="J652" s="360" t="str">
        <f>IF(ISBLANK(INDEX('Policy Characteristics'!D:D,MATCH($C652,'Policy Characteristics'!$C:$C,0))),"",INDEX('Policy Characteristics'!D:D,MATCH($C652,'Policy Characteristics'!$C:$C,0)))</f>
        <v>Electrification + Hydrogen</v>
      </c>
      <c r="K652" s="358" t="str">
        <f>IF(ISBLANK(INDEX('Policy Characteristics'!E:E,MATCH($C652,'Policy Characteristics'!$C:$C,0))),"",INDEX('Policy Characteristics'!E:E,MATCH($C652,'Policy Characteristics'!$C:$C,0)))</f>
        <v>indst fuel type shifting</v>
      </c>
      <c r="L652" s="380">
        <f>IF(ISBLANK(INDEX('Policy Characteristics'!F:F,MATCH($C652,'Policy Characteristics'!$C:$C,0))),"",INDEX('Policy Characteristics'!F:F,MATCH($C652,'Policy Characteristics'!$C:$C,0)))</f>
        <v>0</v>
      </c>
      <c r="M652" s="380">
        <f>IF(ISBLANK(INDEX('Policy Characteristics'!G:G,MATCH($C652,'Policy Characteristics'!$C:$C,0))),"",INDEX('Policy Characteristics'!G:G,MATCH($C652,'Policy Characteristics'!$C:$C,0)))</f>
        <v>1</v>
      </c>
      <c r="N652" s="380">
        <f>IF(ISBLANK(INDEX('Policy Characteristics'!H:H,MATCH($C652,'Policy Characteristics'!$C:$C,0))),"",INDEX('Policy Characteristics'!H:H,MATCH($C652,'Policy Characteristics'!$C:$C,0)))</f>
        <v>0.01</v>
      </c>
      <c r="O652" s="358" t="str">
        <f>IF(ISBLANK(INDEX('Policy Characteristics'!I:I,MATCH($C652,'Policy Characteristics'!$C:$C,0))),"",INDEX('Policy Characteristics'!I:I,MATCH($C652,'Policy Characteristics'!$C:$C,0)))</f>
        <v>% of fuel shifted</v>
      </c>
      <c r="P652" s="358"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58" t="str">
        <f>IF(ISBLANK(INDEX('Policy Characteristics'!K:K,MATCH($C652,'Policy Characteristics'!$C:$C,0))),"",INDEX('Policy Characteristics'!K:K,MATCH($C652,'Policy Characteristics'!$C:$C,0)))</f>
        <v>industry-ag-main.html#fuel-switching</v>
      </c>
      <c r="R652" s="358" t="str">
        <f>IF(ISBLANK(INDEX('Policy Characteristics'!L:L,MATCH($C652,'Policy Characteristics'!$C:$C,0))),"",INDEX('Policy Characteristics'!L:L,MATCH($C652,'Policy Characteristics'!$C:$C,0)))</f>
        <v>industry-elec-and-hydrogen.html</v>
      </c>
    </row>
    <row r="653" spans="1:18" x14ac:dyDescent="0.35">
      <c r="A653" s="358" t="str">
        <f>IF(ISBLANK(INDEX('Policy Characteristics'!A:A,MATCH($C653,'Policy Characteristics'!$C:$C,0))),"",INDEX('Policy Characteristics'!A:A,MATCH($C653,'Policy Characteristics'!$C:$C,0)))</f>
        <v>Industry</v>
      </c>
      <c r="B653" s="358" t="str">
        <f>IF(ISBLANK(INDEX('Policy Characteristics'!B:B,MATCH($C653,'Policy Characteristics'!$C:$C,0))),"",INDEX('Policy Characteristics'!B:B,MATCH($C653,'Policy Characteristics'!$C:$C,0)))</f>
        <v>Electrification + Hydrogen</v>
      </c>
      <c r="C653" s="362" t="str">
        <f t="shared" si="35"/>
        <v>Fraction of Industrial Fuel Use Shifted to Other Fuels</v>
      </c>
      <c r="D653" s="9" t="s">
        <v>3237</v>
      </c>
      <c r="E653" s="53" t="s">
        <v>2805</v>
      </c>
      <c r="F653" s="195" t="s">
        <v>3199</v>
      </c>
      <c r="G653" s="53" t="s">
        <v>3252</v>
      </c>
      <c r="H653" s="54">
        <v>1394</v>
      </c>
      <c r="I653" s="53" t="s">
        <v>46</v>
      </c>
      <c r="J653" s="360" t="str">
        <f>IF(ISBLANK(INDEX('Policy Characteristics'!D:D,MATCH($C653,'Policy Characteristics'!$C:$C,0))),"",INDEX('Policy Characteristics'!D:D,MATCH($C653,'Policy Characteristics'!$C:$C,0)))</f>
        <v>Electrification + Hydrogen</v>
      </c>
      <c r="K653" s="358" t="str">
        <f>IF(ISBLANK(INDEX('Policy Characteristics'!E:E,MATCH($C653,'Policy Characteristics'!$C:$C,0))),"",INDEX('Policy Characteristics'!E:E,MATCH($C653,'Policy Characteristics'!$C:$C,0)))</f>
        <v>indst fuel type shifting</v>
      </c>
      <c r="L653" s="380">
        <f>IF(ISBLANK(INDEX('Policy Characteristics'!F:F,MATCH($C653,'Policy Characteristics'!$C:$C,0))),"",INDEX('Policy Characteristics'!F:F,MATCH($C653,'Policy Characteristics'!$C:$C,0)))</f>
        <v>0</v>
      </c>
      <c r="M653" s="380">
        <f>IF(ISBLANK(INDEX('Policy Characteristics'!G:G,MATCH($C653,'Policy Characteristics'!$C:$C,0))),"",INDEX('Policy Characteristics'!G:G,MATCH($C653,'Policy Characteristics'!$C:$C,0)))</f>
        <v>1</v>
      </c>
      <c r="N653" s="380">
        <f>IF(ISBLANK(INDEX('Policy Characteristics'!H:H,MATCH($C653,'Policy Characteristics'!$C:$C,0))),"",INDEX('Policy Characteristics'!H:H,MATCH($C653,'Policy Characteristics'!$C:$C,0)))</f>
        <v>0.01</v>
      </c>
      <c r="O653" s="358" t="str">
        <f>IF(ISBLANK(INDEX('Policy Characteristics'!I:I,MATCH($C653,'Policy Characteristics'!$C:$C,0))),"",INDEX('Policy Characteristics'!I:I,MATCH($C653,'Policy Characteristics'!$C:$C,0)))</f>
        <v>% of fuel shifted</v>
      </c>
      <c r="P653" s="358"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58" t="str">
        <f>IF(ISBLANK(INDEX('Policy Characteristics'!K:K,MATCH($C653,'Policy Characteristics'!$C:$C,0))),"",INDEX('Policy Characteristics'!K:K,MATCH($C653,'Policy Characteristics'!$C:$C,0)))</f>
        <v>industry-ag-main.html#fuel-switching</v>
      </c>
      <c r="R653" s="358" t="str">
        <f>IF(ISBLANK(INDEX('Policy Characteristics'!L:L,MATCH($C653,'Policy Characteristics'!$C:$C,0))),"",INDEX('Policy Characteristics'!L:L,MATCH($C653,'Policy Characteristics'!$C:$C,0)))</f>
        <v>industry-elec-and-hydrogen.html</v>
      </c>
    </row>
    <row r="654" spans="1:18" x14ac:dyDescent="0.35">
      <c r="A654" s="358" t="str">
        <f>IF(ISBLANK(INDEX('Policy Characteristics'!A:A,MATCH($C654,'Policy Characteristics'!$C:$C,0))),"",INDEX('Policy Characteristics'!A:A,MATCH($C654,'Policy Characteristics'!$C:$C,0)))</f>
        <v>Industry</v>
      </c>
      <c r="B654" s="358" t="str">
        <f>IF(ISBLANK(INDEX('Policy Characteristics'!B:B,MATCH($C654,'Policy Characteristics'!$C:$C,0))),"",INDEX('Policy Characteristics'!B:B,MATCH($C654,'Policy Characteristics'!$C:$C,0)))</f>
        <v>Electrification + Hydrogen</v>
      </c>
      <c r="C654" s="362" t="str">
        <f t="shared" si="35"/>
        <v>Fraction of Industrial Fuel Use Shifted to Other Fuels</v>
      </c>
      <c r="D654" s="9" t="s">
        <v>3237</v>
      </c>
      <c r="E654" s="53" t="s">
        <v>2806</v>
      </c>
      <c r="F654" s="195" t="s">
        <v>3199</v>
      </c>
      <c r="G654" s="53" t="s">
        <v>3253</v>
      </c>
      <c r="H654" s="54">
        <v>1395</v>
      </c>
      <c r="I654" s="53" t="s">
        <v>46</v>
      </c>
      <c r="J654" s="360" t="str">
        <f>IF(ISBLANK(INDEX('Policy Characteristics'!D:D,MATCH($C654,'Policy Characteristics'!$C:$C,0))),"",INDEX('Policy Characteristics'!D:D,MATCH($C654,'Policy Characteristics'!$C:$C,0)))</f>
        <v>Electrification + Hydrogen</v>
      </c>
      <c r="K654" s="358" t="str">
        <f>IF(ISBLANK(INDEX('Policy Characteristics'!E:E,MATCH($C654,'Policy Characteristics'!$C:$C,0))),"",INDEX('Policy Characteristics'!E:E,MATCH($C654,'Policy Characteristics'!$C:$C,0)))</f>
        <v>indst fuel type shifting</v>
      </c>
      <c r="L654" s="380">
        <f>IF(ISBLANK(INDEX('Policy Characteristics'!F:F,MATCH($C654,'Policy Characteristics'!$C:$C,0))),"",INDEX('Policy Characteristics'!F:F,MATCH($C654,'Policy Characteristics'!$C:$C,0)))</f>
        <v>0</v>
      </c>
      <c r="M654" s="380">
        <f>IF(ISBLANK(INDEX('Policy Characteristics'!G:G,MATCH($C654,'Policy Characteristics'!$C:$C,0))),"",INDEX('Policy Characteristics'!G:G,MATCH($C654,'Policy Characteristics'!$C:$C,0)))</f>
        <v>1</v>
      </c>
      <c r="N654" s="380">
        <f>IF(ISBLANK(INDEX('Policy Characteristics'!H:H,MATCH($C654,'Policy Characteristics'!$C:$C,0))),"",INDEX('Policy Characteristics'!H:H,MATCH($C654,'Policy Characteristics'!$C:$C,0)))</f>
        <v>0.01</v>
      </c>
      <c r="O654" s="358" t="str">
        <f>IF(ISBLANK(INDEX('Policy Characteristics'!I:I,MATCH($C654,'Policy Characteristics'!$C:$C,0))),"",INDEX('Policy Characteristics'!I:I,MATCH($C654,'Policy Characteristics'!$C:$C,0)))</f>
        <v>% of fuel shifted</v>
      </c>
      <c r="P654" s="358"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58" t="str">
        <f>IF(ISBLANK(INDEX('Policy Characteristics'!K:K,MATCH($C654,'Policy Characteristics'!$C:$C,0))),"",INDEX('Policy Characteristics'!K:K,MATCH($C654,'Policy Characteristics'!$C:$C,0)))</f>
        <v>industry-ag-main.html#fuel-switching</v>
      </c>
      <c r="R654" s="358" t="str">
        <f>IF(ISBLANK(INDEX('Policy Characteristics'!L:L,MATCH($C654,'Policy Characteristics'!$C:$C,0))),"",INDEX('Policy Characteristics'!L:L,MATCH($C654,'Policy Characteristics'!$C:$C,0)))</f>
        <v>industry-elec-and-hydrogen.html</v>
      </c>
    </row>
    <row r="655" spans="1:18" x14ac:dyDescent="0.35">
      <c r="A655" s="358" t="str">
        <f>IF(ISBLANK(INDEX('Policy Characteristics'!A:A,MATCH($C655,'Policy Characteristics'!$C:$C,0))),"",INDEX('Policy Characteristics'!A:A,MATCH($C655,'Policy Characteristics'!$C:$C,0)))</f>
        <v>Industry</v>
      </c>
      <c r="B655" s="358" t="str">
        <f>IF(ISBLANK(INDEX('Policy Characteristics'!B:B,MATCH($C655,'Policy Characteristics'!$C:$C,0))),"",INDEX('Policy Characteristics'!B:B,MATCH($C655,'Policy Characteristics'!$C:$C,0)))</f>
        <v>Electrification + Hydrogen</v>
      </c>
      <c r="C655" s="362" t="str">
        <f t="shared" si="35"/>
        <v>Fraction of Industrial Fuel Use Shifted to Other Fuels</v>
      </c>
      <c r="D655" s="9" t="s">
        <v>3237</v>
      </c>
      <c r="E655" s="53" t="s">
        <v>2807</v>
      </c>
      <c r="F655" s="195" t="s">
        <v>3199</v>
      </c>
      <c r="G655" s="53" t="s">
        <v>3254</v>
      </c>
      <c r="H655" s="54">
        <v>1396</v>
      </c>
      <c r="I655" s="53" t="s">
        <v>46</v>
      </c>
      <c r="J655" s="360" t="str">
        <f>IF(ISBLANK(INDEX('Policy Characteristics'!D:D,MATCH($C655,'Policy Characteristics'!$C:$C,0))),"",INDEX('Policy Characteristics'!D:D,MATCH($C655,'Policy Characteristics'!$C:$C,0)))</f>
        <v>Electrification + Hydrogen</v>
      </c>
      <c r="K655" s="358" t="str">
        <f>IF(ISBLANK(INDEX('Policy Characteristics'!E:E,MATCH($C655,'Policy Characteristics'!$C:$C,0))),"",INDEX('Policy Characteristics'!E:E,MATCH($C655,'Policy Characteristics'!$C:$C,0)))</f>
        <v>indst fuel type shifting</v>
      </c>
      <c r="L655" s="380">
        <f>IF(ISBLANK(INDEX('Policy Characteristics'!F:F,MATCH($C655,'Policy Characteristics'!$C:$C,0))),"",INDEX('Policy Characteristics'!F:F,MATCH($C655,'Policy Characteristics'!$C:$C,0)))</f>
        <v>0</v>
      </c>
      <c r="M655" s="380">
        <f>IF(ISBLANK(INDEX('Policy Characteristics'!G:G,MATCH($C655,'Policy Characteristics'!$C:$C,0))),"",INDEX('Policy Characteristics'!G:G,MATCH($C655,'Policy Characteristics'!$C:$C,0)))</f>
        <v>1</v>
      </c>
      <c r="N655" s="380">
        <f>IF(ISBLANK(INDEX('Policy Characteristics'!H:H,MATCH($C655,'Policy Characteristics'!$C:$C,0))),"",INDEX('Policy Characteristics'!H:H,MATCH($C655,'Policy Characteristics'!$C:$C,0)))</f>
        <v>0.01</v>
      </c>
      <c r="O655" s="358" t="str">
        <f>IF(ISBLANK(INDEX('Policy Characteristics'!I:I,MATCH($C655,'Policy Characteristics'!$C:$C,0))),"",INDEX('Policy Characteristics'!I:I,MATCH($C655,'Policy Characteristics'!$C:$C,0)))</f>
        <v>% of fuel shifted</v>
      </c>
      <c r="P655" s="358"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58" t="str">
        <f>IF(ISBLANK(INDEX('Policy Characteristics'!K:K,MATCH($C655,'Policy Characteristics'!$C:$C,0))),"",INDEX('Policy Characteristics'!K:K,MATCH($C655,'Policy Characteristics'!$C:$C,0)))</f>
        <v>industry-ag-main.html#fuel-switching</v>
      </c>
      <c r="R655" s="358" t="str">
        <f>IF(ISBLANK(INDEX('Policy Characteristics'!L:L,MATCH($C655,'Policy Characteristics'!$C:$C,0))),"",INDEX('Policy Characteristics'!L:L,MATCH($C655,'Policy Characteristics'!$C:$C,0)))</f>
        <v>industry-elec-and-hydrogen.html</v>
      </c>
    </row>
    <row r="656" spans="1:18" x14ac:dyDescent="0.35">
      <c r="A656" s="358" t="str">
        <f>IF(ISBLANK(INDEX('Policy Characteristics'!A:A,MATCH($C656,'Policy Characteristics'!$C:$C,0))),"",INDEX('Policy Characteristics'!A:A,MATCH($C656,'Policy Characteristics'!$C:$C,0)))</f>
        <v>Industry</v>
      </c>
      <c r="B656" s="358" t="str">
        <f>IF(ISBLANK(INDEX('Policy Characteristics'!B:B,MATCH($C656,'Policy Characteristics'!$C:$C,0))),"",INDEX('Policy Characteristics'!B:B,MATCH($C656,'Policy Characteristics'!$C:$C,0)))</f>
        <v>Electrification + Hydrogen</v>
      </c>
      <c r="C656" s="362" t="str">
        <f t="shared" si="35"/>
        <v>Fraction of Industrial Fuel Use Shifted to Other Fuels</v>
      </c>
      <c r="D656" s="9" t="s">
        <v>3237</v>
      </c>
      <c r="E656" s="53" t="s">
        <v>2804</v>
      </c>
      <c r="F656" s="195" t="s">
        <v>3199</v>
      </c>
      <c r="G656" s="53" t="s">
        <v>3255</v>
      </c>
      <c r="H656" s="54">
        <v>1397</v>
      </c>
      <c r="I656" s="53" t="s">
        <v>45</v>
      </c>
      <c r="J656" s="360" t="str">
        <f>IF(ISBLANK(INDEX('Policy Characteristics'!D:D,MATCH($C656,'Policy Characteristics'!$C:$C,0))),"",INDEX('Policy Characteristics'!D:D,MATCH($C656,'Policy Characteristics'!$C:$C,0)))</f>
        <v>Electrification + Hydrogen</v>
      </c>
      <c r="K656" s="358" t="str">
        <f>IF(ISBLANK(INDEX('Policy Characteristics'!E:E,MATCH($C656,'Policy Characteristics'!$C:$C,0))),"",INDEX('Policy Characteristics'!E:E,MATCH($C656,'Policy Characteristics'!$C:$C,0)))</f>
        <v>indst fuel type shifting</v>
      </c>
      <c r="L656" s="380">
        <f>IF(ISBLANK(INDEX('Policy Characteristics'!F:F,MATCH($C656,'Policy Characteristics'!$C:$C,0))),"",INDEX('Policy Characteristics'!F:F,MATCH($C656,'Policy Characteristics'!$C:$C,0)))</f>
        <v>0</v>
      </c>
      <c r="M656" s="380">
        <f>IF(ISBLANK(INDEX('Policy Characteristics'!G:G,MATCH($C656,'Policy Characteristics'!$C:$C,0))),"",INDEX('Policy Characteristics'!G:G,MATCH($C656,'Policy Characteristics'!$C:$C,0)))</f>
        <v>1</v>
      </c>
      <c r="N656" s="380">
        <f>IF(ISBLANK(INDEX('Policy Characteristics'!H:H,MATCH($C656,'Policy Characteristics'!$C:$C,0))),"",INDEX('Policy Characteristics'!H:H,MATCH($C656,'Policy Characteristics'!$C:$C,0)))</f>
        <v>0.01</v>
      </c>
      <c r="O656" s="358" t="str">
        <f>IF(ISBLANK(INDEX('Policy Characteristics'!I:I,MATCH($C656,'Policy Characteristics'!$C:$C,0))),"",INDEX('Policy Characteristics'!I:I,MATCH($C656,'Policy Characteristics'!$C:$C,0)))</f>
        <v>% of fuel shifted</v>
      </c>
      <c r="P656" s="358"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58" t="str">
        <f>IF(ISBLANK(INDEX('Policy Characteristics'!K:K,MATCH($C656,'Policy Characteristics'!$C:$C,0))),"",INDEX('Policy Characteristics'!K:K,MATCH($C656,'Policy Characteristics'!$C:$C,0)))</f>
        <v>industry-ag-main.html#fuel-switching</v>
      </c>
      <c r="R656" s="358" t="str">
        <f>IF(ISBLANK(INDEX('Policy Characteristics'!L:L,MATCH($C656,'Policy Characteristics'!$C:$C,0))),"",INDEX('Policy Characteristics'!L:L,MATCH($C656,'Policy Characteristics'!$C:$C,0)))</f>
        <v>industry-elec-and-hydrogen.html</v>
      </c>
    </row>
    <row r="657" spans="1:18" x14ac:dyDescent="0.35">
      <c r="A657" s="358" t="str">
        <f>IF(ISBLANK(INDEX('Policy Characteristics'!A:A,MATCH($C657,'Policy Characteristics'!$C:$C,0))),"",INDEX('Policy Characteristics'!A:A,MATCH($C657,'Policy Characteristics'!$C:$C,0)))</f>
        <v>Industry</v>
      </c>
      <c r="B657" s="358" t="str">
        <f>IF(ISBLANK(INDEX('Policy Characteristics'!B:B,MATCH($C657,'Policy Characteristics'!$C:$C,0))),"",INDEX('Policy Characteristics'!B:B,MATCH($C657,'Policy Characteristics'!$C:$C,0)))</f>
        <v>Electrification + Hydrogen</v>
      </c>
      <c r="C657" s="362" t="str">
        <f t="shared" si="35"/>
        <v>Fraction of Industrial Fuel Use Shifted to Other Fuels</v>
      </c>
      <c r="D657" s="9" t="s">
        <v>3238</v>
      </c>
      <c r="E657" s="53" t="s">
        <v>2463</v>
      </c>
      <c r="F657" s="195" t="s">
        <v>3200</v>
      </c>
      <c r="G657" s="53" t="s">
        <v>3246</v>
      </c>
      <c r="H657" s="54">
        <v>1398</v>
      </c>
      <c r="I657" s="53" t="s">
        <v>45</v>
      </c>
      <c r="J657" s="360" t="str">
        <f>IF(ISBLANK(INDEX('Policy Characteristics'!D:D,MATCH($C657,'Policy Characteristics'!$C:$C,0))),"",INDEX('Policy Characteristics'!D:D,MATCH($C657,'Policy Characteristics'!$C:$C,0)))</f>
        <v>Electrification + Hydrogen</v>
      </c>
      <c r="K657" s="358" t="str">
        <f>IF(ISBLANK(INDEX('Policy Characteristics'!E:E,MATCH($C657,'Policy Characteristics'!$C:$C,0))),"",INDEX('Policy Characteristics'!E:E,MATCH($C657,'Policy Characteristics'!$C:$C,0)))</f>
        <v>indst fuel type shifting</v>
      </c>
      <c r="L657" s="380">
        <f>IF(ISBLANK(INDEX('Policy Characteristics'!F:F,MATCH($C657,'Policy Characteristics'!$C:$C,0))),"",INDEX('Policy Characteristics'!F:F,MATCH($C657,'Policy Characteristics'!$C:$C,0)))</f>
        <v>0</v>
      </c>
      <c r="M657" s="380">
        <f>IF(ISBLANK(INDEX('Policy Characteristics'!G:G,MATCH($C657,'Policy Characteristics'!$C:$C,0))),"",INDEX('Policy Characteristics'!G:G,MATCH($C657,'Policy Characteristics'!$C:$C,0)))</f>
        <v>1</v>
      </c>
      <c r="N657" s="380">
        <f>IF(ISBLANK(INDEX('Policy Characteristics'!H:H,MATCH($C657,'Policy Characteristics'!$C:$C,0))),"",INDEX('Policy Characteristics'!H:H,MATCH($C657,'Policy Characteristics'!$C:$C,0)))</f>
        <v>0.01</v>
      </c>
      <c r="O657" s="358" t="str">
        <f>IF(ISBLANK(INDEX('Policy Characteristics'!I:I,MATCH($C657,'Policy Characteristics'!$C:$C,0))),"",INDEX('Policy Characteristics'!I:I,MATCH($C657,'Policy Characteristics'!$C:$C,0)))</f>
        <v>% of fuel shifted</v>
      </c>
      <c r="P657" s="358"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58" t="str">
        <f>IF(ISBLANK(INDEX('Policy Characteristics'!K:K,MATCH($C657,'Policy Characteristics'!$C:$C,0))),"",INDEX('Policy Characteristics'!K:K,MATCH($C657,'Policy Characteristics'!$C:$C,0)))</f>
        <v>industry-ag-main.html#fuel-switching</v>
      </c>
      <c r="R657" s="358" t="str">
        <f>IF(ISBLANK(INDEX('Policy Characteristics'!L:L,MATCH($C657,'Policy Characteristics'!$C:$C,0))),"",INDEX('Policy Characteristics'!L:L,MATCH($C657,'Policy Characteristics'!$C:$C,0)))</f>
        <v>industry-elec-and-hydrogen.html</v>
      </c>
    </row>
    <row r="658" spans="1:18" x14ac:dyDescent="0.35">
      <c r="A658" s="358" t="str">
        <f>IF(ISBLANK(INDEX('Policy Characteristics'!A:A,MATCH($C658,'Policy Characteristics'!$C:$C,0))),"",INDEX('Policy Characteristics'!A:A,MATCH($C658,'Policy Characteristics'!$C:$C,0)))</f>
        <v>Industry</v>
      </c>
      <c r="B658" s="358" t="str">
        <f>IF(ISBLANK(INDEX('Policy Characteristics'!B:B,MATCH($C658,'Policy Characteristics'!$C:$C,0))),"",INDEX('Policy Characteristics'!B:B,MATCH($C658,'Policy Characteristics'!$C:$C,0)))</f>
        <v>Electrification + Hydrogen</v>
      </c>
      <c r="C658" s="362" t="str">
        <f t="shared" si="35"/>
        <v>Fraction of Industrial Fuel Use Shifted to Other Fuels</v>
      </c>
      <c r="D658" s="9" t="s">
        <v>3238</v>
      </c>
      <c r="E658" s="53" t="s">
        <v>2464</v>
      </c>
      <c r="F658" s="195" t="s">
        <v>3200</v>
      </c>
      <c r="G658" s="53" t="s">
        <v>3247</v>
      </c>
      <c r="H658" s="54">
        <v>1399</v>
      </c>
      <c r="I658" s="53" t="s">
        <v>46</v>
      </c>
      <c r="J658" s="360" t="str">
        <f>IF(ISBLANK(INDEX('Policy Characteristics'!D:D,MATCH($C658,'Policy Characteristics'!$C:$C,0))),"",INDEX('Policy Characteristics'!D:D,MATCH($C658,'Policy Characteristics'!$C:$C,0)))</f>
        <v>Electrification + Hydrogen</v>
      </c>
      <c r="K658" s="358" t="str">
        <f>IF(ISBLANK(INDEX('Policy Characteristics'!E:E,MATCH($C658,'Policy Characteristics'!$C:$C,0))),"",INDEX('Policy Characteristics'!E:E,MATCH($C658,'Policy Characteristics'!$C:$C,0)))</f>
        <v>indst fuel type shifting</v>
      </c>
      <c r="L658" s="380">
        <f>IF(ISBLANK(INDEX('Policy Characteristics'!F:F,MATCH($C658,'Policy Characteristics'!$C:$C,0))),"",INDEX('Policy Characteristics'!F:F,MATCH($C658,'Policy Characteristics'!$C:$C,0)))</f>
        <v>0</v>
      </c>
      <c r="M658" s="380">
        <f>IF(ISBLANK(INDEX('Policy Characteristics'!G:G,MATCH($C658,'Policy Characteristics'!$C:$C,0))),"",INDEX('Policy Characteristics'!G:G,MATCH($C658,'Policy Characteristics'!$C:$C,0)))</f>
        <v>1</v>
      </c>
      <c r="N658" s="380">
        <f>IF(ISBLANK(INDEX('Policy Characteristics'!H:H,MATCH($C658,'Policy Characteristics'!$C:$C,0))),"",INDEX('Policy Characteristics'!H:H,MATCH($C658,'Policy Characteristics'!$C:$C,0)))</f>
        <v>0.01</v>
      </c>
      <c r="O658" s="358" t="str">
        <f>IF(ISBLANK(INDEX('Policy Characteristics'!I:I,MATCH($C658,'Policy Characteristics'!$C:$C,0))),"",INDEX('Policy Characteristics'!I:I,MATCH($C658,'Policy Characteristics'!$C:$C,0)))</f>
        <v>% of fuel shifted</v>
      </c>
      <c r="P658" s="358"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58" t="str">
        <f>IF(ISBLANK(INDEX('Policy Characteristics'!K:K,MATCH($C658,'Policy Characteristics'!$C:$C,0))),"",INDEX('Policy Characteristics'!K:K,MATCH($C658,'Policy Characteristics'!$C:$C,0)))</f>
        <v>industry-ag-main.html#fuel-switching</v>
      </c>
      <c r="R658" s="358" t="str">
        <f>IF(ISBLANK(INDEX('Policy Characteristics'!L:L,MATCH($C658,'Policy Characteristics'!$C:$C,0))),"",INDEX('Policy Characteristics'!L:L,MATCH($C658,'Policy Characteristics'!$C:$C,0)))</f>
        <v>industry-elec-and-hydrogen.html</v>
      </c>
    </row>
    <row r="659" spans="1:18" x14ac:dyDescent="0.35">
      <c r="A659" s="358" t="str">
        <f>IF(ISBLANK(INDEX('Policy Characteristics'!A:A,MATCH($C659,'Policy Characteristics'!$C:$C,0))),"",INDEX('Policy Characteristics'!A:A,MATCH($C659,'Policy Characteristics'!$C:$C,0)))</f>
        <v>Industry</v>
      </c>
      <c r="B659" s="358" t="str">
        <f>IF(ISBLANK(INDEX('Policy Characteristics'!B:B,MATCH($C659,'Policy Characteristics'!$C:$C,0))),"",INDEX('Policy Characteristics'!B:B,MATCH($C659,'Policy Characteristics'!$C:$C,0)))</f>
        <v>Electrification + Hydrogen</v>
      </c>
      <c r="C659" s="362" t="str">
        <f t="shared" si="35"/>
        <v>Fraction of Industrial Fuel Use Shifted to Other Fuels</v>
      </c>
      <c r="D659" s="9" t="s">
        <v>3238</v>
      </c>
      <c r="E659" s="53" t="s">
        <v>2465</v>
      </c>
      <c r="F659" s="195" t="s">
        <v>3200</v>
      </c>
      <c r="G659" s="53" t="s">
        <v>3248</v>
      </c>
      <c r="H659" s="54">
        <v>1400</v>
      </c>
      <c r="I659" s="53" t="s">
        <v>46</v>
      </c>
      <c r="J659" s="360" t="str">
        <f>IF(ISBLANK(INDEX('Policy Characteristics'!D:D,MATCH($C659,'Policy Characteristics'!$C:$C,0))),"",INDEX('Policy Characteristics'!D:D,MATCH($C659,'Policy Characteristics'!$C:$C,0)))</f>
        <v>Electrification + Hydrogen</v>
      </c>
      <c r="K659" s="358" t="str">
        <f>IF(ISBLANK(INDEX('Policy Characteristics'!E:E,MATCH($C659,'Policy Characteristics'!$C:$C,0))),"",INDEX('Policy Characteristics'!E:E,MATCH($C659,'Policy Characteristics'!$C:$C,0)))</f>
        <v>indst fuel type shifting</v>
      </c>
      <c r="L659" s="380">
        <f>IF(ISBLANK(INDEX('Policy Characteristics'!F:F,MATCH($C659,'Policy Characteristics'!$C:$C,0))),"",INDEX('Policy Characteristics'!F:F,MATCH($C659,'Policy Characteristics'!$C:$C,0)))</f>
        <v>0</v>
      </c>
      <c r="M659" s="380">
        <f>IF(ISBLANK(INDEX('Policy Characteristics'!G:G,MATCH($C659,'Policy Characteristics'!$C:$C,0))),"",INDEX('Policy Characteristics'!G:G,MATCH($C659,'Policy Characteristics'!$C:$C,0)))</f>
        <v>1</v>
      </c>
      <c r="N659" s="380">
        <f>IF(ISBLANK(INDEX('Policy Characteristics'!H:H,MATCH($C659,'Policy Characteristics'!$C:$C,0))),"",INDEX('Policy Characteristics'!H:H,MATCH($C659,'Policy Characteristics'!$C:$C,0)))</f>
        <v>0.01</v>
      </c>
      <c r="O659" s="358" t="str">
        <f>IF(ISBLANK(INDEX('Policy Characteristics'!I:I,MATCH($C659,'Policy Characteristics'!$C:$C,0))),"",INDEX('Policy Characteristics'!I:I,MATCH($C659,'Policy Characteristics'!$C:$C,0)))</f>
        <v>% of fuel shifted</v>
      </c>
      <c r="P659" s="358"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58" t="str">
        <f>IF(ISBLANK(INDEX('Policy Characteristics'!K:K,MATCH($C659,'Policy Characteristics'!$C:$C,0))),"",INDEX('Policy Characteristics'!K:K,MATCH($C659,'Policy Characteristics'!$C:$C,0)))</f>
        <v>industry-ag-main.html#fuel-switching</v>
      </c>
      <c r="R659" s="358" t="str">
        <f>IF(ISBLANK(INDEX('Policy Characteristics'!L:L,MATCH($C659,'Policy Characteristics'!$C:$C,0))),"",INDEX('Policy Characteristics'!L:L,MATCH($C659,'Policy Characteristics'!$C:$C,0)))</f>
        <v>industry-elec-and-hydrogen.html</v>
      </c>
    </row>
    <row r="660" spans="1:18" x14ac:dyDescent="0.35">
      <c r="A660" s="358" t="str">
        <f>IF(ISBLANK(INDEX('Policy Characteristics'!A:A,MATCH($C660,'Policy Characteristics'!$C:$C,0))),"",INDEX('Policy Characteristics'!A:A,MATCH($C660,'Policy Characteristics'!$C:$C,0)))</f>
        <v>Industry</v>
      </c>
      <c r="B660" s="358" t="str">
        <f>IF(ISBLANK(INDEX('Policy Characteristics'!B:B,MATCH($C660,'Policy Characteristics'!$C:$C,0))),"",INDEX('Policy Characteristics'!B:B,MATCH($C660,'Policy Characteristics'!$C:$C,0)))</f>
        <v>Electrification + Hydrogen</v>
      </c>
      <c r="C660" s="362" t="str">
        <f t="shared" si="35"/>
        <v>Fraction of Industrial Fuel Use Shifted to Other Fuels</v>
      </c>
      <c r="D660" s="9" t="s">
        <v>3238</v>
      </c>
      <c r="E660" s="53" t="s">
        <v>2466</v>
      </c>
      <c r="F660" s="195" t="s">
        <v>3200</v>
      </c>
      <c r="G660" s="53" t="s">
        <v>3249</v>
      </c>
      <c r="H660" s="54">
        <v>1401</v>
      </c>
      <c r="I660" s="53" t="s">
        <v>46</v>
      </c>
      <c r="J660" s="360" t="str">
        <f>IF(ISBLANK(INDEX('Policy Characteristics'!D:D,MATCH($C660,'Policy Characteristics'!$C:$C,0))),"",INDEX('Policy Characteristics'!D:D,MATCH($C660,'Policy Characteristics'!$C:$C,0)))</f>
        <v>Electrification + Hydrogen</v>
      </c>
      <c r="K660" s="358" t="str">
        <f>IF(ISBLANK(INDEX('Policy Characteristics'!E:E,MATCH($C660,'Policy Characteristics'!$C:$C,0))),"",INDEX('Policy Characteristics'!E:E,MATCH($C660,'Policy Characteristics'!$C:$C,0)))</f>
        <v>indst fuel type shifting</v>
      </c>
      <c r="L660" s="380">
        <f>IF(ISBLANK(INDEX('Policy Characteristics'!F:F,MATCH($C660,'Policy Characteristics'!$C:$C,0))),"",INDEX('Policy Characteristics'!F:F,MATCH($C660,'Policy Characteristics'!$C:$C,0)))</f>
        <v>0</v>
      </c>
      <c r="M660" s="380">
        <f>IF(ISBLANK(INDEX('Policy Characteristics'!G:G,MATCH($C660,'Policy Characteristics'!$C:$C,0))),"",INDEX('Policy Characteristics'!G:G,MATCH($C660,'Policy Characteristics'!$C:$C,0)))</f>
        <v>1</v>
      </c>
      <c r="N660" s="380">
        <f>IF(ISBLANK(INDEX('Policy Characteristics'!H:H,MATCH($C660,'Policy Characteristics'!$C:$C,0))),"",INDEX('Policy Characteristics'!H:H,MATCH($C660,'Policy Characteristics'!$C:$C,0)))</f>
        <v>0.01</v>
      </c>
      <c r="O660" s="358" t="str">
        <f>IF(ISBLANK(INDEX('Policy Characteristics'!I:I,MATCH($C660,'Policy Characteristics'!$C:$C,0))),"",INDEX('Policy Characteristics'!I:I,MATCH($C660,'Policy Characteristics'!$C:$C,0)))</f>
        <v>% of fuel shifted</v>
      </c>
      <c r="P660" s="358"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58" t="str">
        <f>IF(ISBLANK(INDEX('Policy Characteristics'!K:K,MATCH($C660,'Policy Characteristics'!$C:$C,0))),"",INDEX('Policy Characteristics'!K:K,MATCH($C660,'Policy Characteristics'!$C:$C,0)))</f>
        <v>industry-ag-main.html#fuel-switching</v>
      </c>
      <c r="R660" s="358" t="str">
        <f>IF(ISBLANK(INDEX('Policy Characteristics'!L:L,MATCH($C660,'Policy Characteristics'!$C:$C,0))),"",INDEX('Policy Characteristics'!L:L,MATCH($C660,'Policy Characteristics'!$C:$C,0)))</f>
        <v>industry-elec-and-hydrogen.html</v>
      </c>
    </row>
    <row r="661" spans="1:18" x14ac:dyDescent="0.35">
      <c r="A661" s="358" t="str">
        <f>IF(ISBLANK(INDEX('Policy Characteristics'!A:A,MATCH($C661,'Policy Characteristics'!$C:$C,0))),"",INDEX('Policy Characteristics'!A:A,MATCH($C661,'Policy Characteristics'!$C:$C,0)))</f>
        <v>Industry</v>
      </c>
      <c r="B661" s="358" t="str">
        <f>IF(ISBLANK(INDEX('Policy Characteristics'!B:B,MATCH($C661,'Policy Characteristics'!$C:$C,0))),"",INDEX('Policy Characteristics'!B:B,MATCH($C661,'Policy Characteristics'!$C:$C,0)))</f>
        <v>Electrification + Hydrogen</v>
      </c>
      <c r="C661" s="362" t="str">
        <f t="shared" si="35"/>
        <v>Fraction of Industrial Fuel Use Shifted to Other Fuels</v>
      </c>
      <c r="D661" s="9" t="s">
        <v>3238</v>
      </c>
      <c r="E661" s="53" t="s">
        <v>2467</v>
      </c>
      <c r="F661" s="195" t="s">
        <v>3200</v>
      </c>
      <c r="G661" s="53" t="s">
        <v>3250</v>
      </c>
      <c r="H661" s="54">
        <v>1402</v>
      </c>
      <c r="I661" s="53" t="s">
        <v>46</v>
      </c>
      <c r="J661" s="360" t="str">
        <f>IF(ISBLANK(INDEX('Policy Characteristics'!D:D,MATCH($C661,'Policy Characteristics'!$C:$C,0))),"",INDEX('Policy Characteristics'!D:D,MATCH($C661,'Policy Characteristics'!$C:$C,0)))</f>
        <v>Electrification + Hydrogen</v>
      </c>
      <c r="K661" s="358" t="str">
        <f>IF(ISBLANK(INDEX('Policy Characteristics'!E:E,MATCH($C661,'Policy Characteristics'!$C:$C,0))),"",INDEX('Policy Characteristics'!E:E,MATCH($C661,'Policy Characteristics'!$C:$C,0)))</f>
        <v>indst fuel type shifting</v>
      </c>
      <c r="L661" s="380">
        <f>IF(ISBLANK(INDEX('Policy Characteristics'!F:F,MATCH($C661,'Policy Characteristics'!$C:$C,0))),"",INDEX('Policy Characteristics'!F:F,MATCH($C661,'Policy Characteristics'!$C:$C,0)))</f>
        <v>0</v>
      </c>
      <c r="M661" s="380">
        <f>IF(ISBLANK(INDEX('Policy Characteristics'!G:G,MATCH($C661,'Policy Characteristics'!$C:$C,0))),"",INDEX('Policy Characteristics'!G:G,MATCH($C661,'Policy Characteristics'!$C:$C,0)))</f>
        <v>1</v>
      </c>
      <c r="N661" s="380">
        <f>IF(ISBLANK(INDEX('Policy Characteristics'!H:H,MATCH($C661,'Policy Characteristics'!$C:$C,0))),"",INDEX('Policy Characteristics'!H:H,MATCH($C661,'Policy Characteristics'!$C:$C,0)))</f>
        <v>0.01</v>
      </c>
      <c r="O661" s="358" t="str">
        <f>IF(ISBLANK(INDEX('Policy Characteristics'!I:I,MATCH($C661,'Policy Characteristics'!$C:$C,0))),"",INDEX('Policy Characteristics'!I:I,MATCH($C661,'Policy Characteristics'!$C:$C,0)))</f>
        <v>% of fuel shifted</v>
      </c>
      <c r="P661" s="358"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58" t="str">
        <f>IF(ISBLANK(INDEX('Policy Characteristics'!K:K,MATCH($C661,'Policy Characteristics'!$C:$C,0))),"",INDEX('Policy Characteristics'!K:K,MATCH($C661,'Policy Characteristics'!$C:$C,0)))</f>
        <v>industry-ag-main.html#fuel-switching</v>
      </c>
      <c r="R661" s="358" t="str">
        <f>IF(ISBLANK(INDEX('Policy Characteristics'!L:L,MATCH($C661,'Policy Characteristics'!$C:$C,0))),"",INDEX('Policy Characteristics'!L:L,MATCH($C661,'Policy Characteristics'!$C:$C,0)))</f>
        <v>industry-elec-and-hydrogen.html</v>
      </c>
    </row>
    <row r="662" spans="1:18" x14ac:dyDescent="0.35">
      <c r="A662" s="358" t="str">
        <f>IF(ISBLANK(INDEX('Policy Characteristics'!A:A,MATCH($C662,'Policy Characteristics'!$C:$C,0))),"",INDEX('Policy Characteristics'!A:A,MATCH($C662,'Policy Characteristics'!$C:$C,0)))</f>
        <v>Industry</v>
      </c>
      <c r="B662" s="358" t="str">
        <f>IF(ISBLANK(INDEX('Policy Characteristics'!B:B,MATCH($C662,'Policy Characteristics'!$C:$C,0))),"",INDEX('Policy Characteristics'!B:B,MATCH($C662,'Policy Characteristics'!$C:$C,0)))</f>
        <v>Electrification + Hydrogen</v>
      </c>
      <c r="C662" s="362" t="str">
        <f t="shared" si="35"/>
        <v>Fraction of Industrial Fuel Use Shifted to Other Fuels</v>
      </c>
      <c r="D662" s="9" t="s">
        <v>3238</v>
      </c>
      <c r="E662" s="53" t="s">
        <v>2468</v>
      </c>
      <c r="F662" s="195" t="s">
        <v>3200</v>
      </c>
      <c r="G662" s="53" t="s">
        <v>3251</v>
      </c>
      <c r="H662" s="54">
        <v>1403</v>
      </c>
      <c r="I662" s="53" t="s">
        <v>46</v>
      </c>
      <c r="J662" s="360" t="str">
        <f>IF(ISBLANK(INDEX('Policy Characteristics'!D:D,MATCH($C662,'Policy Characteristics'!$C:$C,0))),"",INDEX('Policy Characteristics'!D:D,MATCH($C662,'Policy Characteristics'!$C:$C,0)))</f>
        <v>Electrification + Hydrogen</v>
      </c>
      <c r="K662" s="358" t="str">
        <f>IF(ISBLANK(INDEX('Policy Characteristics'!E:E,MATCH($C662,'Policy Characteristics'!$C:$C,0))),"",INDEX('Policy Characteristics'!E:E,MATCH($C662,'Policy Characteristics'!$C:$C,0)))</f>
        <v>indst fuel type shifting</v>
      </c>
      <c r="L662" s="380">
        <f>IF(ISBLANK(INDEX('Policy Characteristics'!F:F,MATCH($C662,'Policy Characteristics'!$C:$C,0))),"",INDEX('Policy Characteristics'!F:F,MATCH($C662,'Policy Characteristics'!$C:$C,0)))</f>
        <v>0</v>
      </c>
      <c r="M662" s="380">
        <f>IF(ISBLANK(INDEX('Policy Characteristics'!G:G,MATCH($C662,'Policy Characteristics'!$C:$C,0))),"",INDEX('Policy Characteristics'!G:G,MATCH($C662,'Policy Characteristics'!$C:$C,0)))</f>
        <v>1</v>
      </c>
      <c r="N662" s="380">
        <f>IF(ISBLANK(INDEX('Policy Characteristics'!H:H,MATCH($C662,'Policy Characteristics'!$C:$C,0))),"",INDEX('Policy Characteristics'!H:H,MATCH($C662,'Policy Characteristics'!$C:$C,0)))</f>
        <v>0.01</v>
      </c>
      <c r="O662" s="358" t="str">
        <f>IF(ISBLANK(INDEX('Policy Characteristics'!I:I,MATCH($C662,'Policy Characteristics'!$C:$C,0))),"",INDEX('Policy Characteristics'!I:I,MATCH($C662,'Policy Characteristics'!$C:$C,0)))</f>
        <v>% of fuel shifted</v>
      </c>
      <c r="P662" s="358"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58" t="str">
        <f>IF(ISBLANK(INDEX('Policy Characteristics'!K:K,MATCH($C662,'Policy Characteristics'!$C:$C,0))),"",INDEX('Policy Characteristics'!K:K,MATCH($C662,'Policy Characteristics'!$C:$C,0)))</f>
        <v>industry-ag-main.html#fuel-switching</v>
      </c>
      <c r="R662" s="358" t="str">
        <f>IF(ISBLANK(INDEX('Policy Characteristics'!L:L,MATCH($C662,'Policy Characteristics'!$C:$C,0))),"",INDEX('Policy Characteristics'!L:L,MATCH($C662,'Policy Characteristics'!$C:$C,0)))</f>
        <v>industry-elec-and-hydrogen.html</v>
      </c>
    </row>
    <row r="663" spans="1:18" x14ac:dyDescent="0.35">
      <c r="A663" s="358" t="str">
        <f>IF(ISBLANK(INDEX('Policy Characteristics'!A:A,MATCH($C663,'Policy Characteristics'!$C:$C,0))),"",INDEX('Policy Characteristics'!A:A,MATCH($C663,'Policy Characteristics'!$C:$C,0)))</f>
        <v>Industry</v>
      </c>
      <c r="B663" s="358" t="str">
        <f>IF(ISBLANK(INDEX('Policy Characteristics'!B:B,MATCH($C663,'Policy Characteristics'!$C:$C,0))),"",INDEX('Policy Characteristics'!B:B,MATCH($C663,'Policy Characteristics'!$C:$C,0)))</f>
        <v>Electrification + Hydrogen</v>
      </c>
      <c r="C663" s="362" t="str">
        <f t="shared" si="35"/>
        <v>Fraction of Industrial Fuel Use Shifted to Other Fuels</v>
      </c>
      <c r="D663" s="9" t="s">
        <v>3238</v>
      </c>
      <c r="E663" s="53" t="s">
        <v>2805</v>
      </c>
      <c r="F663" s="195" t="s">
        <v>3200</v>
      </c>
      <c r="G663" s="53" t="s">
        <v>3252</v>
      </c>
      <c r="H663" s="54">
        <v>1404</v>
      </c>
      <c r="I663" s="53" t="s">
        <v>46</v>
      </c>
      <c r="J663" s="360" t="str">
        <f>IF(ISBLANK(INDEX('Policy Characteristics'!D:D,MATCH($C663,'Policy Characteristics'!$C:$C,0))),"",INDEX('Policy Characteristics'!D:D,MATCH($C663,'Policy Characteristics'!$C:$C,0)))</f>
        <v>Electrification + Hydrogen</v>
      </c>
      <c r="K663" s="358" t="str">
        <f>IF(ISBLANK(INDEX('Policy Characteristics'!E:E,MATCH($C663,'Policy Characteristics'!$C:$C,0))),"",INDEX('Policy Characteristics'!E:E,MATCH($C663,'Policy Characteristics'!$C:$C,0)))</f>
        <v>indst fuel type shifting</v>
      </c>
      <c r="L663" s="380">
        <f>IF(ISBLANK(INDEX('Policy Characteristics'!F:F,MATCH($C663,'Policy Characteristics'!$C:$C,0))),"",INDEX('Policy Characteristics'!F:F,MATCH($C663,'Policy Characteristics'!$C:$C,0)))</f>
        <v>0</v>
      </c>
      <c r="M663" s="380">
        <f>IF(ISBLANK(INDEX('Policy Characteristics'!G:G,MATCH($C663,'Policy Characteristics'!$C:$C,0))),"",INDEX('Policy Characteristics'!G:G,MATCH($C663,'Policy Characteristics'!$C:$C,0)))</f>
        <v>1</v>
      </c>
      <c r="N663" s="380">
        <f>IF(ISBLANK(INDEX('Policy Characteristics'!H:H,MATCH($C663,'Policy Characteristics'!$C:$C,0))),"",INDEX('Policy Characteristics'!H:H,MATCH($C663,'Policy Characteristics'!$C:$C,0)))</f>
        <v>0.01</v>
      </c>
      <c r="O663" s="358" t="str">
        <f>IF(ISBLANK(INDEX('Policy Characteristics'!I:I,MATCH($C663,'Policy Characteristics'!$C:$C,0))),"",INDEX('Policy Characteristics'!I:I,MATCH($C663,'Policy Characteristics'!$C:$C,0)))</f>
        <v>% of fuel shifted</v>
      </c>
      <c r="P663" s="358"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58" t="str">
        <f>IF(ISBLANK(INDEX('Policy Characteristics'!K:K,MATCH($C663,'Policy Characteristics'!$C:$C,0))),"",INDEX('Policy Characteristics'!K:K,MATCH($C663,'Policy Characteristics'!$C:$C,0)))</f>
        <v>industry-ag-main.html#fuel-switching</v>
      </c>
      <c r="R663" s="358" t="str">
        <f>IF(ISBLANK(INDEX('Policy Characteristics'!L:L,MATCH($C663,'Policy Characteristics'!$C:$C,0))),"",INDEX('Policy Characteristics'!L:L,MATCH($C663,'Policy Characteristics'!$C:$C,0)))</f>
        <v>industry-elec-and-hydrogen.html</v>
      </c>
    </row>
    <row r="664" spans="1:18" x14ac:dyDescent="0.35">
      <c r="A664" s="358" t="str">
        <f>IF(ISBLANK(INDEX('Policy Characteristics'!A:A,MATCH($C664,'Policy Characteristics'!$C:$C,0))),"",INDEX('Policy Characteristics'!A:A,MATCH($C664,'Policy Characteristics'!$C:$C,0)))</f>
        <v>Industry</v>
      </c>
      <c r="B664" s="358" t="str">
        <f>IF(ISBLANK(INDEX('Policy Characteristics'!B:B,MATCH($C664,'Policy Characteristics'!$C:$C,0))),"",INDEX('Policy Characteristics'!B:B,MATCH($C664,'Policy Characteristics'!$C:$C,0)))</f>
        <v>Electrification + Hydrogen</v>
      </c>
      <c r="C664" s="362" t="str">
        <f t="shared" si="35"/>
        <v>Fraction of Industrial Fuel Use Shifted to Other Fuels</v>
      </c>
      <c r="D664" s="9" t="s">
        <v>3238</v>
      </c>
      <c r="E664" s="53" t="s">
        <v>2806</v>
      </c>
      <c r="F664" s="195" t="s">
        <v>3200</v>
      </c>
      <c r="G664" s="53" t="s">
        <v>3253</v>
      </c>
      <c r="H664" s="54">
        <v>1405</v>
      </c>
      <c r="I664" s="53" t="s">
        <v>46</v>
      </c>
      <c r="J664" s="360" t="str">
        <f>IF(ISBLANK(INDEX('Policy Characteristics'!D:D,MATCH($C664,'Policy Characteristics'!$C:$C,0))),"",INDEX('Policy Characteristics'!D:D,MATCH($C664,'Policy Characteristics'!$C:$C,0)))</f>
        <v>Electrification + Hydrogen</v>
      </c>
      <c r="K664" s="358" t="str">
        <f>IF(ISBLANK(INDEX('Policy Characteristics'!E:E,MATCH($C664,'Policy Characteristics'!$C:$C,0))),"",INDEX('Policy Characteristics'!E:E,MATCH($C664,'Policy Characteristics'!$C:$C,0)))</f>
        <v>indst fuel type shifting</v>
      </c>
      <c r="L664" s="380">
        <f>IF(ISBLANK(INDEX('Policy Characteristics'!F:F,MATCH($C664,'Policy Characteristics'!$C:$C,0))),"",INDEX('Policy Characteristics'!F:F,MATCH($C664,'Policy Characteristics'!$C:$C,0)))</f>
        <v>0</v>
      </c>
      <c r="M664" s="380">
        <f>IF(ISBLANK(INDEX('Policy Characteristics'!G:G,MATCH($C664,'Policy Characteristics'!$C:$C,0))),"",INDEX('Policy Characteristics'!G:G,MATCH($C664,'Policy Characteristics'!$C:$C,0)))</f>
        <v>1</v>
      </c>
      <c r="N664" s="380">
        <f>IF(ISBLANK(INDEX('Policy Characteristics'!H:H,MATCH($C664,'Policy Characteristics'!$C:$C,0))),"",INDEX('Policy Characteristics'!H:H,MATCH($C664,'Policy Characteristics'!$C:$C,0)))</f>
        <v>0.01</v>
      </c>
      <c r="O664" s="358" t="str">
        <f>IF(ISBLANK(INDEX('Policy Characteristics'!I:I,MATCH($C664,'Policy Characteristics'!$C:$C,0))),"",INDEX('Policy Characteristics'!I:I,MATCH($C664,'Policy Characteristics'!$C:$C,0)))</f>
        <v>% of fuel shifted</v>
      </c>
      <c r="P664" s="358"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58" t="str">
        <f>IF(ISBLANK(INDEX('Policy Characteristics'!K:K,MATCH($C664,'Policy Characteristics'!$C:$C,0))),"",INDEX('Policy Characteristics'!K:K,MATCH($C664,'Policy Characteristics'!$C:$C,0)))</f>
        <v>industry-ag-main.html#fuel-switching</v>
      </c>
      <c r="R664" s="358" t="str">
        <f>IF(ISBLANK(INDEX('Policy Characteristics'!L:L,MATCH($C664,'Policy Characteristics'!$C:$C,0))),"",INDEX('Policy Characteristics'!L:L,MATCH($C664,'Policy Characteristics'!$C:$C,0)))</f>
        <v>industry-elec-and-hydrogen.html</v>
      </c>
    </row>
    <row r="665" spans="1:18" x14ac:dyDescent="0.35">
      <c r="A665" s="358" t="str">
        <f>IF(ISBLANK(INDEX('Policy Characteristics'!A:A,MATCH($C665,'Policy Characteristics'!$C:$C,0))),"",INDEX('Policy Characteristics'!A:A,MATCH($C665,'Policy Characteristics'!$C:$C,0)))</f>
        <v>Industry</v>
      </c>
      <c r="B665" s="358" t="str">
        <f>IF(ISBLANK(INDEX('Policy Characteristics'!B:B,MATCH($C665,'Policy Characteristics'!$C:$C,0))),"",INDEX('Policy Characteristics'!B:B,MATCH($C665,'Policy Characteristics'!$C:$C,0)))</f>
        <v>Electrification + Hydrogen</v>
      </c>
      <c r="C665" s="362" t="str">
        <f t="shared" si="35"/>
        <v>Fraction of Industrial Fuel Use Shifted to Other Fuels</v>
      </c>
      <c r="D665" s="9" t="s">
        <v>3238</v>
      </c>
      <c r="E665" s="53" t="s">
        <v>2807</v>
      </c>
      <c r="F665" s="195" t="s">
        <v>3200</v>
      </c>
      <c r="G665" s="53" t="s">
        <v>3254</v>
      </c>
      <c r="H665" s="54">
        <v>1406</v>
      </c>
      <c r="I665" s="53" t="s">
        <v>46</v>
      </c>
      <c r="J665" s="360" t="str">
        <f>IF(ISBLANK(INDEX('Policy Characteristics'!D:D,MATCH($C665,'Policy Characteristics'!$C:$C,0))),"",INDEX('Policy Characteristics'!D:D,MATCH($C665,'Policy Characteristics'!$C:$C,0)))</f>
        <v>Electrification + Hydrogen</v>
      </c>
      <c r="K665" s="358" t="str">
        <f>IF(ISBLANK(INDEX('Policy Characteristics'!E:E,MATCH($C665,'Policy Characteristics'!$C:$C,0))),"",INDEX('Policy Characteristics'!E:E,MATCH($C665,'Policy Characteristics'!$C:$C,0)))</f>
        <v>indst fuel type shifting</v>
      </c>
      <c r="L665" s="380">
        <f>IF(ISBLANK(INDEX('Policy Characteristics'!F:F,MATCH($C665,'Policy Characteristics'!$C:$C,0))),"",INDEX('Policy Characteristics'!F:F,MATCH($C665,'Policy Characteristics'!$C:$C,0)))</f>
        <v>0</v>
      </c>
      <c r="M665" s="380">
        <f>IF(ISBLANK(INDEX('Policy Characteristics'!G:G,MATCH($C665,'Policy Characteristics'!$C:$C,0))),"",INDEX('Policy Characteristics'!G:G,MATCH($C665,'Policy Characteristics'!$C:$C,0)))</f>
        <v>1</v>
      </c>
      <c r="N665" s="380">
        <f>IF(ISBLANK(INDEX('Policy Characteristics'!H:H,MATCH($C665,'Policy Characteristics'!$C:$C,0))),"",INDEX('Policy Characteristics'!H:H,MATCH($C665,'Policy Characteristics'!$C:$C,0)))</f>
        <v>0.01</v>
      </c>
      <c r="O665" s="358" t="str">
        <f>IF(ISBLANK(INDEX('Policy Characteristics'!I:I,MATCH($C665,'Policy Characteristics'!$C:$C,0))),"",INDEX('Policy Characteristics'!I:I,MATCH($C665,'Policy Characteristics'!$C:$C,0)))</f>
        <v>% of fuel shifted</v>
      </c>
      <c r="P665" s="358"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58" t="str">
        <f>IF(ISBLANK(INDEX('Policy Characteristics'!K:K,MATCH($C665,'Policy Characteristics'!$C:$C,0))),"",INDEX('Policy Characteristics'!K:K,MATCH($C665,'Policy Characteristics'!$C:$C,0)))</f>
        <v>industry-ag-main.html#fuel-switching</v>
      </c>
      <c r="R665" s="358" t="str">
        <f>IF(ISBLANK(INDEX('Policy Characteristics'!L:L,MATCH($C665,'Policy Characteristics'!$C:$C,0))),"",INDEX('Policy Characteristics'!L:L,MATCH($C665,'Policy Characteristics'!$C:$C,0)))</f>
        <v>industry-elec-and-hydrogen.html</v>
      </c>
    </row>
    <row r="666" spans="1:18" x14ac:dyDescent="0.35">
      <c r="A666" s="358" t="str">
        <f>IF(ISBLANK(INDEX('Policy Characteristics'!A:A,MATCH($C666,'Policy Characteristics'!$C:$C,0))),"",INDEX('Policy Characteristics'!A:A,MATCH($C666,'Policy Characteristics'!$C:$C,0)))</f>
        <v>Industry</v>
      </c>
      <c r="B666" s="358" t="str">
        <f>IF(ISBLANK(INDEX('Policy Characteristics'!B:B,MATCH($C666,'Policy Characteristics'!$C:$C,0))),"",INDEX('Policy Characteristics'!B:B,MATCH($C666,'Policy Characteristics'!$C:$C,0)))</f>
        <v>Electrification + Hydrogen</v>
      </c>
      <c r="C666" s="362" t="str">
        <f t="shared" si="35"/>
        <v>Fraction of Industrial Fuel Use Shifted to Other Fuels</v>
      </c>
      <c r="D666" s="9" t="s">
        <v>3238</v>
      </c>
      <c r="E666" s="53" t="s">
        <v>2804</v>
      </c>
      <c r="F666" s="195" t="s">
        <v>3200</v>
      </c>
      <c r="G666" s="53" t="s">
        <v>3255</v>
      </c>
      <c r="H666" s="54">
        <v>1407</v>
      </c>
      <c r="I666" s="53" t="s">
        <v>45</v>
      </c>
      <c r="J666" s="360" t="str">
        <f>IF(ISBLANK(INDEX('Policy Characteristics'!D:D,MATCH($C666,'Policy Characteristics'!$C:$C,0))),"",INDEX('Policy Characteristics'!D:D,MATCH($C666,'Policy Characteristics'!$C:$C,0)))</f>
        <v>Electrification + Hydrogen</v>
      </c>
      <c r="K666" s="358" t="str">
        <f>IF(ISBLANK(INDEX('Policy Characteristics'!E:E,MATCH($C666,'Policy Characteristics'!$C:$C,0))),"",INDEX('Policy Characteristics'!E:E,MATCH($C666,'Policy Characteristics'!$C:$C,0)))</f>
        <v>indst fuel type shifting</v>
      </c>
      <c r="L666" s="380">
        <f>IF(ISBLANK(INDEX('Policy Characteristics'!F:F,MATCH($C666,'Policy Characteristics'!$C:$C,0))),"",INDEX('Policy Characteristics'!F:F,MATCH($C666,'Policy Characteristics'!$C:$C,0)))</f>
        <v>0</v>
      </c>
      <c r="M666" s="380">
        <f>IF(ISBLANK(INDEX('Policy Characteristics'!G:G,MATCH($C666,'Policy Characteristics'!$C:$C,0))),"",INDEX('Policy Characteristics'!G:G,MATCH($C666,'Policy Characteristics'!$C:$C,0)))</f>
        <v>1</v>
      </c>
      <c r="N666" s="380">
        <f>IF(ISBLANK(INDEX('Policy Characteristics'!H:H,MATCH($C666,'Policy Characteristics'!$C:$C,0))),"",INDEX('Policy Characteristics'!H:H,MATCH($C666,'Policy Characteristics'!$C:$C,0)))</f>
        <v>0.01</v>
      </c>
      <c r="O666" s="358" t="str">
        <f>IF(ISBLANK(INDEX('Policy Characteristics'!I:I,MATCH($C666,'Policy Characteristics'!$C:$C,0))),"",INDEX('Policy Characteristics'!I:I,MATCH($C666,'Policy Characteristics'!$C:$C,0)))</f>
        <v>% of fuel shifted</v>
      </c>
      <c r="P666" s="358"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58" t="str">
        <f>IF(ISBLANK(INDEX('Policy Characteristics'!K:K,MATCH($C666,'Policy Characteristics'!$C:$C,0))),"",INDEX('Policy Characteristics'!K:K,MATCH($C666,'Policy Characteristics'!$C:$C,0)))</f>
        <v>industry-ag-main.html#fuel-switching</v>
      </c>
      <c r="R666" s="358" t="str">
        <f>IF(ISBLANK(INDEX('Policy Characteristics'!L:L,MATCH($C666,'Policy Characteristics'!$C:$C,0))),"",INDEX('Policy Characteristics'!L:L,MATCH($C666,'Policy Characteristics'!$C:$C,0)))</f>
        <v>industry-elec-and-hydrogen.html</v>
      </c>
    </row>
    <row r="667" spans="1:18" x14ac:dyDescent="0.35">
      <c r="A667" s="358" t="str">
        <f>IF(ISBLANK(INDEX('Policy Characteristics'!A:A,MATCH($C667,'Policy Characteristics'!$C:$C,0))),"",INDEX('Policy Characteristics'!A:A,MATCH($C667,'Policy Characteristics'!$C:$C,0)))</f>
        <v>Industry</v>
      </c>
      <c r="B667" s="358" t="str">
        <f>IF(ISBLANK(INDEX('Policy Characteristics'!B:B,MATCH($C667,'Policy Characteristics'!$C:$C,0))),"",INDEX('Policy Characteristics'!B:B,MATCH($C667,'Policy Characteristics'!$C:$C,0)))</f>
        <v>Electrification + Hydrogen</v>
      </c>
      <c r="C667" s="362" t="str">
        <f t="shared" si="35"/>
        <v>Fraction of Industrial Fuel Use Shifted to Other Fuels</v>
      </c>
      <c r="D667" s="9" t="s">
        <v>3239</v>
      </c>
      <c r="E667" s="53" t="s">
        <v>2463</v>
      </c>
      <c r="F667" s="195" t="s">
        <v>3201</v>
      </c>
      <c r="G667" s="53" t="s">
        <v>3246</v>
      </c>
      <c r="H667" s="54">
        <v>1408</v>
      </c>
      <c r="I667" s="53" t="s">
        <v>45</v>
      </c>
      <c r="J667" s="360" t="str">
        <f>IF(ISBLANK(INDEX('Policy Characteristics'!D:D,MATCH($C667,'Policy Characteristics'!$C:$C,0))),"",INDEX('Policy Characteristics'!D:D,MATCH($C667,'Policy Characteristics'!$C:$C,0)))</f>
        <v>Electrification + Hydrogen</v>
      </c>
      <c r="K667" s="358" t="str">
        <f>IF(ISBLANK(INDEX('Policy Characteristics'!E:E,MATCH($C667,'Policy Characteristics'!$C:$C,0))),"",INDEX('Policy Characteristics'!E:E,MATCH($C667,'Policy Characteristics'!$C:$C,0)))</f>
        <v>indst fuel type shifting</v>
      </c>
      <c r="L667" s="380">
        <f>IF(ISBLANK(INDEX('Policy Characteristics'!F:F,MATCH($C667,'Policy Characteristics'!$C:$C,0))),"",INDEX('Policy Characteristics'!F:F,MATCH($C667,'Policy Characteristics'!$C:$C,0)))</f>
        <v>0</v>
      </c>
      <c r="M667" s="380">
        <f>IF(ISBLANK(INDEX('Policy Characteristics'!G:G,MATCH($C667,'Policy Characteristics'!$C:$C,0))),"",INDEX('Policy Characteristics'!G:G,MATCH($C667,'Policy Characteristics'!$C:$C,0)))</f>
        <v>1</v>
      </c>
      <c r="N667" s="380">
        <f>IF(ISBLANK(INDEX('Policy Characteristics'!H:H,MATCH($C667,'Policy Characteristics'!$C:$C,0))),"",INDEX('Policy Characteristics'!H:H,MATCH($C667,'Policy Characteristics'!$C:$C,0)))</f>
        <v>0.01</v>
      </c>
      <c r="O667" s="358" t="str">
        <f>IF(ISBLANK(INDEX('Policy Characteristics'!I:I,MATCH($C667,'Policy Characteristics'!$C:$C,0))),"",INDEX('Policy Characteristics'!I:I,MATCH($C667,'Policy Characteristics'!$C:$C,0)))</f>
        <v>% of fuel shifted</v>
      </c>
      <c r="P667" s="358"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58" t="str">
        <f>IF(ISBLANK(INDEX('Policy Characteristics'!K:K,MATCH($C667,'Policy Characteristics'!$C:$C,0))),"",INDEX('Policy Characteristics'!K:K,MATCH($C667,'Policy Characteristics'!$C:$C,0)))</f>
        <v>industry-ag-main.html#fuel-switching</v>
      </c>
      <c r="R667" s="358" t="str">
        <f>IF(ISBLANK(INDEX('Policy Characteristics'!L:L,MATCH($C667,'Policy Characteristics'!$C:$C,0))),"",INDEX('Policy Characteristics'!L:L,MATCH($C667,'Policy Characteristics'!$C:$C,0)))</f>
        <v>industry-elec-and-hydrogen.html</v>
      </c>
    </row>
    <row r="668" spans="1:18" x14ac:dyDescent="0.35">
      <c r="A668" s="358" t="str">
        <f>IF(ISBLANK(INDEX('Policy Characteristics'!A:A,MATCH($C668,'Policy Characteristics'!$C:$C,0))),"",INDEX('Policy Characteristics'!A:A,MATCH($C668,'Policy Characteristics'!$C:$C,0)))</f>
        <v>Industry</v>
      </c>
      <c r="B668" s="358" t="str">
        <f>IF(ISBLANK(INDEX('Policy Characteristics'!B:B,MATCH($C668,'Policy Characteristics'!$C:$C,0))),"",INDEX('Policy Characteristics'!B:B,MATCH($C668,'Policy Characteristics'!$C:$C,0)))</f>
        <v>Electrification + Hydrogen</v>
      </c>
      <c r="C668" s="362" t="str">
        <f t="shared" si="35"/>
        <v>Fraction of Industrial Fuel Use Shifted to Other Fuels</v>
      </c>
      <c r="D668" s="9" t="s">
        <v>3239</v>
      </c>
      <c r="E668" s="53" t="s">
        <v>2464</v>
      </c>
      <c r="F668" s="195" t="s">
        <v>3201</v>
      </c>
      <c r="G668" s="53" t="s">
        <v>3247</v>
      </c>
      <c r="H668" s="54">
        <v>1409</v>
      </c>
      <c r="I668" s="53" t="s">
        <v>46</v>
      </c>
      <c r="J668" s="360" t="str">
        <f>IF(ISBLANK(INDEX('Policy Characteristics'!D:D,MATCH($C668,'Policy Characteristics'!$C:$C,0))),"",INDEX('Policy Characteristics'!D:D,MATCH($C668,'Policy Characteristics'!$C:$C,0)))</f>
        <v>Electrification + Hydrogen</v>
      </c>
      <c r="K668" s="358" t="str">
        <f>IF(ISBLANK(INDEX('Policy Characteristics'!E:E,MATCH($C668,'Policy Characteristics'!$C:$C,0))),"",INDEX('Policy Characteristics'!E:E,MATCH($C668,'Policy Characteristics'!$C:$C,0)))</f>
        <v>indst fuel type shifting</v>
      </c>
      <c r="L668" s="380">
        <f>IF(ISBLANK(INDEX('Policy Characteristics'!F:F,MATCH($C668,'Policy Characteristics'!$C:$C,0))),"",INDEX('Policy Characteristics'!F:F,MATCH($C668,'Policy Characteristics'!$C:$C,0)))</f>
        <v>0</v>
      </c>
      <c r="M668" s="380">
        <f>IF(ISBLANK(INDEX('Policy Characteristics'!G:G,MATCH($C668,'Policy Characteristics'!$C:$C,0))),"",INDEX('Policy Characteristics'!G:G,MATCH($C668,'Policy Characteristics'!$C:$C,0)))</f>
        <v>1</v>
      </c>
      <c r="N668" s="380">
        <f>IF(ISBLANK(INDEX('Policy Characteristics'!H:H,MATCH($C668,'Policy Characteristics'!$C:$C,0))),"",INDEX('Policy Characteristics'!H:H,MATCH($C668,'Policy Characteristics'!$C:$C,0)))</f>
        <v>0.01</v>
      </c>
      <c r="O668" s="358" t="str">
        <f>IF(ISBLANK(INDEX('Policy Characteristics'!I:I,MATCH($C668,'Policy Characteristics'!$C:$C,0))),"",INDEX('Policy Characteristics'!I:I,MATCH($C668,'Policy Characteristics'!$C:$C,0)))</f>
        <v>% of fuel shifted</v>
      </c>
      <c r="P668" s="358"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58" t="str">
        <f>IF(ISBLANK(INDEX('Policy Characteristics'!K:K,MATCH($C668,'Policy Characteristics'!$C:$C,0))),"",INDEX('Policy Characteristics'!K:K,MATCH($C668,'Policy Characteristics'!$C:$C,0)))</f>
        <v>industry-ag-main.html#fuel-switching</v>
      </c>
      <c r="R668" s="358" t="str">
        <f>IF(ISBLANK(INDEX('Policy Characteristics'!L:L,MATCH($C668,'Policy Characteristics'!$C:$C,0))),"",INDEX('Policy Characteristics'!L:L,MATCH($C668,'Policy Characteristics'!$C:$C,0)))</f>
        <v>industry-elec-and-hydrogen.html</v>
      </c>
    </row>
    <row r="669" spans="1:18" x14ac:dyDescent="0.35">
      <c r="A669" s="358" t="str">
        <f>IF(ISBLANK(INDEX('Policy Characteristics'!A:A,MATCH($C669,'Policy Characteristics'!$C:$C,0))),"",INDEX('Policy Characteristics'!A:A,MATCH($C669,'Policy Characteristics'!$C:$C,0)))</f>
        <v>Industry</v>
      </c>
      <c r="B669" s="358" t="str">
        <f>IF(ISBLANK(INDEX('Policy Characteristics'!B:B,MATCH($C669,'Policy Characteristics'!$C:$C,0))),"",INDEX('Policy Characteristics'!B:B,MATCH($C669,'Policy Characteristics'!$C:$C,0)))</f>
        <v>Electrification + Hydrogen</v>
      </c>
      <c r="C669" s="362" t="str">
        <f t="shared" si="35"/>
        <v>Fraction of Industrial Fuel Use Shifted to Other Fuels</v>
      </c>
      <c r="D669" s="9" t="s">
        <v>3239</v>
      </c>
      <c r="E669" s="53" t="s">
        <v>2465</v>
      </c>
      <c r="F669" s="195" t="s">
        <v>3201</v>
      </c>
      <c r="G669" s="53" t="s">
        <v>3248</v>
      </c>
      <c r="H669" s="54">
        <v>1410</v>
      </c>
      <c r="I669" s="53" t="s">
        <v>46</v>
      </c>
      <c r="J669" s="360" t="str">
        <f>IF(ISBLANK(INDEX('Policy Characteristics'!D:D,MATCH($C669,'Policy Characteristics'!$C:$C,0))),"",INDEX('Policy Characteristics'!D:D,MATCH($C669,'Policy Characteristics'!$C:$C,0)))</f>
        <v>Electrification + Hydrogen</v>
      </c>
      <c r="K669" s="358" t="str">
        <f>IF(ISBLANK(INDEX('Policy Characteristics'!E:E,MATCH($C669,'Policy Characteristics'!$C:$C,0))),"",INDEX('Policy Characteristics'!E:E,MATCH($C669,'Policy Characteristics'!$C:$C,0)))</f>
        <v>indst fuel type shifting</v>
      </c>
      <c r="L669" s="380">
        <f>IF(ISBLANK(INDEX('Policy Characteristics'!F:F,MATCH($C669,'Policy Characteristics'!$C:$C,0))),"",INDEX('Policy Characteristics'!F:F,MATCH($C669,'Policy Characteristics'!$C:$C,0)))</f>
        <v>0</v>
      </c>
      <c r="M669" s="380">
        <f>IF(ISBLANK(INDEX('Policy Characteristics'!G:G,MATCH($C669,'Policy Characteristics'!$C:$C,0))),"",INDEX('Policy Characteristics'!G:G,MATCH($C669,'Policy Characteristics'!$C:$C,0)))</f>
        <v>1</v>
      </c>
      <c r="N669" s="380">
        <f>IF(ISBLANK(INDEX('Policy Characteristics'!H:H,MATCH($C669,'Policy Characteristics'!$C:$C,0))),"",INDEX('Policy Characteristics'!H:H,MATCH($C669,'Policy Characteristics'!$C:$C,0)))</f>
        <v>0.01</v>
      </c>
      <c r="O669" s="358" t="str">
        <f>IF(ISBLANK(INDEX('Policy Characteristics'!I:I,MATCH($C669,'Policy Characteristics'!$C:$C,0))),"",INDEX('Policy Characteristics'!I:I,MATCH($C669,'Policy Characteristics'!$C:$C,0)))</f>
        <v>% of fuel shifted</v>
      </c>
      <c r="P669" s="358"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58" t="str">
        <f>IF(ISBLANK(INDEX('Policy Characteristics'!K:K,MATCH($C669,'Policy Characteristics'!$C:$C,0))),"",INDEX('Policy Characteristics'!K:K,MATCH($C669,'Policy Characteristics'!$C:$C,0)))</f>
        <v>industry-ag-main.html#fuel-switching</v>
      </c>
      <c r="R669" s="358" t="str">
        <f>IF(ISBLANK(INDEX('Policy Characteristics'!L:L,MATCH($C669,'Policy Characteristics'!$C:$C,0))),"",INDEX('Policy Characteristics'!L:L,MATCH($C669,'Policy Characteristics'!$C:$C,0)))</f>
        <v>industry-elec-and-hydrogen.html</v>
      </c>
    </row>
    <row r="670" spans="1:18" x14ac:dyDescent="0.35">
      <c r="A670" s="358" t="str">
        <f>IF(ISBLANK(INDEX('Policy Characteristics'!A:A,MATCH($C670,'Policy Characteristics'!$C:$C,0))),"",INDEX('Policy Characteristics'!A:A,MATCH($C670,'Policy Characteristics'!$C:$C,0)))</f>
        <v>Industry</v>
      </c>
      <c r="B670" s="358" t="str">
        <f>IF(ISBLANK(INDEX('Policy Characteristics'!B:B,MATCH($C670,'Policy Characteristics'!$C:$C,0))),"",INDEX('Policy Characteristics'!B:B,MATCH($C670,'Policy Characteristics'!$C:$C,0)))</f>
        <v>Electrification + Hydrogen</v>
      </c>
      <c r="C670" s="362" t="str">
        <f t="shared" si="35"/>
        <v>Fraction of Industrial Fuel Use Shifted to Other Fuels</v>
      </c>
      <c r="D670" s="9" t="s">
        <v>3239</v>
      </c>
      <c r="E670" s="53" t="s">
        <v>2466</v>
      </c>
      <c r="F670" s="195" t="s">
        <v>3201</v>
      </c>
      <c r="G670" s="53" t="s">
        <v>3249</v>
      </c>
      <c r="H670" s="54">
        <v>1411</v>
      </c>
      <c r="I670" s="53" t="s">
        <v>46</v>
      </c>
      <c r="J670" s="360" t="str">
        <f>IF(ISBLANK(INDEX('Policy Characteristics'!D:D,MATCH($C670,'Policy Characteristics'!$C:$C,0))),"",INDEX('Policy Characteristics'!D:D,MATCH($C670,'Policy Characteristics'!$C:$C,0)))</f>
        <v>Electrification + Hydrogen</v>
      </c>
      <c r="K670" s="358" t="str">
        <f>IF(ISBLANK(INDEX('Policy Characteristics'!E:E,MATCH($C670,'Policy Characteristics'!$C:$C,0))),"",INDEX('Policy Characteristics'!E:E,MATCH($C670,'Policy Characteristics'!$C:$C,0)))</f>
        <v>indst fuel type shifting</v>
      </c>
      <c r="L670" s="380">
        <f>IF(ISBLANK(INDEX('Policy Characteristics'!F:F,MATCH($C670,'Policy Characteristics'!$C:$C,0))),"",INDEX('Policy Characteristics'!F:F,MATCH($C670,'Policy Characteristics'!$C:$C,0)))</f>
        <v>0</v>
      </c>
      <c r="M670" s="380">
        <f>IF(ISBLANK(INDEX('Policy Characteristics'!G:G,MATCH($C670,'Policy Characteristics'!$C:$C,0))),"",INDEX('Policy Characteristics'!G:G,MATCH($C670,'Policy Characteristics'!$C:$C,0)))</f>
        <v>1</v>
      </c>
      <c r="N670" s="380">
        <f>IF(ISBLANK(INDEX('Policy Characteristics'!H:H,MATCH($C670,'Policy Characteristics'!$C:$C,0))),"",INDEX('Policy Characteristics'!H:H,MATCH($C670,'Policy Characteristics'!$C:$C,0)))</f>
        <v>0.01</v>
      </c>
      <c r="O670" s="358" t="str">
        <f>IF(ISBLANK(INDEX('Policy Characteristics'!I:I,MATCH($C670,'Policy Characteristics'!$C:$C,0))),"",INDEX('Policy Characteristics'!I:I,MATCH($C670,'Policy Characteristics'!$C:$C,0)))</f>
        <v>% of fuel shifted</v>
      </c>
      <c r="P670" s="358"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58" t="str">
        <f>IF(ISBLANK(INDEX('Policy Characteristics'!K:K,MATCH($C670,'Policy Characteristics'!$C:$C,0))),"",INDEX('Policy Characteristics'!K:K,MATCH($C670,'Policy Characteristics'!$C:$C,0)))</f>
        <v>industry-ag-main.html#fuel-switching</v>
      </c>
      <c r="R670" s="358" t="str">
        <f>IF(ISBLANK(INDEX('Policy Characteristics'!L:L,MATCH($C670,'Policy Characteristics'!$C:$C,0))),"",INDEX('Policy Characteristics'!L:L,MATCH($C670,'Policy Characteristics'!$C:$C,0)))</f>
        <v>industry-elec-and-hydrogen.html</v>
      </c>
    </row>
    <row r="671" spans="1:18" x14ac:dyDescent="0.35">
      <c r="A671" s="358" t="str">
        <f>IF(ISBLANK(INDEX('Policy Characteristics'!A:A,MATCH($C671,'Policy Characteristics'!$C:$C,0))),"",INDEX('Policy Characteristics'!A:A,MATCH($C671,'Policy Characteristics'!$C:$C,0)))</f>
        <v>Industry</v>
      </c>
      <c r="B671" s="358" t="str">
        <f>IF(ISBLANK(INDEX('Policy Characteristics'!B:B,MATCH($C671,'Policy Characteristics'!$C:$C,0))),"",INDEX('Policy Characteristics'!B:B,MATCH($C671,'Policy Characteristics'!$C:$C,0)))</f>
        <v>Electrification + Hydrogen</v>
      </c>
      <c r="C671" s="362" t="str">
        <f t="shared" si="35"/>
        <v>Fraction of Industrial Fuel Use Shifted to Other Fuels</v>
      </c>
      <c r="D671" s="9" t="s">
        <v>3239</v>
      </c>
      <c r="E671" s="53" t="s">
        <v>2467</v>
      </c>
      <c r="F671" s="195" t="s">
        <v>3201</v>
      </c>
      <c r="G671" s="53" t="s">
        <v>3250</v>
      </c>
      <c r="H671" s="54">
        <v>1412</v>
      </c>
      <c r="I671" s="53" t="s">
        <v>46</v>
      </c>
      <c r="J671" s="360" t="str">
        <f>IF(ISBLANK(INDEX('Policy Characteristics'!D:D,MATCH($C671,'Policy Characteristics'!$C:$C,0))),"",INDEX('Policy Characteristics'!D:D,MATCH($C671,'Policy Characteristics'!$C:$C,0)))</f>
        <v>Electrification + Hydrogen</v>
      </c>
      <c r="K671" s="358" t="str">
        <f>IF(ISBLANK(INDEX('Policy Characteristics'!E:E,MATCH($C671,'Policy Characteristics'!$C:$C,0))),"",INDEX('Policy Characteristics'!E:E,MATCH($C671,'Policy Characteristics'!$C:$C,0)))</f>
        <v>indst fuel type shifting</v>
      </c>
      <c r="L671" s="380">
        <f>IF(ISBLANK(INDEX('Policy Characteristics'!F:F,MATCH($C671,'Policy Characteristics'!$C:$C,0))),"",INDEX('Policy Characteristics'!F:F,MATCH($C671,'Policy Characteristics'!$C:$C,0)))</f>
        <v>0</v>
      </c>
      <c r="M671" s="380">
        <f>IF(ISBLANK(INDEX('Policy Characteristics'!G:G,MATCH($C671,'Policy Characteristics'!$C:$C,0))),"",INDEX('Policy Characteristics'!G:G,MATCH($C671,'Policy Characteristics'!$C:$C,0)))</f>
        <v>1</v>
      </c>
      <c r="N671" s="380">
        <f>IF(ISBLANK(INDEX('Policy Characteristics'!H:H,MATCH($C671,'Policy Characteristics'!$C:$C,0))),"",INDEX('Policy Characteristics'!H:H,MATCH($C671,'Policy Characteristics'!$C:$C,0)))</f>
        <v>0.01</v>
      </c>
      <c r="O671" s="358" t="str">
        <f>IF(ISBLANK(INDEX('Policy Characteristics'!I:I,MATCH($C671,'Policy Characteristics'!$C:$C,0))),"",INDEX('Policy Characteristics'!I:I,MATCH($C671,'Policy Characteristics'!$C:$C,0)))</f>
        <v>% of fuel shifted</v>
      </c>
      <c r="P671" s="358"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58" t="str">
        <f>IF(ISBLANK(INDEX('Policy Characteristics'!K:K,MATCH($C671,'Policy Characteristics'!$C:$C,0))),"",INDEX('Policy Characteristics'!K:K,MATCH($C671,'Policy Characteristics'!$C:$C,0)))</f>
        <v>industry-ag-main.html#fuel-switching</v>
      </c>
      <c r="R671" s="358" t="str">
        <f>IF(ISBLANK(INDEX('Policy Characteristics'!L:L,MATCH($C671,'Policy Characteristics'!$C:$C,0))),"",INDEX('Policy Characteristics'!L:L,MATCH($C671,'Policy Characteristics'!$C:$C,0)))</f>
        <v>industry-elec-and-hydrogen.html</v>
      </c>
    </row>
    <row r="672" spans="1:18" x14ac:dyDescent="0.35">
      <c r="A672" s="358" t="str">
        <f>IF(ISBLANK(INDEX('Policy Characteristics'!A:A,MATCH($C672,'Policy Characteristics'!$C:$C,0))),"",INDEX('Policy Characteristics'!A:A,MATCH($C672,'Policy Characteristics'!$C:$C,0)))</f>
        <v>Industry</v>
      </c>
      <c r="B672" s="358" t="str">
        <f>IF(ISBLANK(INDEX('Policy Characteristics'!B:B,MATCH($C672,'Policy Characteristics'!$C:$C,0))),"",INDEX('Policy Characteristics'!B:B,MATCH($C672,'Policy Characteristics'!$C:$C,0)))</f>
        <v>Electrification + Hydrogen</v>
      </c>
      <c r="C672" s="362" t="str">
        <f t="shared" si="35"/>
        <v>Fraction of Industrial Fuel Use Shifted to Other Fuels</v>
      </c>
      <c r="D672" s="9" t="s">
        <v>3239</v>
      </c>
      <c r="E672" s="53" t="s">
        <v>2468</v>
      </c>
      <c r="F672" s="195" t="s">
        <v>3201</v>
      </c>
      <c r="G672" s="53" t="s">
        <v>3251</v>
      </c>
      <c r="H672" s="54">
        <v>1413</v>
      </c>
      <c r="I672" s="53" t="s">
        <v>46</v>
      </c>
      <c r="J672" s="360" t="str">
        <f>IF(ISBLANK(INDEX('Policy Characteristics'!D:D,MATCH($C672,'Policy Characteristics'!$C:$C,0))),"",INDEX('Policy Characteristics'!D:D,MATCH($C672,'Policy Characteristics'!$C:$C,0)))</f>
        <v>Electrification + Hydrogen</v>
      </c>
      <c r="K672" s="358" t="str">
        <f>IF(ISBLANK(INDEX('Policy Characteristics'!E:E,MATCH($C672,'Policy Characteristics'!$C:$C,0))),"",INDEX('Policy Characteristics'!E:E,MATCH($C672,'Policy Characteristics'!$C:$C,0)))</f>
        <v>indst fuel type shifting</v>
      </c>
      <c r="L672" s="380">
        <f>IF(ISBLANK(INDEX('Policy Characteristics'!F:F,MATCH($C672,'Policy Characteristics'!$C:$C,0))),"",INDEX('Policy Characteristics'!F:F,MATCH($C672,'Policy Characteristics'!$C:$C,0)))</f>
        <v>0</v>
      </c>
      <c r="M672" s="380">
        <f>IF(ISBLANK(INDEX('Policy Characteristics'!G:G,MATCH($C672,'Policy Characteristics'!$C:$C,0))),"",INDEX('Policy Characteristics'!G:G,MATCH($C672,'Policy Characteristics'!$C:$C,0)))</f>
        <v>1</v>
      </c>
      <c r="N672" s="380">
        <f>IF(ISBLANK(INDEX('Policy Characteristics'!H:H,MATCH($C672,'Policy Characteristics'!$C:$C,0))),"",INDEX('Policy Characteristics'!H:H,MATCH($C672,'Policy Characteristics'!$C:$C,0)))</f>
        <v>0.01</v>
      </c>
      <c r="O672" s="358" t="str">
        <f>IF(ISBLANK(INDEX('Policy Characteristics'!I:I,MATCH($C672,'Policy Characteristics'!$C:$C,0))),"",INDEX('Policy Characteristics'!I:I,MATCH($C672,'Policy Characteristics'!$C:$C,0)))</f>
        <v>% of fuel shifted</v>
      </c>
      <c r="P672" s="358"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58" t="str">
        <f>IF(ISBLANK(INDEX('Policy Characteristics'!K:K,MATCH($C672,'Policy Characteristics'!$C:$C,0))),"",INDEX('Policy Characteristics'!K:K,MATCH($C672,'Policy Characteristics'!$C:$C,0)))</f>
        <v>industry-ag-main.html#fuel-switching</v>
      </c>
      <c r="R672" s="358" t="str">
        <f>IF(ISBLANK(INDEX('Policy Characteristics'!L:L,MATCH($C672,'Policy Characteristics'!$C:$C,0))),"",INDEX('Policy Characteristics'!L:L,MATCH($C672,'Policy Characteristics'!$C:$C,0)))</f>
        <v>industry-elec-and-hydrogen.html</v>
      </c>
    </row>
    <row r="673" spans="1:18" x14ac:dyDescent="0.35">
      <c r="A673" s="358" t="str">
        <f>IF(ISBLANK(INDEX('Policy Characteristics'!A:A,MATCH($C673,'Policy Characteristics'!$C:$C,0))),"",INDEX('Policy Characteristics'!A:A,MATCH($C673,'Policy Characteristics'!$C:$C,0)))</f>
        <v>Industry</v>
      </c>
      <c r="B673" s="358" t="str">
        <f>IF(ISBLANK(INDEX('Policy Characteristics'!B:B,MATCH($C673,'Policy Characteristics'!$C:$C,0))),"",INDEX('Policy Characteristics'!B:B,MATCH($C673,'Policy Characteristics'!$C:$C,0)))</f>
        <v>Electrification + Hydrogen</v>
      </c>
      <c r="C673" s="362" t="str">
        <f t="shared" si="35"/>
        <v>Fraction of Industrial Fuel Use Shifted to Other Fuels</v>
      </c>
      <c r="D673" s="9" t="s">
        <v>3239</v>
      </c>
      <c r="E673" s="53" t="s">
        <v>2805</v>
      </c>
      <c r="F673" s="195" t="s">
        <v>3201</v>
      </c>
      <c r="G673" s="53" t="s">
        <v>3252</v>
      </c>
      <c r="H673" s="54">
        <v>1414</v>
      </c>
      <c r="I673" s="53" t="s">
        <v>46</v>
      </c>
      <c r="J673" s="360" t="str">
        <f>IF(ISBLANK(INDEX('Policy Characteristics'!D:D,MATCH($C673,'Policy Characteristics'!$C:$C,0))),"",INDEX('Policy Characteristics'!D:D,MATCH($C673,'Policy Characteristics'!$C:$C,0)))</f>
        <v>Electrification + Hydrogen</v>
      </c>
      <c r="K673" s="358" t="str">
        <f>IF(ISBLANK(INDEX('Policy Characteristics'!E:E,MATCH($C673,'Policy Characteristics'!$C:$C,0))),"",INDEX('Policy Characteristics'!E:E,MATCH($C673,'Policy Characteristics'!$C:$C,0)))</f>
        <v>indst fuel type shifting</v>
      </c>
      <c r="L673" s="380">
        <f>IF(ISBLANK(INDEX('Policy Characteristics'!F:F,MATCH($C673,'Policy Characteristics'!$C:$C,0))),"",INDEX('Policy Characteristics'!F:F,MATCH($C673,'Policy Characteristics'!$C:$C,0)))</f>
        <v>0</v>
      </c>
      <c r="M673" s="380">
        <f>IF(ISBLANK(INDEX('Policy Characteristics'!G:G,MATCH($C673,'Policy Characteristics'!$C:$C,0))),"",INDEX('Policy Characteristics'!G:G,MATCH($C673,'Policy Characteristics'!$C:$C,0)))</f>
        <v>1</v>
      </c>
      <c r="N673" s="380">
        <f>IF(ISBLANK(INDEX('Policy Characteristics'!H:H,MATCH($C673,'Policy Characteristics'!$C:$C,0))),"",INDEX('Policy Characteristics'!H:H,MATCH($C673,'Policy Characteristics'!$C:$C,0)))</f>
        <v>0.01</v>
      </c>
      <c r="O673" s="358" t="str">
        <f>IF(ISBLANK(INDEX('Policy Characteristics'!I:I,MATCH($C673,'Policy Characteristics'!$C:$C,0))),"",INDEX('Policy Characteristics'!I:I,MATCH($C673,'Policy Characteristics'!$C:$C,0)))</f>
        <v>% of fuel shifted</v>
      </c>
      <c r="P673" s="358"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58" t="str">
        <f>IF(ISBLANK(INDEX('Policy Characteristics'!K:K,MATCH($C673,'Policy Characteristics'!$C:$C,0))),"",INDEX('Policy Characteristics'!K:K,MATCH($C673,'Policy Characteristics'!$C:$C,0)))</f>
        <v>industry-ag-main.html#fuel-switching</v>
      </c>
      <c r="R673" s="358" t="str">
        <f>IF(ISBLANK(INDEX('Policy Characteristics'!L:L,MATCH($C673,'Policy Characteristics'!$C:$C,0))),"",INDEX('Policy Characteristics'!L:L,MATCH($C673,'Policy Characteristics'!$C:$C,0)))</f>
        <v>industry-elec-and-hydrogen.html</v>
      </c>
    </row>
    <row r="674" spans="1:18" x14ac:dyDescent="0.35">
      <c r="A674" s="358" t="str">
        <f>IF(ISBLANK(INDEX('Policy Characteristics'!A:A,MATCH($C674,'Policy Characteristics'!$C:$C,0))),"",INDEX('Policy Characteristics'!A:A,MATCH($C674,'Policy Characteristics'!$C:$C,0)))</f>
        <v>Industry</v>
      </c>
      <c r="B674" s="358" t="str">
        <f>IF(ISBLANK(INDEX('Policy Characteristics'!B:B,MATCH($C674,'Policy Characteristics'!$C:$C,0))),"",INDEX('Policy Characteristics'!B:B,MATCH($C674,'Policy Characteristics'!$C:$C,0)))</f>
        <v>Electrification + Hydrogen</v>
      </c>
      <c r="C674" s="362" t="str">
        <f t="shared" si="35"/>
        <v>Fraction of Industrial Fuel Use Shifted to Other Fuels</v>
      </c>
      <c r="D674" s="9" t="s">
        <v>3239</v>
      </c>
      <c r="E674" s="53" t="s">
        <v>2806</v>
      </c>
      <c r="F674" s="195" t="s">
        <v>3201</v>
      </c>
      <c r="G674" s="53" t="s">
        <v>3253</v>
      </c>
      <c r="H674" s="54">
        <v>1415</v>
      </c>
      <c r="I674" s="53" t="s">
        <v>46</v>
      </c>
      <c r="J674" s="360" t="str">
        <f>IF(ISBLANK(INDEX('Policy Characteristics'!D:D,MATCH($C674,'Policy Characteristics'!$C:$C,0))),"",INDEX('Policy Characteristics'!D:D,MATCH($C674,'Policy Characteristics'!$C:$C,0)))</f>
        <v>Electrification + Hydrogen</v>
      </c>
      <c r="K674" s="358" t="str">
        <f>IF(ISBLANK(INDEX('Policy Characteristics'!E:E,MATCH($C674,'Policy Characteristics'!$C:$C,0))),"",INDEX('Policy Characteristics'!E:E,MATCH($C674,'Policy Characteristics'!$C:$C,0)))</f>
        <v>indst fuel type shifting</v>
      </c>
      <c r="L674" s="380">
        <f>IF(ISBLANK(INDEX('Policy Characteristics'!F:F,MATCH($C674,'Policy Characteristics'!$C:$C,0))),"",INDEX('Policy Characteristics'!F:F,MATCH($C674,'Policy Characteristics'!$C:$C,0)))</f>
        <v>0</v>
      </c>
      <c r="M674" s="380">
        <f>IF(ISBLANK(INDEX('Policy Characteristics'!G:G,MATCH($C674,'Policy Characteristics'!$C:$C,0))),"",INDEX('Policy Characteristics'!G:G,MATCH($C674,'Policy Characteristics'!$C:$C,0)))</f>
        <v>1</v>
      </c>
      <c r="N674" s="380">
        <f>IF(ISBLANK(INDEX('Policy Characteristics'!H:H,MATCH($C674,'Policy Characteristics'!$C:$C,0))),"",INDEX('Policy Characteristics'!H:H,MATCH($C674,'Policy Characteristics'!$C:$C,0)))</f>
        <v>0.01</v>
      </c>
      <c r="O674" s="358" t="str">
        <f>IF(ISBLANK(INDEX('Policy Characteristics'!I:I,MATCH($C674,'Policy Characteristics'!$C:$C,0))),"",INDEX('Policy Characteristics'!I:I,MATCH($C674,'Policy Characteristics'!$C:$C,0)))</f>
        <v>% of fuel shifted</v>
      </c>
      <c r="P674" s="358"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58" t="str">
        <f>IF(ISBLANK(INDEX('Policy Characteristics'!K:K,MATCH($C674,'Policy Characteristics'!$C:$C,0))),"",INDEX('Policy Characteristics'!K:K,MATCH($C674,'Policy Characteristics'!$C:$C,0)))</f>
        <v>industry-ag-main.html#fuel-switching</v>
      </c>
      <c r="R674" s="358" t="str">
        <f>IF(ISBLANK(INDEX('Policy Characteristics'!L:L,MATCH($C674,'Policy Characteristics'!$C:$C,0))),"",INDEX('Policy Characteristics'!L:L,MATCH($C674,'Policy Characteristics'!$C:$C,0)))</f>
        <v>industry-elec-and-hydrogen.html</v>
      </c>
    </row>
    <row r="675" spans="1:18" x14ac:dyDescent="0.35">
      <c r="A675" s="358" t="str">
        <f>IF(ISBLANK(INDEX('Policy Characteristics'!A:A,MATCH($C675,'Policy Characteristics'!$C:$C,0))),"",INDEX('Policy Characteristics'!A:A,MATCH($C675,'Policy Characteristics'!$C:$C,0)))</f>
        <v>Industry</v>
      </c>
      <c r="B675" s="358" t="str">
        <f>IF(ISBLANK(INDEX('Policy Characteristics'!B:B,MATCH($C675,'Policy Characteristics'!$C:$C,0))),"",INDEX('Policy Characteristics'!B:B,MATCH($C675,'Policy Characteristics'!$C:$C,0)))</f>
        <v>Electrification + Hydrogen</v>
      </c>
      <c r="C675" s="362" t="str">
        <f t="shared" si="35"/>
        <v>Fraction of Industrial Fuel Use Shifted to Other Fuels</v>
      </c>
      <c r="D675" s="9" t="s">
        <v>3239</v>
      </c>
      <c r="E675" s="53" t="s">
        <v>2807</v>
      </c>
      <c r="F675" s="195" t="s">
        <v>3201</v>
      </c>
      <c r="G675" s="53" t="s">
        <v>3254</v>
      </c>
      <c r="H675" s="54">
        <v>1416</v>
      </c>
      <c r="I675" s="53" t="s">
        <v>46</v>
      </c>
      <c r="J675" s="360" t="str">
        <f>IF(ISBLANK(INDEX('Policy Characteristics'!D:D,MATCH($C675,'Policy Characteristics'!$C:$C,0))),"",INDEX('Policy Characteristics'!D:D,MATCH($C675,'Policy Characteristics'!$C:$C,0)))</f>
        <v>Electrification + Hydrogen</v>
      </c>
      <c r="K675" s="358" t="str">
        <f>IF(ISBLANK(INDEX('Policy Characteristics'!E:E,MATCH($C675,'Policy Characteristics'!$C:$C,0))),"",INDEX('Policy Characteristics'!E:E,MATCH($C675,'Policy Characteristics'!$C:$C,0)))</f>
        <v>indst fuel type shifting</v>
      </c>
      <c r="L675" s="380">
        <f>IF(ISBLANK(INDEX('Policy Characteristics'!F:F,MATCH($C675,'Policy Characteristics'!$C:$C,0))),"",INDEX('Policy Characteristics'!F:F,MATCH($C675,'Policy Characteristics'!$C:$C,0)))</f>
        <v>0</v>
      </c>
      <c r="M675" s="380">
        <f>IF(ISBLANK(INDEX('Policy Characteristics'!G:G,MATCH($C675,'Policy Characteristics'!$C:$C,0))),"",INDEX('Policy Characteristics'!G:G,MATCH($C675,'Policy Characteristics'!$C:$C,0)))</f>
        <v>1</v>
      </c>
      <c r="N675" s="380">
        <f>IF(ISBLANK(INDEX('Policy Characteristics'!H:H,MATCH($C675,'Policy Characteristics'!$C:$C,0))),"",INDEX('Policy Characteristics'!H:H,MATCH($C675,'Policy Characteristics'!$C:$C,0)))</f>
        <v>0.01</v>
      </c>
      <c r="O675" s="358" t="str">
        <f>IF(ISBLANK(INDEX('Policy Characteristics'!I:I,MATCH($C675,'Policy Characteristics'!$C:$C,0))),"",INDEX('Policy Characteristics'!I:I,MATCH($C675,'Policy Characteristics'!$C:$C,0)))</f>
        <v>% of fuel shifted</v>
      </c>
      <c r="P675" s="358"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58" t="str">
        <f>IF(ISBLANK(INDEX('Policy Characteristics'!K:K,MATCH($C675,'Policy Characteristics'!$C:$C,0))),"",INDEX('Policy Characteristics'!K:K,MATCH($C675,'Policy Characteristics'!$C:$C,0)))</f>
        <v>industry-ag-main.html#fuel-switching</v>
      </c>
      <c r="R675" s="358" t="str">
        <f>IF(ISBLANK(INDEX('Policy Characteristics'!L:L,MATCH($C675,'Policy Characteristics'!$C:$C,0))),"",INDEX('Policy Characteristics'!L:L,MATCH($C675,'Policy Characteristics'!$C:$C,0)))</f>
        <v>industry-elec-and-hydrogen.html</v>
      </c>
    </row>
    <row r="676" spans="1:18" x14ac:dyDescent="0.35">
      <c r="A676" s="358" t="str">
        <f>IF(ISBLANK(INDEX('Policy Characteristics'!A:A,MATCH($C676,'Policy Characteristics'!$C:$C,0))),"",INDEX('Policy Characteristics'!A:A,MATCH($C676,'Policy Characteristics'!$C:$C,0)))</f>
        <v>Industry</v>
      </c>
      <c r="B676" s="358" t="str">
        <f>IF(ISBLANK(INDEX('Policy Characteristics'!B:B,MATCH($C676,'Policy Characteristics'!$C:$C,0))),"",INDEX('Policy Characteristics'!B:B,MATCH($C676,'Policy Characteristics'!$C:$C,0)))</f>
        <v>Electrification + Hydrogen</v>
      </c>
      <c r="C676" s="362" t="str">
        <f t="shared" ref="C676:C716" si="36">C$467</f>
        <v>Fraction of Industrial Fuel Use Shifted to Other Fuels</v>
      </c>
      <c r="D676" s="9" t="s">
        <v>3239</v>
      </c>
      <c r="E676" s="53" t="s">
        <v>2804</v>
      </c>
      <c r="F676" s="195" t="s">
        <v>3201</v>
      </c>
      <c r="G676" s="53" t="s">
        <v>3255</v>
      </c>
      <c r="H676" s="54">
        <v>1417</v>
      </c>
      <c r="I676" s="53" t="s">
        <v>45</v>
      </c>
      <c r="J676" s="360" t="str">
        <f>IF(ISBLANK(INDEX('Policy Characteristics'!D:D,MATCH($C676,'Policy Characteristics'!$C:$C,0))),"",INDEX('Policy Characteristics'!D:D,MATCH($C676,'Policy Characteristics'!$C:$C,0)))</f>
        <v>Electrification + Hydrogen</v>
      </c>
      <c r="K676" s="358" t="str">
        <f>IF(ISBLANK(INDEX('Policy Characteristics'!E:E,MATCH($C676,'Policy Characteristics'!$C:$C,0))),"",INDEX('Policy Characteristics'!E:E,MATCH($C676,'Policy Characteristics'!$C:$C,0)))</f>
        <v>indst fuel type shifting</v>
      </c>
      <c r="L676" s="380">
        <f>IF(ISBLANK(INDEX('Policy Characteristics'!F:F,MATCH($C676,'Policy Characteristics'!$C:$C,0))),"",INDEX('Policy Characteristics'!F:F,MATCH($C676,'Policy Characteristics'!$C:$C,0)))</f>
        <v>0</v>
      </c>
      <c r="M676" s="380">
        <f>IF(ISBLANK(INDEX('Policy Characteristics'!G:G,MATCH($C676,'Policy Characteristics'!$C:$C,0))),"",INDEX('Policy Characteristics'!G:G,MATCH($C676,'Policy Characteristics'!$C:$C,0)))</f>
        <v>1</v>
      </c>
      <c r="N676" s="380">
        <f>IF(ISBLANK(INDEX('Policy Characteristics'!H:H,MATCH($C676,'Policy Characteristics'!$C:$C,0))),"",INDEX('Policy Characteristics'!H:H,MATCH($C676,'Policy Characteristics'!$C:$C,0)))</f>
        <v>0.01</v>
      </c>
      <c r="O676" s="358" t="str">
        <f>IF(ISBLANK(INDEX('Policy Characteristics'!I:I,MATCH($C676,'Policy Characteristics'!$C:$C,0))),"",INDEX('Policy Characteristics'!I:I,MATCH($C676,'Policy Characteristics'!$C:$C,0)))</f>
        <v>% of fuel shifted</v>
      </c>
      <c r="P676" s="358"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58" t="str">
        <f>IF(ISBLANK(INDEX('Policy Characteristics'!K:K,MATCH($C676,'Policy Characteristics'!$C:$C,0))),"",INDEX('Policy Characteristics'!K:K,MATCH($C676,'Policy Characteristics'!$C:$C,0)))</f>
        <v>industry-ag-main.html#fuel-switching</v>
      </c>
      <c r="R676" s="358" t="str">
        <f>IF(ISBLANK(INDEX('Policy Characteristics'!L:L,MATCH($C676,'Policy Characteristics'!$C:$C,0))),"",INDEX('Policy Characteristics'!L:L,MATCH($C676,'Policy Characteristics'!$C:$C,0)))</f>
        <v>industry-elec-and-hydrogen.html</v>
      </c>
    </row>
    <row r="677" spans="1:18" x14ac:dyDescent="0.35">
      <c r="A677" s="358" t="str">
        <f>IF(ISBLANK(INDEX('Policy Characteristics'!A:A,MATCH($C677,'Policy Characteristics'!$C:$C,0))),"",INDEX('Policy Characteristics'!A:A,MATCH($C677,'Policy Characteristics'!$C:$C,0)))</f>
        <v>Industry</v>
      </c>
      <c r="B677" s="358" t="str">
        <f>IF(ISBLANK(INDEX('Policy Characteristics'!B:B,MATCH($C677,'Policy Characteristics'!$C:$C,0))),"",INDEX('Policy Characteristics'!B:B,MATCH($C677,'Policy Characteristics'!$C:$C,0)))</f>
        <v>Electrification + Hydrogen</v>
      </c>
      <c r="C677" s="362" t="str">
        <f t="shared" si="36"/>
        <v>Fraction of Industrial Fuel Use Shifted to Other Fuels</v>
      </c>
      <c r="D677" s="9" t="s">
        <v>3240</v>
      </c>
      <c r="E677" s="53" t="s">
        <v>2463</v>
      </c>
      <c r="F677" s="195" t="s">
        <v>3202</v>
      </c>
      <c r="G677" s="53" t="s">
        <v>3246</v>
      </c>
      <c r="H677" s="54">
        <v>1418</v>
      </c>
      <c r="I677" s="53" t="s">
        <v>45</v>
      </c>
      <c r="J677" s="360" t="str">
        <f>IF(ISBLANK(INDEX('Policy Characteristics'!D:D,MATCH($C677,'Policy Characteristics'!$C:$C,0))),"",INDEX('Policy Characteristics'!D:D,MATCH($C677,'Policy Characteristics'!$C:$C,0)))</f>
        <v>Electrification + Hydrogen</v>
      </c>
      <c r="K677" s="358" t="str">
        <f>IF(ISBLANK(INDEX('Policy Characteristics'!E:E,MATCH($C677,'Policy Characteristics'!$C:$C,0))),"",INDEX('Policy Characteristics'!E:E,MATCH($C677,'Policy Characteristics'!$C:$C,0)))</f>
        <v>indst fuel type shifting</v>
      </c>
      <c r="L677" s="380">
        <f>IF(ISBLANK(INDEX('Policy Characteristics'!F:F,MATCH($C677,'Policy Characteristics'!$C:$C,0))),"",INDEX('Policy Characteristics'!F:F,MATCH($C677,'Policy Characteristics'!$C:$C,0)))</f>
        <v>0</v>
      </c>
      <c r="M677" s="380">
        <f>IF(ISBLANK(INDEX('Policy Characteristics'!G:G,MATCH($C677,'Policy Characteristics'!$C:$C,0))),"",INDEX('Policy Characteristics'!G:G,MATCH($C677,'Policy Characteristics'!$C:$C,0)))</f>
        <v>1</v>
      </c>
      <c r="N677" s="380">
        <f>IF(ISBLANK(INDEX('Policy Characteristics'!H:H,MATCH($C677,'Policy Characteristics'!$C:$C,0))),"",INDEX('Policy Characteristics'!H:H,MATCH($C677,'Policy Characteristics'!$C:$C,0)))</f>
        <v>0.01</v>
      </c>
      <c r="O677" s="358" t="str">
        <f>IF(ISBLANK(INDEX('Policy Characteristics'!I:I,MATCH($C677,'Policy Characteristics'!$C:$C,0))),"",INDEX('Policy Characteristics'!I:I,MATCH($C677,'Policy Characteristics'!$C:$C,0)))</f>
        <v>% of fuel shifted</v>
      </c>
      <c r="P677" s="358"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58" t="str">
        <f>IF(ISBLANK(INDEX('Policy Characteristics'!K:K,MATCH($C677,'Policy Characteristics'!$C:$C,0))),"",INDEX('Policy Characteristics'!K:K,MATCH($C677,'Policy Characteristics'!$C:$C,0)))</f>
        <v>industry-ag-main.html#fuel-switching</v>
      </c>
      <c r="R677" s="358" t="str">
        <f>IF(ISBLANK(INDEX('Policy Characteristics'!L:L,MATCH($C677,'Policy Characteristics'!$C:$C,0))),"",INDEX('Policy Characteristics'!L:L,MATCH($C677,'Policy Characteristics'!$C:$C,0)))</f>
        <v>industry-elec-and-hydrogen.html</v>
      </c>
    </row>
    <row r="678" spans="1:18" x14ac:dyDescent="0.35">
      <c r="A678" s="358" t="str">
        <f>IF(ISBLANK(INDEX('Policy Characteristics'!A:A,MATCH($C678,'Policy Characteristics'!$C:$C,0))),"",INDEX('Policy Characteristics'!A:A,MATCH($C678,'Policy Characteristics'!$C:$C,0)))</f>
        <v>Industry</v>
      </c>
      <c r="B678" s="358" t="str">
        <f>IF(ISBLANK(INDEX('Policy Characteristics'!B:B,MATCH($C678,'Policy Characteristics'!$C:$C,0))),"",INDEX('Policy Characteristics'!B:B,MATCH($C678,'Policy Characteristics'!$C:$C,0)))</f>
        <v>Electrification + Hydrogen</v>
      </c>
      <c r="C678" s="362" t="str">
        <f t="shared" si="36"/>
        <v>Fraction of Industrial Fuel Use Shifted to Other Fuels</v>
      </c>
      <c r="D678" s="9" t="s">
        <v>3240</v>
      </c>
      <c r="E678" s="53" t="s">
        <v>2464</v>
      </c>
      <c r="F678" s="195" t="s">
        <v>3202</v>
      </c>
      <c r="G678" s="53" t="s">
        <v>3247</v>
      </c>
      <c r="H678" s="54">
        <v>1419</v>
      </c>
      <c r="I678" s="53" t="s">
        <v>46</v>
      </c>
      <c r="J678" s="360" t="str">
        <f>IF(ISBLANK(INDEX('Policy Characteristics'!D:D,MATCH($C678,'Policy Characteristics'!$C:$C,0))),"",INDEX('Policy Characteristics'!D:D,MATCH($C678,'Policy Characteristics'!$C:$C,0)))</f>
        <v>Electrification + Hydrogen</v>
      </c>
      <c r="K678" s="358" t="str">
        <f>IF(ISBLANK(INDEX('Policy Characteristics'!E:E,MATCH($C678,'Policy Characteristics'!$C:$C,0))),"",INDEX('Policy Characteristics'!E:E,MATCH($C678,'Policy Characteristics'!$C:$C,0)))</f>
        <v>indst fuel type shifting</v>
      </c>
      <c r="L678" s="380">
        <f>IF(ISBLANK(INDEX('Policy Characteristics'!F:F,MATCH($C678,'Policy Characteristics'!$C:$C,0))),"",INDEX('Policy Characteristics'!F:F,MATCH($C678,'Policy Characteristics'!$C:$C,0)))</f>
        <v>0</v>
      </c>
      <c r="M678" s="380">
        <f>IF(ISBLANK(INDEX('Policy Characteristics'!G:G,MATCH($C678,'Policy Characteristics'!$C:$C,0))),"",INDEX('Policy Characteristics'!G:G,MATCH($C678,'Policy Characteristics'!$C:$C,0)))</f>
        <v>1</v>
      </c>
      <c r="N678" s="380">
        <f>IF(ISBLANK(INDEX('Policy Characteristics'!H:H,MATCH($C678,'Policy Characteristics'!$C:$C,0))),"",INDEX('Policy Characteristics'!H:H,MATCH($C678,'Policy Characteristics'!$C:$C,0)))</f>
        <v>0.01</v>
      </c>
      <c r="O678" s="358" t="str">
        <f>IF(ISBLANK(INDEX('Policy Characteristics'!I:I,MATCH($C678,'Policy Characteristics'!$C:$C,0))),"",INDEX('Policy Characteristics'!I:I,MATCH($C678,'Policy Characteristics'!$C:$C,0)))</f>
        <v>% of fuel shifted</v>
      </c>
      <c r="P678" s="358"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58" t="str">
        <f>IF(ISBLANK(INDEX('Policy Characteristics'!K:K,MATCH($C678,'Policy Characteristics'!$C:$C,0))),"",INDEX('Policy Characteristics'!K:K,MATCH($C678,'Policy Characteristics'!$C:$C,0)))</f>
        <v>industry-ag-main.html#fuel-switching</v>
      </c>
      <c r="R678" s="358" t="str">
        <f>IF(ISBLANK(INDEX('Policy Characteristics'!L:L,MATCH($C678,'Policy Characteristics'!$C:$C,0))),"",INDEX('Policy Characteristics'!L:L,MATCH($C678,'Policy Characteristics'!$C:$C,0)))</f>
        <v>industry-elec-and-hydrogen.html</v>
      </c>
    </row>
    <row r="679" spans="1:18" x14ac:dyDescent="0.35">
      <c r="A679" s="358" t="str">
        <f>IF(ISBLANK(INDEX('Policy Characteristics'!A:A,MATCH($C679,'Policy Characteristics'!$C:$C,0))),"",INDEX('Policy Characteristics'!A:A,MATCH($C679,'Policy Characteristics'!$C:$C,0)))</f>
        <v>Industry</v>
      </c>
      <c r="B679" s="358" t="str">
        <f>IF(ISBLANK(INDEX('Policy Characteristics'!B:B,MATCH($C679,'Policy Characteristics'!$C:$C,0))),"",INDEX('Policy Characteristics'!B:B,MATCH($C679,'Policy Characteristics'!$C:$C,0)))</f>
        <v>Electrification + Hydrogen</v>
      </c>
      <c r="C679" s="362" t="str">
        <f t="shared" si="36"/>
        <v>Fraction of Industrial Fuel Use Shifted to Other Fuels</v>
      </c>
      <c r="D679" s="9" t="s">
        <v>3240</v>
      </c>
      <c r="E679" s="53" t="s">
        <v>2465</v>
      </c>
      <c r="F679" s="195" t="s">
        <v>3202</v>
      </c>
      <c r="G679" s="53" t="s">
        <v>3248</v>
      </c>
      <c r="H679" s="54">
        <v>1420</v>
      </c>
      <c r="I679" s="53" t="s">
        <v>46</v>
      </c>
      <c r="J679" s="360" t="str">
        <f>IF(ISBLANK(INDEX('Policy Characteristics'!D:D,MATCH($C679,'Policy Characteristics'!$C:$C,0))),"",INDEX('Policy Characteristics'!D:D,MATCH($C679,'Policy Characteristics'!$C:$C,0)))</f>
        <v>Electrification + Hydrogen</v>
      </c>
      <c r="K679" s="358" t="str">
        <f>IF(ISBLANK(INDEX('Policy Characteristics'!E:E,MATCH($C679,'Policy Characteristics'!$C:$C,0))),"",INDEX('Policy Characteristics'!E:E,MATCH($C679,'Policy Characteristics'!$C:$C,0)))</f>
        <v>indst fuel type shifting</v>
      </c>
      <c r="L679" s="380">
        <f>IF(ISBLANK(INDEX('Policy Characteristics'!F:F,MATCH($C679,'Policy Characteristics'!$C:$C,0))),"",INDEX('Policy Characteristics'!F:F,MATCH($C679,'Policy Characteristics'!$C:$C,0)))</f>
        <v>0</v>
      </c>
      <c r="M679" s="380">
        <f>IF(ISBLANK(INDEX('Policy Characteristics'!G:G,MATCH($C679,'Policy Characteristics'!$C:$C,0))),"",INDEX('Policy Characteristics'!G:G,MATCH($C679,'Policy Characteristics'!$C:$C,0)))</f>
        <v>1</v>
      </c>
      <c r="N679" s="380">
        <f>IF(ISBLANK(INDEX('Policy Characteristics'!H:H,MATCH($C679,'Policy Characteristics'!$C:$C,0))),"",INDEX('Policy Characteristics'!H:H,MATCH($C679,'Policy Characteristics'!$C:$C,0)))</f>
        <v>0.01</v>
      </c>
      <c r="O679" s="358" t="str">
        <f>IF(ISBLANK(INDEX('Policy Characteristics'!I:I,MATCH($C679,'Policy Characteristics'!$C:$C,0))),"",INDEX('Policy Characteristics'!I:I,MATCH($C679,'Policy Characteristics'!$C:$C,0)))</f>
        <v>% of fuel shifted</v>
      </c>
      <c r="P679" s="358"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358" t="str">
        <f>IF(ISBLANK(INDEX('Policy Characteristics'!K:K,MATCH($C679,'Policy Characteristics'!$C:$C,0))),"",INDEX('Policy Characteristics'!K:K,MATCH($C679,'Policy Characteristics'!$C:$C,0)))</f>
        <v>industry-ag-main.html#fuel-switching</v>
      </c>
      <c r="R679" s="358" t="str">
        <f>IF(ISBLANK(INDEX('Policy Characteristics'!L:L,MATCH($C679,'Policy Characteristics'!$C:$C,0))),"",INDEX('Policy Characteristics'!L:L,MATCH($C679,'Policy Characteristics'!$C:$C,0)))</f>
        <v>industry-elec-and-hydrogen.html</v>
      </c>
    </row>
    <row r="680" spans="1:18" x14ac:dyDescent="0.35">
      <c r="A680" s="358" t="str">
        <f>IF(ISBLANK(INDEX('Policy Characteristics'!A:A,MATCH($C680,'Policy Characteristics'!$C:$C,0))),"",INDEX('Policy Characteristics'!A:A,MATCH($C680,'Policy Characteristics'!$C:$C,0)))</f>
        <v>Industry</v>
      </c>
      <c r="B680" s="358" t="str">
        <f>IF(ISBLANK(INDEX('Policy Characteristics'!B:B,MATCH($C680,'Policy Characteristics'!$C:$C,0))),"",INDEX('Policy Characteristics'!B:B,MATCH($C680,'Policy Characteristics'!$C:$C,0)))</f>
        <v>Electrification + Hydrogen</v>
      </c>
      <c r="C680" s="362" t="str">
        <f t="shared" si="36"/>
        <v>Fraction of Industrial Fuel Use Shifted to Other Fuels</v>
      </c>
      <c r="D680" s="9" t="s">
        <v>3240</v>
      </c>
      <c r="E680" s="53" t="s">
        <v>2466</v>
      </c>
      <c r="F680" s="195" t="s">
        <v>3202</v>
      </c>
      <c r="G680" s="53" t="s">
        <v>3249</v>
      </c>
      <c r="H680" s="54">
        <v>1421</v>
      </c>
      <c r="I680" s="53" t="s">
        <v>46</v>
      </c>
      <c r="J680" s="360" t="str">
        <f>IF(ISBLANK(INDEX('Policy Characteristics'!D:D,MATCH($C680,'Policy Characteristics'!$C:$C,0))),"",INDEX('Policy Characteristics'!D:D,MATCH($C680,'Policy Characteristics'!$C:$C,0)))</f>
        <v>Electrification + Hydrogen</v>
      </c>
      <c r="K680" s="358" t="str">
        <f>IF(ISBLANK(INDEX('Policy Characteristics'!E:E,MATCH($C680,'Policy Characteristics'!$C:$C,0))),"",INDEX('Policy Characteristics'!E:E,MATCH($C680,'Policy Characteristics'!$C:$C,0)))</f>
        <v>indst fuel type shifting</v>
      </c>
      <c r="L680" s="380">
        <f>IF(ISBLANK(INDEX('Policy Characteristics'!F:F,MATCH($C680,'Policy Characteristics'!$C:$C,0))),"",INDEX('Policy Characteristics'!F:F,MATCH($C680,'Policy Characteristics'!$C:$C,0)))</f>
        <v>0</v>
      </c>
      <c r="M680" s="380">
        <f>IF(ISBLANK(INDEX('Policy Characteristics'!G:G,MATCH($C680,'Policy Characteristics'!$C:$C,0))),"",INDEX('Policy Characteristics'!G:G,MATCH($C680,'Policy Characteristics'!$C:$C,0)))</f>
        <v>1</v>
      </c>
      <c r="N680" s="380">
        <f>IF(ISBLANK(INDEX('Policy Characteristics'!H:H,MATCH($C680,'Policy Characteristics'!$C:$C,0))),"",INDEX('Policy Characteristics'!H:H,MATCH($C680,'Policy Characteristics'!$C:$C,0)))</f>
        <v>0.01</v>
      </c>
      <c r="O680" s="358" t="str">
        <f>IF(ISBLANK(INDEX('Policy Characteristics'!I:I,MATCH($C680,'Policy Characteristics'!$C:$C,0))),"",INDEX('Policy Characteristics'!I:I,MATCH($C680,'Policy Characteristics'!$C:$C,0)))</f>
        <v>% of fuel shifted</v>
      </c>
      <c r="P680" s="358"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358" t="str">
        <f>IF(ISBLANK(INDEX('Policy Characteristics'!K:K,MATCH($C680,'Policy Characteristics'!$C:$C,0))),"",INDEX('Policy Characteristics'!K:K,MATCH($C680,'Policy Characteristics'!$C:$C,0)))</f>
        <v>industry-ag-main.html#fuel-switching</v>
      </c>
      <c r="R680" s="358" t="str">
        <f>IF(ISBLANK(INDEX('Policy Characteristics'!L:L,MATCH($C680,'Policy Characteristics'!$C:$C,0))),"",INDEX('Policy Characteristics'!L:L,MATCH($C680,'Policy Characteristics'!$C:$C,0)))</f>
        <v>industry-elec-and-hydrogen.html</v>
      </c>
    </row>
    <row r="681" spans="1:18" x14ac:dyDescent="0.35">
      <c r="A681" s="358" t="str">
        <f>IF(ISBLANK(INDEX('Policy Characteristics'!A:A,MATCH($C681,'Policy Characteristics'!$C:$C,0))),"",INDEX('Policy Characteristics'!A:A,MATCH($C681,'Policy Characteristics'!$C:$C,0)))</f>
        <v>Industry</v>
      </c>
      <c r="B681" s="358" t="str">
        <f>IF(ISBLANK(INDEX('Policy Characteristics'!B:B,MATCH($C681,'Policy Characteristics'!$C:$C,0))),"",INDEX('Policy Characteristics'!B:B,MATCH($C681,'Policy Characteristics'!$C:$C,0)))</f>
        <v>Electrification + Hydrogen</v>
      </c>
      <c r="C681" s="362" t="str">
        <f t="shared" si="36"/>
        <v>Fraction of Industrial Fuel Use Shifted to Other Fuels</v>
      </c>
      <c r="D681" s="9" t="s">
        <v>3240</v>
      </c>
      <c r="E681" s="53" t="s">
        <v>2467</v>
      </c>
      <c r="F681" s="195" t="s">
        <v>3202</v>
      </c>
      <c r="G681" s="53" t="s">
        <v>3250</v>
      </c>
      <c r="H681" s="54">
        <v>1422</v>
      </c>
      <c r="I681" s="53" t="s">
        <v>46</v>
      </c>
      <c r="J681" s="360" t="str">
        <f>IF(ISBLANK(INDEX('Policy Characteristics'!D:D,MATCH($C681,'Policy Characteristics'!$C:$C,0))),"",INDEX('Policy Characteristics'!D:D,MATCH($C681,'Policy Characteristics'!$C:$C,0)))</f>
        <v>Electrification + Hydrogen</v>
      </c>
      <c r="K681" s="358" t="str">
        <f>IF(ISBLANK(INDEX('Policy Characteristics'!E:E,MATCH($C681,'Policy Characteristics'!$C:$C,0))),"",INDEX('Policy Characteristics'!E:E,MATCH($C681,'Policy Characteristics'!$C:$C,0)))</f>
        <v>indst fuel type shifting</v>
      </c>
      <c r="L681" s="380">
        <f>IF(ISBLANK(INDEX('Policy Characteristics'!F:F,MATCH($C681,'Policy Characteristics'!$C:$C,0))),"",INDEX('Policy Characteristics'!F:F,MATCH($C681,'Policy Characteristics'!$C:$C,0)))</f>
        <v>0</v>
      </c>
      <c r="M681" s="380">
        <f>IF(ISBLANK(INDEX('Policy Characteristics'!G:G,MATCH($C681,'Policy Characteristics'!$C:$C,0))),"",INDEX('Policy Characteristics'!G:G,MATCH($C681,'Policy Characteristics'!$C:$C,0)))</f>
        <v>1</v>
      </c>
      <c r="N681" s="380">
        <f>IF(ISBLANK(INDEX('Policy Characteristics'!H:H,MATCH($C681,'Policy Characteristics'!$C:$C,0))),"",INDEX('Policy Characteristics'!H:H,MATCH($C681,'Policy Characteristics'!$C:$C,0)))</f>
        <v>0.01</v>
      </c>
      <c r="O681" s="358" t="str">
        <f>IF(ISBLANK(INDEX('Policy Characteristics'!I:I,MATCH($C681,'Policy Characteristics'!$C:$C,0))),"",INDEX('Policy Characteristics'!I:I,MATCH($C681,'Policy Characteristics'!$C:$C,0)))</f>
        <v>% of fuel shifted</v>
      </c>
      <c r="P681" s="358"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358" t="str">
        <f>IF(ISBLANK(INDEX('Policy Characteristics'!K:K,MATCH($C681,'Policy Characteristics'!$C:$C,0))),"",INDEX('Policy Characteristics'!K:K,MATCH($C681,'Policy Characteristics'!$C:$C,0)))</f>
        <v>industry-ag-main.html#fuel-switching</v>
      </c>
      <c r="R681" s="358" t="str">
        <f>IF(ISBLANK(INDEX('Policy Characteristics'!L:L,MATCH($C681,'Policy Characteristics'!$C:$C,0))),"",INDEX('Policy Characteristics'!L:L,MATCH($C681,'Policy Characteristics'!$C:$C,0)))</f>
        <v>industry-elec-and-hydrogen.html</v>
      </c>
    </row>
    <row r="682" spans="1:18" x14ac:dyDescent="0.35">
      <c r="A682" s="358" t="str">
        <f>IF(ISBLANK(INDEX('Policy Characteristics'!A:A,MATCH($C682,'Policy Characteristics'!$C:$C,0))),"",INDEX('Policy Characteristics'!A:A,MATCH($C682,'Policy Characteristics'!$C:$C,0)))</f>
        <v>Industry</v>
      </c>
      <c r="B682" s="358" t="str">
        <f>IF(ISBLANK(INDEX('Policy Characteristics'!B:B,MATCH($C682,'Policy Characteristics'!$C:$C,0))),"",INDEX('Policy Characteristics'!B:B,MATCH($C682,'Policy Characteristics'!$C:$C,0)))</f>
        <v>Electrification + Hydrogen</v>
      </c>
      <c r="C682" s="362" t="str">
        <f t="shared" si="36"/>
        <v>Fraction of Industrial Fuel Use Shifted to Other Fuels</v>
      </c>
      <c r="D682" s="9" t="s">
        <v>3240</v>
      </c>
      <c r="E682" s="53" t="s">
        <v>2468</v>
      </c>
      <c r="F682" s="195" t="s">
        <v>3202</v>
      </c>
      <c r="G682" s="53" t="s">
        <v>3251</v>
      </c>
      <c r="H682" s="54">
        <v>1423</v>
      </c>
      <c r="I682" s="53" t="s">
        <v>46</v>
      </c>
      <c r="J682" s="360" t="str">
        <f>IF(ISBLANK(INDEX('Policy Characteristics'!D:D,MATCH($C682,'Policy Characteristics'!$C:$C,0))),"",INDEX('Policy Characteristics'!D:D,MATCH($C682,'Policy Characteristics'!$C:$C,0)))</f>
        <v>Electrification + Hydrogen</v>
      </c>
      <c r="K682" s="358" t="str">
        <f>IF(ISBLANK(INDEX('Policy Characteristics'!E:E,MATCH($C682,'Policy Characteristics'!$C:$C,0))),"",INDEX('Policy Characteristics'!E:E,MATCH($C682,'Policy Characteristics'!$C:$C,0)))</f>
        <v>indst fuel type shifting</v>
      </c>
      <c r="L682" s="380">
        <f>IF(ISBLANK(INDEX('Policy Characteristics'!F:F,MATCH($C682,'Policy Characteristics'!$C:$C,0))),"",INDEX('Policy Characteristics'!F:F,MATCH($C682,'Policy Characteristics'!$C:$C,0)))</f>
        <v>0</v>
      </c>
      <c r="M682" s="380">
        <f>IF(ISBLANK(INDEX('Policy Characteristics'!G:G,MATCH($C682,'Policy Characteristics'!$C:$C,0))),"",INDEX('Policy Characteristics'!G:G,MATCH($C682,'Policy Characteristics'!$C:$C,0)))</f>
        <v>1</v>
      </c>
      <c r="N682" s="380">
        <f>IF(ISBLANK(INDEX('Policy Characteristics'!H:H,MATCH($C682,'Policy Characteristics'!$C:$C,0))),"",INDEX('Policy Characteristics'!H:H,MATCH($C682,'Policy Characteristics'!$C:$C,0)))</f>
        <v>0.01</v>
      </c>
      <c r="O682" s="358" t="str">
        <f>IF(ISBLANK(INDEX('Policy Characteristics'!I:I,MATCH($C682,'Policy Characteristics'!$C:$C,0))),"",INDEX('Policy Characteristics'!I:I,MATCH($C682,'Policy Characteristics'!$C:$C,0)))</f>
        <v>% of fuel shifted</v>
      </c>
      <c r="P682" s="358"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358" t="str">
        <f>IF(ISBLANK(INDEX('Policy Characteristics'!K:K,MATCH($C682,'Policy Characteristics'!$C:$C,0))),"",INDEX('Policy Characteristics'!K:K,MATCH($C682,'Policy Characteristics'!$C:$C,0)))</f>
        <v>industry-ag-main.html#fuel-switching</v>
      </c>
      <c r="R682" s="358" t="str">
        <f>IF(ISBLANK(INDEX('Policy Characteristics'!L:L,MATCH($C682,'Policy Characteristics'!$C:$C,0))),"",INDEX('Policy Characteristics'!L:L,MATCH($C682,'Policy Characteristics'!$C:$C,0)))</f>
        <v>industry-elec-and-hydrogen.html</v>
      </c>
    </row>
    <row r="683" spans="1:18" x14ac:dyDescent="0.35">
      <c r="A683" s="358" t="str">
        <f>IF(ISBLANK(INDEX('Policy Characteristics'!A:A,MATCH($C683,'Policy Characteristics'!$C:$C,0))),"",INDEX('Policy Characteristics'!A:A,MATCH($C683,'Policy Characteristics'!$C:$C,0)))</f>
        <v>Industry</v>
      </c>
      <c r="B683" s="358" t="str">
        <f>IF(ISBLANK(INDEX('Policy Characteristics'!B:B,MATCH($C683,'Policy Characteristics'!$C:$C,0))),"",INDEX('Policy Characteristics'!B:B,MATCH($C683,'Policy Characteristics'!$C:$C,0)))</f>
        <v>Electrification + Hydrogen</v>
      </c>
      <c r="C683" s="362" t="str">
        <f t="shared" si="36"/>
        <v>Fraction of Industrial Fuel Use Shifted to Other Fuels</v>
      </c>
      <c r="D683" s="9" t="s">
        <v>3240</v>
      </c>
      <c r="E683" s="53" t="s">
        <v>2805</v>
      </c>
      <c r="F683" s="195" t="s">
        <v>3202</v>
      </c>
      <c r="G683" s="53" t="s">
        <v>3252</v>
      </c>
      <c r="H683" s="54">
        <v>1424</v>
      </c>
      <c r="I683" s="53" t="s">
        <v>46</v>
      </c>
      <c r="J683" s="360" t="str">
        <f>IF(ISBLANK(INDEX('Policy Characteristics'!D:D,MATCH($C683,'Policy Characteristics'!$C:$C,0))),"",INDEX('Policy Characteristics'!D:D,MATCH($C683,'Policy Characteristics'!$C:$C,0)))</f>
        <v>Electrification + Hydrogen</v>
      </c>
      <c r="K683" s="358" t="str">
        <f>IF(ISBLANK(INDEX('Policy Characteristics'!E:E,MATCH($C683,'Policy Characteristics'!$C:$C,0))),"",INDEX('Policy Characteristics'!E:E,MATCH($C683,'Policy Characteristics'!$C:$C,0)))</f>
        <v>indst fuel type shifting</v>
      </c>
      <c r="L683" s="380">
        <f>IF(ISBLANK(INDEX('Policy Characteristics'!F:F,MATCH($C683,'Policy Characteristics'!$C:$C,0))),"",INDEX('Policy Characteristics'!F:F,MATCH($C683,'Policy Characteristics'!$C:$C,0)))</f>
        <v>0</v>
      </c>
      <c r="M683" s="380">
        <f>IF(ISBLANK(INDEX('Policy Characteristics'!G:G,MATCH($C683,'Policy Characteristics'!$C:$C,0))),"",INDEX('Policy Characteristics'!G:G,MATCH($C683,'Policy Characteristics'!$C:$C,0)))</f>
        <v>1</v>
      </c>
      <c r="N683" s="380">
        <f>IF(ISBLANK(INDEX('Policy Characteristics'!H:H,MATCH($C683,'Policy Characteristics'!$C:$C,0))),"",INDEX('Policy Characteristics'!H:H,MATCH($C683,'Policy Characteristics'!$C:$C,0)))</f>
        <v>0.01</v>
      </c>
      <c r="O683" s="358" t="str">
        <f>IF(ISBLANK(INDEX('Policy Characteristics'!I:I,MATCH($C683,'Policy Characteristics'!$C:$C,0))),"",INDEX('Policy Characteristics'!I:I,MATCH($C683,'Policy Characteristics'!$C:$C,0)))</f>
        <v>% of fuel shifted</v>
      </c>
      <c r="P683" s="358"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358" t="str">
        <f>IF(ISBLANK(INDEX('Policy Characteristics'!K:K,MATCH($C683,'Policy Characteristics'!$C:$C,0))),"",INDEX('Policy Characteristics'!K:K,MATCH($C683,'Policy Characteristics'!$C:$C,0)))</f>
        <v>industry-ag-main.html#fuel-switching</v>
      </c>
      <c r="R683" s="358" t="str">
        <f>IF(ISBLANK(INDEX('Policy Characteristics'!L:L,MATCH($C683,'Policy Characteristics'!$C:$C,0))),"",INDEX('Policy Characteristics'!L:L,MATCH($C683,'Policy Characteristics'!$C:$C,0)))</f>
        <v>industry-elec-and-hydrogen.html</v>
      </c>
    </row>
    <row r="684" spans="1:18" x14ac:dyDescent="0.35">
      <c r="A684" s="358" t="str">
        <f>IF(ISBLANK(INDEX('Policy Characteristics'!A:A,MATCH($C684,'Policy Characteristics'!$C:$C,0))),"",INDEX('Policy Characteristics'!A:A,MATCH($C684,'Policy Characteristics'!$C:$C,0)))</f>
        <v>Industry</v>
      </c>
      <c r="B684" s="358" t="str">
        <f>IF(ISBLANK(INDEX('Policy Characteristics'!B:B,MATCH($C684,'Policy Characteristics'!$C:$C,0))),"",INDEX('Policy Characteristics'!B:B,MATCH($C684,'Policy Characteristics'!$C:$C,0)))</f>
        <v>Electrification + Hydrogen</v>
      </c>
      <c r="C684" s="362" t="str">
        <f t="shared" si="36"/>
        <v>Fraction of Industrial Fuel Use Shifted to Other Fuels</v>
      </c>
      <c r="D684" s="9" t="s">
        <v>3240</v>
      </c>
      <c r="E684" s="53" t="s">
        <v>2806</v>
      </c>
      <c r="F684" s="195" t="s">
        <v>3202</v>
      </c>
      <c r="G684" s="53" t="s">
        <v>3253</v>
      </c>
      <c r="H684" s="54">
        <v>1425</v>
      </c>
      <c r="I684" s="53" t="s">
        <v>46</v>
      </c>
      <c r="J684" s="360" t="str">
        <f>IF(ISBLANK(INDEX('Policy Characteristics'!D:D,MATCH($C684,'Policy Characteristics'!$C:$C,0))),"",INDEX('Policy Characteristics'!D:D,MATCH($C684,'Policy Characteristics'!$C:$C,0)))</f>
        <v>Electrification + Hydrogen</v>
      </c>
      <c r="K684" s="358" t="str">
        <f>IF(ISBLANK(INDEX('Policy Characteristics'!E:E,MATCH($C684,'Policy Characteristics'!$C:$C,0))),"",INDEX('Policy Characteristics'!E:E,MATCH($C684,'Policy Characteristics'!$C:$C,0)))</f>
        <v>indst fuel type shifting</v>
      </c>
      <c r="L684" s="380">
        <f>IF(ISBLANK(INDEX('Policy Characteristics'!F:F,MATCH($C684,'Policy Characteristics'!$C:$C,0))),"",INDEX('Policy Characteristics'!F:F,MATCH($C684,'Policy Characteristics'!$C:$C,0)))</f>
        <v>0</v>
      </c>
      <c r="M684" s="380">
        <f>IF(ISBLANK(INDEX('Policy Characteristics'!G:G,MATCH($C684,'Policy Characteristics'!$C:$C,0))),"",INDEX('Policy Characteristics'!G:G,MATCH($C684,'Policy Characteristics'!$C:$C,0)))</f>
        <v>1</v>
      </c>
      <c r="N684" s="380">
        <f>IF(ISBLANK(INDEX('Policy Characteristics'!H:H,MATCH($C684,'Policy Characteristics'!$C:$C,0))),"",INDEX('Policy Characteristics'!H:H,MATCH($C684,'Policy Characteristics'!$C:$C,0)))</f>
        <v>0.01</v>
      </c>
      <c r="O684" s="358" t="str">
        <f>IF(ISBLANK(INDEX('Policy Characteristics'!I:I,MATCH($C684,'Policy Characteristics'!$C:$C,0))),"",INDEX('Policy Characteristics'!I:I,MATCH($C684,'Policy Characteristics'!$C:$C,0)))</f>
        <v>% of fuel shifted</v>
      </c>
      <c r="P684" s="358"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358" t="str">
        <f>IF(ISBLANK(INDEX('Policy Characteristics'!K:K,MATCH($C684,'Policy Characteristics'!$C:$C,0))),"",INDEX('Policy Characteristics'!K:K,MATCH($C684,'Policy Characteristics'!$C:$C,0)))</f>
        <v>industry-ag-main.html#fuel-switching</v>
      </c>
      <c r="R684" s="358" t="str">
        <f>IF(ISBLANK(INDEX('Policy Characteristics'!L:L,MATCH($C684,'Policy Characteristics'!$C:$C,0))),"",INDEX('Policy Characteristics'!L:L,MATCH($C684,'Policy Characteristics'!$C:$C,0)))</f>
        <v>industry-elec-and-hydrogen.html</v>
      </c>
    </row>
    <row r="685" spans="1:18" x14ac:dyDescent="0.35">
      <c r="A685" s="358" t="str">
        <f>IF(ISBLANK(INDEX('Policy Characteristics'!A:A,MATCH($C685,'Policy Characteristics'!$C:$C,0))),"",INDEX('Policy Characteristics'!A:A,MATCH($C685,'Policy Characteristics'!$C:$C,0)))</f>
        <v>Industry</v>
      </c>
      <c r="B685" s="358" t="str">
        <f>IF(ISBLANK(INDEX('Policy Characteristics'!B:B,MATCH($C685,'Policy Characteristics'!$C:$C,0))),"",INDEX('Policy Characteristics'!B:B,MATCH($C685,'Policy Characteristics'!$C:$C,0)))</f>
        <v>Electrification + Hydrogen</v>
      </c>
      <c r="C685" s="362" t="str">
        <f t="shared" si="36"/>
        <v>Fraction of Industrial Fuel Use Shifted to Other Fuels</v>
      </c>
      <c r="D685" s="9" t="s">
        <v>3240</v>
      </c>
      <c r="E685" s="53" t="s">
        <v>2807</v>
      </c>
      <c r="F685" s="195" t="s">
        <v>3202</v>
      </c>
      <c r="G685" s="53" t="s">
        <v>3254</v>
      </c>
      <c r="H685" s="54">
        <v>1426</v>
      </c>
      <c r="I685" s="53" t="s">
        <v>46</v>
      </c>
      <c r="J685" s="360" t="str">
        <f>IF(ISBLANK(INDEX('Policy Characteristics'!D:D,MATCH($C685,'Policy Characteristics'!$C:$C,0))),"",INDEX('Policy Characteristics'!D:D,MATCH($C685,'Policy Characteristics'!$C:$C,0)))</f>
        <v>Electrification + Hydrogen</v>
      </c>
      <c r="K685" s="358" t="str">
        <f>IF(ISBLANK(INDEX('Policy Characteristics'!E:E,MATCH($C685,'Policy Characteristics'!$C:$C,0))),"",INDEX('Policy Characteristics'!E:E,MATCH($C685,'Policy Characteristics'!$C:$C,0)))</f>
        <v>indst fuel type shifting</v>
      </c>
      <c r="L685" s="380">
        <f>IF(ISBLANK(INDEX('Policy Characteristics'!F:F,MATCH($C685,'Policy Characteristics'!$C:$C,0))),"",INDEX('Policy Characteristics'!F:F,MATCH($C685,'Policy Characteristics'!$C:$C,0)))</f>
        <v>0</v>
      </c>
      <c r="M685" s="380">
        <f>IF(ISBLANK(INDEX('Policy Characteristics'!G:G,MATCH($C685,'Policy Characteristics'!$C:$C,0))),"",INDEX('Policy Characteristics'!G:G,MATCH($C685,'Policy Characteristics'!$C:$C,0)))</f>
        <v>1</v>
      </c>
      <c r="N685" s="380">
        <f>IF(ISBLANK(INDEX('Policy Characteristics'!H:H,MATCH($C685,'Policy Characteristics'!$C:$C,0))),"",INDEX('Policy Characteristics'!H:H,MATCH($C685,'Policy Characteristics'!$C:$C,0)))</f>
        <v>0.01</v>
      </c>
      <c r="O685" s="358" t="str">
        <f>IF(ISBLANK(INDEX('Policy Characteristics'!I:I,MATCH($C685,'Policy Characteristics'!$C:$C,0))),"",INDEX('Policy Characteristics'!I:I,MATCH($C685,'Policy Characteristics'!$C:$C,0)))</f>
        <v>% of fuel shifted</v>
      </c>
      <c r="P685" s="358"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358" t="str">
        <f>IF(ISBLANK(INDEX('Policy Characteristics'!K:K,MATCH($C685,'Policy Characteristics'!$C:$C,0))),"",INDEX('Policy Characteristics'!K:K,MATCH($C685,'Policy Characteristics'!$C:$C,0)))</f>
        <v>industry-ag-main.html#fuel-switching</v>
      </c>
      <c r="R685" s="358" t="str">
        <f>IF(ISBLANK(INDEX('Policy Characteristics'!L:L,MATCH($C685,'Policy Characteristics'!$C:$C,0))),"",INDEX('Policy Characteristics'!L:L,MATCH($C685,'Policy Characteristics'!$C:$C,0)))</f>
        <v>industry-elec-and-hydrogen.html</v>
      </c>
    </row>
    <row r="686" spans="1:18" x14ac:dyDescent="0.35">
      <c r="A686" s="358" t="str">
        <f>IF(ISBLANK(INDEX('Policy Characteristics'!A:A,MATCH($C686,'Policy Characteristics'!$C:$C,0))),"",INDEX('Policy Characteristics'!A:A,MATCH($C686,'Policy Characteristics'!$C:$C,0)))</f>
        <v>Industry</v>
      </c>
      <c r="B686" s="358" t="str">
        <f>IF(ISBLANK(INDEX('Policy Characteristics'!B:B,MATCH($C686,'Policy Characteristics'!$C:$C,0))),"",INDEX('Policy Characteristics'!B:B,MATCH($C686,'Policy Characteristics'!$C:$C,0)))</f>
        <v>Electrification + Hydrogen</v>
      </c>
      <c r="C686" s="362" t="str">
        <f t="shared" si="36"/>
        <v>Fraction of Industrial Fuel Use Shifted to Other Fuels</v>
      </c>
      <c r="D686" s="9" t="s">
        <v>3240</v>
      </c>
      <c r="E686" s="53" t="s">
        <v>2804</v>
      </c>
      <c r="F686" s="195" t="s">
        <v>3202</v>
      </c>
      <c r="G686" s="53" t="s">
        <v>3255</v>
      </c>
      <c r="H686" s="54">
        <v>1427</v>
      </c>
      <c r="I686" s="53" t="s">
        <v>45</v>
      </c>
      <c r="J686" s="360" t="str">
        <f>IF(ISBLANK(INDEX('Policy Characteristics'!D:D,MATCH($C686,'Policy Characteristics'!$C:$C,0))),"",INDEX('Policy Characteristics'!D:D,MATCH($C686,'Policy Characteristics'!$C:$C,0)))</f>
        <v>Electrification + Hydrogen</v>
      </c>
      <c r="K686" s="358" t="str">
        <f>IF(ISBLANK(INDEX('Policy Characteristics'!E:E,MATCH($C686,'Policy Characteristics'!$C:$C,0))),"",INDEX('Policy Characteristics'!E:E,MATCH($C686,'Policy Characteristics'!$C:$C,0)))</f>
        <v>indst fuel type shifting</v>
      </c>
      <c r="L686" s="380">
        <f>IF(ISBLANK(INDEX('Policy Characteristics'!F:F,MATCH($C686,'Policy Characteristics'!$C:$C,0))),"",INDEX('Policy Characteristics'!F:F,MATCH($C686,'Policy Characteristics'!$C:$C,0)))</f>
        <v>0</v>
      </c>
      <c r="M686" s="380">
        <f>IF(ISBLANK(INDEX('Policy Characteristics'!G:G,MATCH($C686,'Policy Characteristics'!$C:$C,0))),"",INDEX('Policy Characteristics'!G:G,MATCH($C686,'Policy Characteristics'!$C:$C,0)))</f>
        <v>1</v>
      </c>
      <c r="N686" s="380">
        <f>IF(ISBLANK(INDEX('Policy Characteristics'!H:H,MATCH($C686,'Policy Characteristics'!$C:$C,0))),"",INDEX('Policy Characteristics'!H:H,MATCH($C686,'Policy Characteristics'!$C:$C,0)))</f>
        <v>0.01</v>
      </c>
      <c r="O686" s="358" t="str">
        <f>IF(ISBLANK(INDEX('Policy Characteristics'!I:I,MATCH($C686,'Policy Characteristics'!$C:$C,0))),"",INDEX('Policy Characteristics'!I:I,MATCH($C686,'Policy Characteristics'!$C:$C,0)))</f>
        <v>% of fuel shifted</v>
      </c>
      <c r="P686" s="358"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358" t="str">
        <f>IF(ISBLANK(INDEX('Policy Characteristics'!K:K,MATCH($C686,'Policy Characteristics'!$C:$C,0))),"",INDEX('Policy Characteristics'!K:K,MATCH($C686,'Policy Characteristics'!$C:$C,0)))</f>
        <v>industry-ag-main.html#fuel-switching</v>
      </c>
      <c r="R686" s="358" t="str">
        <f>IF(ISBLANK(INDEX('Policy Characteristics'!L:L,MATCH($C686,'Policy Characteristics'!$C:$C,0))),"",INDEX('Policy Characteristics'!L:L,MATCH($C686,'Policy Characteristics'!$C:$C,0)))</f>
        <v>industry-elec-and-hydrogen.html</v>
      </c>
    </row>
    <row r="687" spans="1:18" x14ac:dyDescent="0.35">
      <c r="A687" s="358" t="str">
        <f>IF(ISBLANK(INDEX('Policy Characteristics'!A:A,MATCH($C687,'Policy Characteristics'!$C:$C,0))),"",INDEX('Policy Characteristics'!A:A,MATCH($C687,'Policy Characteristics'!$C:$C,0)))</f>
        <v>Industry</v>
      </c>
      <c r="B687" s="358" t="str">
        <f>IF(ISBLANK(INDEX('Policy Characteristics'!B:B,MATCH($C687,'Policy Characteristics'!$C:$C,0))),"",INDEX('Policy Characteristics'!B:B,MATCH($C687,'Policy Characteristics'!$C:$C,0)))</f>
        <v>Electrification + Hydrogen</v>
      </c>
      <c r="C687" s="362" t="str">
        <f t="shared" si="36"/>
        <v>Fraction of Industrial Fuel Use Shifted to Other Fuels</v>
      </c>
      <c r="D687" s="9" t="s">
        <v>3241</v>
      </c>
      <c r="E687" s="53" t="s">
        <v>2463</v>
      </c>
      <c r="F687" s="195" t="s">
        <v>3203</v>
      </c>
      <c r="G687" s="53" t="s">
        <v>3246</v>
      </c>
      <c r="H687" s="54">
        <v>1428</v>
      </c>
      <c r="I687" s="53" t="s">
        <v>45</v>
      </c>
      <c r="J687" s="360" t="str">
        <f>IF(ISBLANK(INDEX('Policy Characteristics'!D:D,MATCH($C687,'Policy Characteristics'!$C:$C,0))),"",INDEX('Policy Characteristics'!D:D,MATCH($C687,'Policy Characteristics'!$C:$C,0)))</f>
        <v>Electrification + Hydrogen</v>
      </c>
      <c r="K687" s="358" t="str">
        <f>IF(ISBLANK(INDEX('Policy Characteristics'!E:E,MATCH($C687,'Policy Characteristics'!$C:$C,0))),"",INDEX('Policy Characteristics'!E:E,MATCH($C687,'Policy Characteristics'!$C:$C,0)))</f>
        <v>indst fuel type shifting</v>
      </c>
      <c r="L687" s="380">
        <f>IF(ISBLANK(INDEX('Policy Characteristics'!F:F,MATCH($C687,'Policy Characteristics'!$C:$C,0))),"",INDEX('Policy Characteristics'!F:F,MATCH($C687,'Policy Characteristics'!$C:$C,0)))</f>
        <v>0</v>
      </c>
      <c r="M687" s="380">
        <f>IF(ISBLANK(INDEX('Policy Characteristics'!G:G,MATCH($C687,'Policy Characteristics'!$C:$C,0))),"",INDEX('Policy Characteristics'!G:G,MATCH($C687,'Policy Characteristics'!$C:$C,0)))</f>
        <v>1</v>
      </c>
      <c r="N687" s="380">
        <f>IF(ISBLANK(INDEX('Policy Characteristics'!H:H,MATCH($C687,'Policy Characteristics'!$C:$C,0))),"",INDEX('Policy Characteristics'!H:H,MATCH($C687,'Policy Characteristics'!$C:$C,0)))</f>
        <v>0.01</v>
      </c>
      <c r="O687" s="358" t="str">
        <f>IF(ISBLANK(INDEX('Policy Characteristics'!I:I,MATCH($C687,'Policy Characteristics'!$C:$C,0))),"",INDEX('Policy Characteristics'!I:I,MATCH($C687,'Policy Characteristics'!$C:$C,0)))</f>
        <v>% of fuel shifted</v>
      </c>
      <c r="P687" s="358"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358" t="str">
        <f>IF(ISBLANK(INDEX('Policy Characteristics'!K:K,MATCH($C687,'Policy Characteristics'!$C:$C,0))),"",INDEX('Policy Characteristics'!K:K,MATCH($C687,'Policy Characteristics'!$C:$C,0)))</f>
        <v>industry-ag-main.html#fuel-switching</v>
      </c>
      <c r="R687" s="358" t="str">
        <f>IF(ISBLANK(INDEX('Policy Characteristics'!L:L,MATCH($C687,'Policy Characteristics'!$C:$C,0))),"",INDEX('Policy Characteristics'!L:L,MATCH($C687,'Policy Characteristics'!$C:$C,0)))</f>
        <v>industry-elec-and-hydrogen.html</v>
      </c>
    </row>
    <row r="688" spans="1:18" x14ac:dyDescent="0.35">
      <c r="A688" s="358" t="str">
        <f>IF(ISBLANK(INDEX('Policy Characteristics'!A:A,MATCH($C688,'Policy Characteristics'!$C:$C,0))),"",INDEX('Policy Characteristics'!A:A,MATCH($C688,'Policy Characteristics'!$C:$C,0)))</f>
        <v>Industry</v>
      </c>
      <c r="B688" s="358" t="str">
        <f>IF(ISBLANK(INDEX('Policy Characteristics'!B:B,MATCH($C688,'Policy Characteristics'!$C:$C,0))),"",INDEX('Policy Characteristics'!B:B,MATCH($C688,'Policy Characteristics'!$C:$C,0)))</f>
        <v>Electrification + Hydrogen</v>
      </c>
      <c r="C688" s="362" t="str">
        <f t="shared" si="36"/>
        <v>Fraction of Industrial Fuel Use Shifted to Other Fuels</v>
      </c>
      <c r="D688" s="9" t="s">
        <v>3241</v>
      </c>
      <c r="E688" s="53" t="s">
        <v>2464</v>
      </c>
      <c r="F688" s="195" t="s">
        <v>3203</v>
      </c>
      <c r="G688" s="53" t="s">
        <v>3247</v>
      </c>
      <c r="H688" s="54">
        <v>1429</v>
      </c>
      <c r="I688" s="53" t="s">
        <v>46</v>
      </c>
      <c r="J688" s="360" t="str">
        <f>IF(ISBLANK(INDEX('Policy Characteristics'!D:D,MATCH($C688,'Policy Characteristics'!$C:$C,0))),"",INDEX('Policy Characteristics'!D:D,MATCH($C688,'Policy Characteristics'!$C:$C,0)))</f>
        <v>Electrification + Hydrogen</v>
      </c>
      <c r="K688" s="358" t="str">
        <f>IF(ISBLANK(INDEX('Policy Characteristics'!E:E,MATCH($C688,'Policy Characteristics'!$C:$C,0))),"",INDEX('Policy Characteristics'!E:E,MATCH($C688,'Policy Characteristics'!$C:$C,0)))</f>
        <v>indst fuel type shifting</v>
      </c>
      <c r="L688" s="380">
        <f>IF(ISBLANK(INDEX('Policy Characteristics'!F:F,MATCH($C688,'Policy Characteristics'!$C:$C,0))),"",INDEX('Policy Characteristics'!F:F,MATCH($C688,'Policy Characteristics'!$C:$C,0)))</f>
        <v>0</v>
      </c>
      <c r="M688" s="380">
        <f>IF(ISBLANK(INDEX('Policy Characteristics'!G:G,MATCH($C688,'Policy Characteristics'!$C:$C,0))),"",INDEX('Policy Characteristics'!G:G,MATCH($C688,'Policy Characteristics'!$C:$C,0)))</f>
        <v>1</v>
      </c>
      <c r="N688" s="380">
        <f>IF(ISBLANK(INDEX('Policy Characteristics'!H:H,MATCH($C688,'Policy Characteristics'!$C:$C,0))),"",INDEX('Policy Characteristics'!H:H,MATCH($C688,'Policy Characteristics'!$C:$C,0)))</f>
        <v>0.01</v>
      </c>
      <c r="O688" s="358" t="str">
        <f>IF(ISBLANK(INDEX('Policy Characteristics'!I:I,MATCH($C688,'Policy Characteristics'!$C:$C,0))),"",INDEX('Policy Characteristics'!I:I,MATCH($C688,'Policy Characteristics'!$C:$C,0)))</f>
        <v>% of fuel shifted</v>
      </c>
      <c r="P688" s="358"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358" t="str">
        <f>IF(ISBLANK(INDEX('Policy Characteristics'!K:K,MATCH($C688,'Policy Characteristics'!$C:$C,0))),"",INDEX('Policy Characteristics'!K:K,MATCH($C688,'Policy Characteristics'!$C:$C,0)))</f>
        <v>industry-ag-main.html#fuel-switching</v>
      </c>
      <c r="R688" s="358" t="str">
        <f>IF(ISBLANK(INDEX('Policy Characteristics'!L:L,MATCH($C688,'Policy Characteristics'!$C:$C,0))),"",INDEX('Policy Characteristics'!L:L,MATCH($C688,'Policy Characteristics'!$C:$C,0)))</f>
        <v>industry-elec-and-hydrogen.html</v>
      </c>
    </row>
    <row r="689" spans="1:18" x14ac:dyDescent="0.35">
      <c r="A689" s="358" t="str">
        <f>IF(ISBLANK(INDEX('Policy Characteristics'!A:A,MATCH($C689,'Policy Characteristics'!$C:$C,0))),"",INDEX('Policy Characteristics'!A:A,MATCH($C689,'Policy Characteristics'!$C:$C,0)))</f>
        <v>Industry</v>
      </c>
      <c r="B689" s="358" t="str">
        <f>IF(ISBLANK(INDEX('Policy Characteristics'!B:B,MATCH($C689,'Policy Characteristics'!$C:$C,0))),"",INDEX('Policy Characteristics'!B:B,MATCH($C689,'Policy Characteristics'!$C:$C,0)))</f>
        <v>Electrification + Hydrogen</v>
      </c>
      <c r="C689" s="362" t="str">
        <f t="shared" si="36"/>
        <v>Fraction of Industrial Fuel Use Shifted to Other Fuels</v>
      </c>
      <c r="D689" s="9" t="s">
        <v>3241</v>
      </c>
      <c r="E689" s="53" t="s">
        <v>2465</v>
      </c>
      <c r="F689" s="195" t="s">
        <v>3203</v>
      </c>
      <c r="G689" s="53" t="s">
        <v>3248</v>
      </c>
      <c r="H689" s="54">
        <v>1430</v>
      </c>
      <c r="I689" s="53" t="s">
        <v>46</v>
      </c>
      <c r="J689" s="360" t="str">
        <f>IF(ISBLANK(INDEX('Policy Characteristics'!D:D,MATCH($C689,'Policy Characteristics'!$C:$C,0))),"",INDEX('Policy Characteristics'!D:D,MATCH($C689,'Policy Characteristics'!$C:$C,0)))</f>
        <v>Electrification + Hydrogen</v>
      </c>
      <c r="K689" s="358" t="str">
        <f>IF(ISBLANK(INDEX('Policy Characteristics'!E:E,MATCH($C689,'Policy Characteristics'!$C:$C,0))),"",INDEX('Policy Characteristics'!E:E,MATCH($C689,'Policy Characteristics'!$C:$C,0)))</f>
        <v>indst fuel type shifting</v>
      </c>
      <c r="L689" s="380">
        <f>IF(ISBLANK(INDEX('Policy Characteristics'!F:F,MATCH($C689,'Policy Characteristics'!$C:$C,0))),"",INDEX('Policy Characteristics'!F:F,MATCH($C689,'Policy Characteristics'!$C:$C,0)))</f>
        <v>0</v>
      </c>
      <c r="M689" s="380">
        <f>IF(ISBLANK(INDEX('Policy Characteristics'!G:G,MATCH($C689,'Policy Characteristics'!$C:$C,0))),"",INDEX('Policy Characteristics'!G:G,MATCH($C689,'Policy Characteristics'!$C:$C,0)))</f>
        <v>1</v>
      </c>
      <c r="N689" s="380">
        <f>IF(ISBLANK(INDEX('Policy Characteristics'!H:H,MATCH($C689,'Policy Characteristics'!$C:$C,0))),"",INDEX('Policy Characteristics'!H:H,MATCH($C689,'Policy Characteristics'!$C:$C,0)))</f>
        <v>0.01</v>
      </c>
      <c r="O689" s="358" t="str">
        <f>IF(ISBLANK(INDEX('Policy Characteristics'!I:I,MATCH($C689,'Policy Characteristics'!$C:$C,0))),"",INDEX('Policy Characteristics'!I:I,MATCH($C689,'Policy Characteristics'!$C:$C,0)))</f>
        <v>% of fuel shifted</v>
      </c>
      <c r="P689" s="358"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358" t="str">
        <f>IF(ISBLANK(INDEX('Policy Characteristics'!K:K,MATCH($C689,'Policy Characteristics'!$C:$C,0))),"",INDEX('Policy Characteristics'!K:K,MATCH($C689,'Policy Characteristics'!$C:$C,0)))</f>
        <v>industry-ag-main.html#fuel-switching</v>
      </c>
      <c r="R689" s="358" t="str">
        <f>IF(ISBLANK(INDEX('Policy Characteristics'!L:L,MATCH($C689,'Policy Characteristics'!$C:$C,0))),"",INDEX('Policy Characteristics'!L:L,MATCH($C689,'Policy Characteristics'!$C:$C,0)))</f>
        <v>industry-elec-and-hydrogen.html</v>
      </c>
    </row>
    <row r="690" spans="1:18" x14ac:dyDescent="0.35">
      <c r="A690" s="358" t="str">
        <f>IF(ISBLANK(INDEX('Policy Characteristics'!A:A,MATCH($C690,'Policy Characteristics'!$C:$C,0))),"",INDEX('Policy Characteristics'!A:A,MATCH($C690,'Policy Characteristics'!$C:$C,0)))</f>
        <v>Industry</v>
      </c>
      <c r="B690" s="358" t="str">
        <f>IF(ISBLANK(INDEX('Policy Characteristics'!B:B,MATCH($C690,'Policy Characteristics'!$C:$C,0))),"",INDEX('Policy Characteristics'!B:B,MATCH($C690,'Policy Characteristics'!$C:$C,0)))</f>
        <v>Electrification + Hydrogen</v>
      </c>
      <c r="C690" s="362" t="str">
        <f t="shared" si="36"/>
        <v>Fraction of Industrial Fuel Use Shifted to Other Fuels</v>
      </c>
      <c r="D690" s="9" t="s">
        <v>3241</v>
      </c>
      <c r="E690" s="53" t="s">
        <v>2466</v>
      </c>
      <c r="F690" s="195" t="s">
        <v>3203</v>
      </c>
      <c r="G690" s="53" t="s">
        <v>3249</v>
      </c>
      <c r="H690" s="54">
        <v>1431</v>
      </c>
      <c r="I690" s="53" t="s">
        <v>46</v>
      </c>
      <c r="J690" s="360" t="str">
        <f>IF(ISBLANK(INDEX('Policy Characteristics'!D:D,MATCH($C690,'Policy Characteristics'!$C:$C,0))),"",INDEX('Policy Characteristics'!D:D,MATCH($C690,'Policy Characteristics'!$C:$C,0)))</f>
        <v>Electrification + Hydrogen</v>
      </c>
      <c r="K690" s="358" t="str">
        <f>IF(ISBLANK(INDEX('Policy Characteristics'!E:E,MATCH($C690,'Policy Characteristics'!$C:$C,0))),"",INDEX('Policy Characteristics'!E:E,MATCH($C690,'Policy Characteristics'!$C:$C,0)))</f>
        <v>indst fuel type shifting</v>
      </c>
      <c r="L690" s="380">
        <f>IF(ISBLANK(INDEX('Policy Characteristics'!F:F,MATCH($C690,'Policy Characteristics'!$C:$C,0))),"",INDEX('Policy Characteristics'!F:F,MATCH($C690,'Policy Characteristics'!$C:$C,0)))</f>
        <v>0</v>
      </c>
      <c r="M690" s="380">
        <f>IF(ISBLANK(INDEX('Policy Characteristics'!G:G,MATCH($C690,'Policy Characteristics'!$C:$C,0))),"",INDEX('Policy Characteristics'!G:G,MATCH($C690,'Policy Characteristics'!$C:$C,0)))</f>
        <v>1</v>
      </c>
      <c r="N690" s="380">
        <f>IF(ISBLANK(INDEX('Policy Characteristics'!H:H,MATCH($C690,'Policy Characteristics'!$C:$C,0))),"",INDEX('Policy Characteristics'!H:H,MATCH($C690,'Policy Characteristics'!$C:$C,0)))</f>
        <v>0.01</v>
      </c>
      <c r="O690" s="358" t="str">
        <f>IF(ISBLANK(INDEX('Policy Characteristics'!I:I,MATCH($C690,'Policy Characteristics'!$C:$C,0))),"",INDEX('Policy Characteristics'!I:I,MATCH($C690,'Policy Characteristics'!$C:$C,0)))</f>
        <v>% of fuel shifted</v>
      </c>
      <c r="P690" s="358"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358" t="str">
        <f>IF(ISBLANK(INDEX('Policy Characteristics'!K:K,MATCH($C690,'Policy Characteristics'!$C:$C,0))),"",INDEX('Policy Characteristics'!K:K,MATCH($C690,'Policy Characteristics'!$C:$C,0)))</f>
        <v>industry-ag-main.html#fuel-switching</v>
      </c>
      <c r="R690" s="358" t="str">
        <f>IF(ISBLANK(INDEX('Policy Characteristics'!L:L,MATCH($C690,'Policy Characteristics'!$C:$C,0))),"",INDEX('Policy Characteristics'!L:L,MATCH($C690,'Policy Characteristics'!$C:$C,0)))</f>
        <v>industry-elec-and-hydrogen.html</v>
      </c>
    </row>
    <row r="691" spans="1:18" x14ac:dyDescent="0.35">
      <c r="A691" s="358" t="str">
        <f>IF(ISBLANK(INDEX('Policy Characteristics'!A:A,MATCH($C691,'Policy Characteristics'!$C:$C,0))),"",INDEX('Policy Characteristics'!A:A,MATCH($C691,'Policy Characteristics'!$C:$C,0)))</f>
        <v>Industry</v>
      </c>
      <c r="B691" s="358" t="str">
        <f>IF(ISBLANK(INDEX('Policy Characteristics'!B:B,MATCH($C691,'Policy Characteristics'!$C:$C,0))),"",INDEX('Policy Characteristics'!B:B,MATCH($C691,'Policy Characteristics'!$C:$C,0)))</f>
        <v>Electrification + Hydrogen</v>
      </c>
      <c r="C691" s="362" t="str">
        <f t="shared" si="36"/>
        <v>Fraction of Industrial Fuel Use Shifted to Other Fuels</v>
      </c>
      <c r="D691" s="9" t="s">
        <v>3241</v>
      </c>
      <c r="E691" s="53" t="s">
        <v>2467</v>
      </c>
      <c r="F691" s="195" t="s">
        <v>3203</v>
      </c>
      <c r="G691" s="53" t="s">
        <v>3250</v>
      </c>
      <c r="H691" s="54">
        <v>1432</v>
      </c>
      <c r="I691" s="53" t="s">
        <v>46</v>
      </c>
      <c r="J691" s="360" t="str">
        <f>IF(ISBLANK(INDEX('Policy Characteristics'!D:D,MATCH($C691,'Policy Characteristics'!$C:$C,0))),"",INDEX('Policy Characteristics'!D:D,MATCH($C691,'Policy Characteristics'!$C:$C,0)))</f>
        <v>Electrification + Hydrogen</v>
      </c>
      <c r="K691" s="358" t="str">
        <f>IF(ISBLANK(INDEX('Policy Characteristics'!E:E,MATCH($C691,'Policy Characteristics'!$C:$C,0))),"",INDEX('Policy Characteristics'!E:E,MATCH($C691,'Policy Characteristics'!$C:$C,0)))</f>
        <v>indst fuel type shifting</v>
      </c>
      <c r="L691" s="380">
        <f>IF(ISBLANK(INDEX('Policy Characteristics'!F:F,MATCH($C691,'Policy Characteristics'!$C:$C,0))),"",INDEX('Policy Characteristics'!F:F,MATCH($C691,'Policy Characteristics'!$C:$C,0)))</f>
        <v>0</v>
      </c>
      <c r="M691" s="380">
        <f>IF(ISBLANK(INDEX('Policy Characteristics'!G:G,MATCH($C691,'Policy Characteristics'!$C:$C,0))),"",INDEX('Policy Characteristics'!G:G,MATCH($C691,'Policy Characteristics'!$C:$C,0)))</f>
        <v>1</v>
      </c>
      <c r="N691" s="380">
        <f>IF(ISBLANK(INDEX('Policy Characteristics'!H:H,MATCH($C691,'Policy Characteristics'!$C:$C,0))),"",INDEX('Policy Characteristics'!H:H,MATCH($C691,'Policy Characteristics'!$C:$C,0)))</f>
        <v>0.01</v>
      </c>
      <c r="O691" s="358" t="str">
        <f>IF(ISBLANK(INDEX('Policy Characteristics'!I:I,MATCH($C691,'Policy Characteristics'!$C:$C,0))),"",INDEX('Policy Characteristics'!I:I,MATCH($C691,'Policy Characteristics'!$C:$C,0)))</f>
        <v>% of fuel shifted</v>
      </c>
      <c r="P691" s="358"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358" t="str">
        <f>IF(ISBLANK(INDEX('Policy Characteristics'!K:K,MATCH($C691,'Policy Characteristics'!$C:$C,0))),"",INDEX('Policy Characteristics'!K:K,MATCH($C691,'Policy Characteristics'!$C:$C,0)))</f>
        <v>industry-ag-main.html#fuel-switching</v>
      </c>
      <c r="R691" s="358" t="str">
        <f>IF(ISBLANK(INDEX('Policy Characteristics'!L:L,MATCH($C691,'Policy Characteristics'!$C:$C,0))),"",INDEX('Policy Characteristics'!L:L,MATCH($C691,'Policy Characteristics'!$C:$C,0)))</f>
        <v>industry-elec-and-hydrogen.html</v>
      </c>
    </row>
    <row r="692" spans="1:18" x14ac:dyDescent="0.35">
      <c r="A692" s="358" t="str">
        <f>IF(ISBLANK(INDEX('Policy Characteristics'!A:A,MATCH($C692,'Policy Characteristics'!$C:$C,0))),"",INDEX('Policy Characteristics'!A:A,MATCH($C692,'Policy Characteristics'!$C:$C,0)))</f>
        <v>Industry</v>
      </c>
      <c r="B692" s="358" t="str">
        <f>IF(ISBLANK(INDEX('Policy Characteristics'!B:B,MATCH($C692,'Policy Characteristics'!$C:$C,0))),"",INDEX('Policy Characteristics'!B:B,MATCH($C692,'Policy Characteristics'!$C:$C,0)))</f>
        <v>Electrification + Hydrogen</v>
      </c>
      <c r="C692" s="362" t="str">
        <f t="shared" si="36"/>
        <v>Fraction of Industrial Fuel Use Shifted to Other Fuels</v>
      </c>
      <c r="D692" s="9" t="s">
        <v>3241</v>
      </c>
      <c r="E692" s="53" t="s">
        <v>2468</v>
      </c>
      <c r="F692" s="195" t="s">
        <v>3203</v>
      </c>
      <c r="G692" s="53" t="s">
        <v>3251</v>
      </c>
      <c r="H692" s="54">
        <v>1433</v>
      </c>
      <c r="I692" s="53" t="s">
        <v>46</v>
      </c>
      <c r="J692" s="360" t="str">
        <f>IF(ISBLANK(INDEX('Policy Characteristics'!D:D,MATCH($C692,'Policy Characteristics'!$C:$C,0))),"",INDEX('Policy Characteristics'!D:D,MATCH($C692,'Policy Characteristics'!$C:$C,0)))</f>
        <v>Electrification + Hydrogen</v>
      </c>
      <c r="K692" s="358" t="str">
        <f>IF(ISBLANK(INDEX('Policy Characteristics'!E:E,MATCH($C692,'Policy Characteristics'!$C:$C,0))),"",INDEX('Policy Characteristics'!E:E,MATCH($C692,'Policy Characteristics'!$C:$C,0)))</f>
        <v>indst fuel type shifting</v>
      </c>
      <c r="L692" s="380">
        <f>IF(ISBLANK(INDEX('Policy Characteristics'!F:F,MATCH($C692,'Policy Characteristics'!$C:$C,0))),"",INDEX('Policy Characteristics'!F:F,MATCH($C692,'Policy Characteristics'!$C:$C,0)))</f>
        <v>0</v>
      </c>
      <c r="M692" s="380">
        <f>IF(ISBLANK(INDEX('Policy Characteristics'!G:G,MATCH($C692,'Policy Characteristics'!$C:$C,0))),"",INDEX('Policy Characteristics'!G:G,MATCH($C692,'Policy Characteristics'!$C:$C,0)))</f>
        <v>1</v>
      </c>
      <c r="N692" s="380">
        <f>IF(ISBLANK(INDEX('Policy Characteristics'!H:H,MATCH($C692,'Policy Characteristics'!$C:$C,0))),"",INDEX('Policy Characteristics'!H:H,MATCH($C692,'Policy Characteristics'!$C:$C,0)))</f>
        <v>0.01</v>
      </c>
      <c r="O692" s="358" t="str">
        <f>IF(ISBLANK(INDEX('Policy Characteristics'!I:I,MATCH($C692,'Policy Characteristics'!$C:$C,0))),"",INDEX('Policy Characteristics'!I:I,MATCH($C692,'Policy Characteristics'!$C:$C,0)))</f>
        <v>% of fuel shifted</v>
      </c>
      <c r="P692" s="358"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358" t="str">
        <f>IF(ISBLANK(INDEX('Policy Characteristics'!K:K,MATCH($C692,'Policy Characteristics'!$C:$C,0))),"",INDEX('Policy Characteristics'!K:K,MATCH($C692,'Policy Characteristics'!$C:$C,0)))</f>
        <v>industry-ag-main.html#fuel-switching</v>
      </c>
      <c r="R692" s="358" t="str">
        <f>IF(ISBLANK(INDEX('Policy Characteristics'!L:L,MATCH($C692,'Policy Characteristics'!$C:$C,0))),"",INDEX('Policy Characteristics'!L:L,MATCH($C692,'Policy Characteristics'!$C:$C,0)))</f>
        <v>industry-elec-and-hydrogen.html</v>
      </c>
    </row>
    <row r="693" spans="1:18" x14ac:dyDescent="0.35">
      <c r="A693" s="358" t="str">
        <f>IF(ISBLANK(INDEX('Policy Characteristics'!A:A,MATCH($C693,'Policy Characteristics'!$C:$C,0))),"",INDEX('Policy Characteristics'!A:A,MATCH($C693,'Policy Characteristics'!$C:$C,0)))</f>
        <v>Industry</v>
      </c>
      <c r="B693" s="358" t="str">
        <f>IF(ISBLANK(INDEX('Policy Characteristics'!B:B,MATCH($C693,'Policy Characteristics'!$C:$C,0))),"",INDEX('Policy Characteristics'!B:B,MATCH($C693,'Policy Characteristics'!$C:$C,0)))</f>
        <v>Electrification + Hydrogen</v>
      </c>
      <c r="C693" s="362" t="str">
        <f t="shared" si="36"/>
        <v>Fraction of Industrial Fuel Use Shifted to Other Fuels</v>
      </c>
      <c r="D693" s="9" t="s">
        <v>3241</v>
      </c>
      <c r="E693" s="53" t="s">
        <v>2805</v>
      </c>
      <c r="F693" s="195" t="s">
        <v>3203</v>
      </c>
      <c r="G693" s="53" t="s">
        <v>3252</v>
      </c>
      <c r="H693" s="54">
        <v>1434</v>
      </c>
      <c r="I693" s="53" t="s">
        <v>46</v>
      </c>
      <c r="J693" s="360" t="str">
        <f>IF(ISBLANK(INDEX('Policy Characteristics'!D:D,MATCH($C693,'Policy Characteristics'!$C:$C,0))),"",INDEX('Policy Characteristics'!D:D,MATCH($C693,'Policy Characteristics'!$C:$C,0)))</f>
        <v>Electrification + Hydrogen</v>
      </c>
      <c r="K693" s="358" t="str">
        <f>IF(ISBLANK(INDEX('Policy Characteristics'!E:E,MATCH($C693,'Policy Characteristics'!$C:$C,0))),"",INDEX('Policy Characteristics'!E:E,MATCH($C693,'Policy Characteristics'!$C:$C,0)))</f>
        <v>indst fuel type shifting</v>
      </c>
      <c r="L693" s="380">
        <f>IF(ISBLANK(INDEX('Policy Characteristics'!F:F,MATCH($C693,'Policy Characteristics'!$C:$C,0))),"",INDEX('Policy Characteristics'!F:F,MATCH($C693,'Policy Characteristics'!$C:$C,0)))</f>
        <v>0</v>
      </c>
      <c r="M693" s="380">
        <f>IF(ISBLANK(INDEX('Policy Characteristics'!G:G,MATCH($C693,'Policy Characteristics'!$C:$C,0))),"",INDEX('Policy Characteristics'!G:G,MATCH($C693,'Policy Characteristics'!$C:$C,0)))</f>
        <v>1</v>
      </c>
      <c r="N693" s="380">
        <f>IF(ISBLANK(INDEX('Policy Characteristics'!H:H,MATCH($C693,'Policy Characteristics'!$C:$C,0))),"",INDEX('Policy Characteristics'!H:H,MATCH($C693,'Policy Characteristics'!$C:$C,0)))</f>
        <v>0.01</v>
      </c>
      <c r="O693" s="358" t="str">
        <f>IF(ISBLANK(INDEX('Policy Characteristics'!I:I,MATCH($C693,'Policy Characteristics'!$C:$C,0))),"",INDEX('Policy Characteristics'!I:I,MATCH($C693,'Policy Characteristics'!$C:$C,0)))</f>
        <v>% of fuel shifted</v>
      </c>
      <c r="P693" s="358"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358" t="str">
        <f>IF(ISBLANK(INDEX('Policy Characteristics'!K:K,MATCH($C693,'Policy Characteristics'!$C:$C,0))),"",INDEX('Policy Characteristics'!K:K,MATCH($C693,'Policy Characteristics'!$C:$C,0)))</f>
        <v>industry-ag-main.html#fuel-switching</v>
      </c>
      <c r="R693" s="358" t="str">
        <f>IF(ISBLANK(INDEX('Policy Characteristics'!L:L,MATCH($C693,'Policy Characteristics'!$C:$C,0))),"",INDEX('Policy Characteristics'!L:L,MATCH($C693,'Policy Characteristics'!$C:$C,0)))</f>
        <v>industry-elec-and-hydrogen.html</v>
      </c>
    </row>
    <row r="694" spans="1:18" x14ac:dyDescent="0.35">
      <c r="A694" s="358" t="str">
        <f>IF(ISBLANK(INDEX('Policy Characteristics'!A:A,MATCH($C694,'Policy Characteristics'!$C:$C,0))),"",INDEX('Policy Characteristics'!A:A,MATCH($C694,'Policy Characteristics'!$C:$C,0)))</f>
        <v>Industry</v>
      </c>
      <c r="B694" s="358" t="str">
        <f>IF(ISBLANK(INDEX('Policy Characteristics'!B:B,MATCH($C694,'Policy Characteristics'!$C:$C,0))),"",INDEX('Policy Characteristics'!B:B,MATCH($C694,'Policy Characteristics'!$C:$C,0)))</f>
        <v>Electrification + Hydrogen</v>
      </c>
      <c r="C694" s="362" t="str">
        <f t="shared" si="36"/>
        <v>Fraction of Industrial Fuel Use Shifted to Other Fuels</v>
      </c>
      <c r="D694" s="9" t="s">
        <v>3241</v>
      </c>
      <c r="E694" s="53" t="s">
        <v>2806</v>
      </c>
      <c r="F694" s="195" t="s">
        <v>3203</v>
      </c>
      <c r="G694" s="53" t="s">
        <v>3253</v>
      </c>
      <c r="H694" s="54">
        <v>1435</v>
      </c>
      <c r="I694" s="53" t="s">
        <v>46</v>
      </c>
      <c r="J694" s="360" t="str">
        <f>IF(ISBLANK(INDEX('Policy Characteristics'!D:D,MATCH($C694,'Policy Characteristics'!$C:$C,0))),"",INDEX('Policy Characteristics'!D:D,MATCH($C694,'Policy Characteristics'!$C:$C,0)))</f>
        <v>Electrification + Hydrogen</v>
      </c>
      <c r="K694" s="358" t="str">
        <f>IF(ISBLANK(INDEX('Policy Characteristics'!E:E,MATCH($C694,'Policy Characteristics'!$C:$C,0))),"",INDEX('Policy Characteristics'!E:E,MATCH($C694,'Policy Characteristics'!$C:$C,0)))</f>
        <v>indst fuel type shifting</v>
      </c>
      <c r="L694" s="380">
        <f>IF(ISBLANK(INDEX('Policy Characteristics'!F:F,MATCH($C694,'Policy Characteristics'!$C:$C,0))),"",INDEX('Policy Characteristics'!F:F,MATCH($C694,'Policy Characteristics'!$C:$C,0)))</f>
        <v>0</v>
      </c>
      <c r="M694" s="380">
        <f>IF(ISBLANK(INDEX('Policy Characteristics'!G:G,MATCH($C694,'Policy Characteristics'!$C:$C,0))),"",INDEX('Policy Characteristics'!G:G,MATCH($C694,'Policy Characteristics'!$C:$C,0)))</f>
        <v>1</v>
      </c>
      <c r="N694" s="380">
        <f>IF(ISBLANK(INDEX('Policy Characteristics'!H:H,MATCH($C694,'Policy Characteristics'!$C:$C,0))),"",INDEX('Policy Characteristics'!H:H,MATCH($C694,'Policy Characteristics'!$C:$C,0)))</f>
        <v>0.01</v>
      </c>
      <c r="O694" s="358" t="str">
        <f>IF(ISBLANK(INDEX('Policy Characteristics'!I:I,MATCH($C694,'Policy Characteristics'!$C:$C,0))),"",INDEX('Policy Characteristics'!I:I,MATCH($C694,'Policy Characteristics'!$C:$C,0)))</f>
        <v>% of fuel shifted</v>
      </c>
      <c r="P694" s="358"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358" t="str">
        <f>IF(ISBLANK(INDEX('Policy Characteristics'!K:K,MATCH($C694,'Policy Characteristics'!$C:$C,0))),"",INDEX('Policy Characteristics'!K:K,MATCH($C694,'Policy Characteristics'!$C:$C,0)))</f>
        <v>industry-ag-main.html#fuel-switching</v>
      </c>
      <c r="R694" s="358" t="str">
        <f>IF(ISBLANK(INDEX('Policy Characteristics'!L:L,MATCH($C694,'Policy Characteristics'!$C:$C,0))),"",INDEX('Policy Characteristics'!L:L,MATCH($C694,'Policy Characteristics'!$C:$C,0)))</f>
        <v>industry-elec-and-hydrogen.html</v>
      </c>
    </row>
    <row r="695" spans="1:18" x14ac:dyDescent="0.35">
      <c r="A695" s="358" t="str">
        <f>IF(ISBLANK(INDEX('Policy Characteristics'!A:A,MATCH($C695,'Policy Characteristics'!$C:$C,0))),"",INDEX('Policy Characteristics'!A:A,MATCH($C695,'Policy Characteristics'!$C:$C,0)))</f>
        <v>Industry</v>
      </c>
      <c r="B695" s="358" t="str">
        <f>IF(ISBLANK(INDEX('Policy Characteristics'!B:B,MATCH($C695,'Policy Characteristics'!$C:$C,0))),"",INDEX('Policy Characteristics'!B:B,MATCH($C695,'Policy Characteristics'!$C:$C,0)))</f>
        <v>Electrification + Hydrogen</v>
      </c>
      <c r="C695" s="362" t="str">
        <f t="shared" si="36"/>
        <v>Fraction of Industrial Fuel Use Shifted to Other Fuels</v>
      </c>
      <c r="D695" s="9" t="s">
        <v>3241</v>
      </c>
      <c r="E695" s="53" t="s">
        <v>2807</v>
      </c>
      <c r="F695" s="195" t="s">
        <v>3203</v>
      </c>
      <c r="G695" s="53" t="s">
        <v>3254</v>
      </c>
      <c r="H695" s="54">
        <v>1436</v>
      </c>
      <c r="I695" s="53" t="s">
        <v>46</v>
      </c>
      <c r="J695" s="360" t="str">
        <f>IF(ISBLANK(INDEX('Policy Characteristics'!D:D,MATCH($C695,'Policy Characteristics'!$C:$C,0))),"",INDEX('Policy Characteristics'!D:D,MATCH($C695,'Policy Characteristics'!$C:$C,0)))</f>
        <v>Electrification + Hydrogen</v>
      </c>
      <c r="K695" s="358" t="str">
        <f>IF(ISBLANK(INDEX('Policy Characteristics'!E:E,MATCH($C695,'Policy Characteristics'!$C:$C,0))),"",INDEX('Policy Characteristics'!E:E,MATCH($C695,'Policy Characteristics'!$C:$C,0)))</f>
        <v>indst fuel type shifting</v>
      </c>
      <c r="L695" s="380">
        <f>IF(ISBLANK(INDEX('Policy Characteristics'!F:F,MATCH($C695,'Policy Characteristics'!$C:$C,0))),"",INDEX('Policy Characteristics'!F:F,MATCH($C695,'Policy Characteristics'!$C:$C,0)))</f>
        <v>0</v>
      </c>
      <c r="M695" s="380">
        <f>IF(ISBLANK(INDEX('Policy Characteristics'!G:G,MATCH($C695,'Policy Characteristics'!$C:$C,0))),"",INDEX('Policy Characteristics'!G:G,MATCH($C695,'Policy Characteristics'!$C:$C,0)))</f>
        <v>1</v>
      </c>
      <c r="N695" s="380">
        <f>IF(ISBLANK(INDEX('Policy Characteristics'!H:H,MATCH($C695,'Policy Characteristics'!$C:$C,0))),"",INDEX('Policy Characteristics'!H:H,MATCH($C695,'Policy Characteristics'!$C:$C,0)))</f>
        <v>0.01</v>
      </c>
      <c r="O695" s="358" t="str">
        <f>IF(ISBLANK(INDEX('Policy Characteristics'!I:I,MATCH($C695,'Policy Characteristics'!$C:$C,0))),"",INDEX('Policy Characteristics'!I:I,MATCH($C695,'Policy Characteristics'!$C:$C,0)))</f>
        <v>% of fuel shifted</v>
      </c>
      <c r="P695" s="358"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358" t="str">
        <f>IF(ISBLANK(INDEX('Policy Characteristics'!K:K,MATCH($C695,'Policy Characteristics'!$C:$C,0))),"",INDEX('Policy Characteristics'!K:K,MATCH($C695,'Policy Characteristics'!$C:$C,0)))</f>
        <v>industry-ag-main.html#fuel-switching</v>
      </c>
      <c r="R695" s="358" t="str">
        <f>IF(ISBLANK(INDEX('Policy Characteristics'!L:L,MATCH($C695,'Policy Characteristics'!$C:$C,0))),"",INDEX('Policy Characteristics'!L:L,MATCH($C695,'Policy Characteristics'!$C:$C,0)))</f>
        <v>industry-elec-and-hydrogen.html</v>
      </c>
    </row>
    <row r="696" spans="1:18" x14ac:dyDescent="0.35">
      <c r="A696" s="358" t="str">
        <f>IF(ISBLANK(INDEX('Policy Characteristics'!A:A,MATCH($C696,'Policy Characteristics'!$C:$C,0))),"",INDEX('Policy Characteristics'!A:A,MATCH($C696,'Policy Characteristics'!$C:$C,0)))</f>
        <v>Industry</v>
      </c>
      <c r="B696" s="358" t="str">
        <f>IF(ISBLANK(INDEX('Policy Characteristics'!B:B,MATCH($C696,'Policy Characteristics'!$C:$C,0))),"",INDEX('Policy Characteristics'!B:B,MATCH($C696,'Policy Characteristics'!$C:$C,0)))</f>
        <v>Electrification + Hydrogen</v>
      </c>
      <c r="C696" s="362" t="str">
        <f t="shared" si="36"/>
        <v>Fraction of Industrial Fuel Use Shifted to Other Fuels</v>
      </c>
      <c r="D696" s="9" t="s">
        <v>3241</v>
      </c>
      <c r="E696" s="53" t="s">
        <v>2804</v>
      </c>
      <c r="F696" s="195" t="s">
        <v>3203</v>
      </c>
      <c r="G696" s="53" t="s">
        <v>3255</v>
      </c>
      <c r="H696" s="54">
        <v>1437</v>
      </c>
      <c r="I696" s="53" t="s">
        <v>45</v>
      </c>
      <c r="J696" s="360" t="str">
        <f>IF(ISBLANK(INDEX('Policy Characteristics'!D:D,MATCH($C696,'Policy Characteristics'!$C:$C,0))),"",INDEX('Policy Characteristics'!D:D,MATCH($C696,'Policy Characteristics'!$C:$C,0)))</f>
        <v>Electrification + Hydrogen</v>
      </c>
      <c r="K696" s="358" t="str">
        <f>IF(ISBLANK(INDEX('Policy Characteristics'!E:E,MATCH($C696,'Policy Characteristics'!$C:$C,0))),"",INDEX('Policy Characteristics'!E:E,MATCH($C696,'Policy Characteristics'!$C:$C,0)))</f>
        <v>indst fuel type shifting</v>
      </c>
      <c r="L696" s="380">
        <f>IF(ISBLANK(INDEX('Policy Characteristics'!F:F,MATCH($C696,'Policy Characteristics'!$C:$C,0))),"",INDEX('Policy Characteristics'!F:F,MATCH($C696,'Policy Characteristics'!$C:$C,0)))</f>
        <v>0</v>
      </c>
      <c r="M696" s="380">
        <f>IF(ISBLANK(INDEX('Policy Characteristics'!G:G,MATCH($C696,'Policy Characteristics'!$C:$C,0))),"",INDEX('Policy Characteristics'!G:G,MATCH($C696,'Policy Characteristics'!$C:$C,0)))</f>
        <v>1</v>
      </c>
      <c r="N696" s="380">
        <f>IF(ISBLANK(INDEX('Policy Characteristics'!H:H,MATCH($C696,'Policy Characteristics'!$C:$C,0))),"",INDEX('Policy Characteristics'!H:H,MATCH($C696,'Policy Characteristics'!$C:$C,0)))</f>
        <v>0.01</v>
      </c>
      <c r="O696" s="358" t="str">
        <f>IF(ISBLANK(INDEX('Policy Characteristics'!I:I,MATCH($C696,'Policy Characteristics'!$C:$C,0))),"",INDEX('Policy Characteristics'!I:I,MATCH($C696,'Policy Characteristics'!$C:$C,0)))</f>
        <v>% of fuel shifted</v>
      </c>
      <c r="P696" s="358"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358" t="str">
        <f>IF(ISBLANK(INDEX('Policy Characteristics'!K:K,MATCH($C696,'Policy Characteristics'!$C:$C,0))),"",INDEX('Policy Characteristics'!K:K,MATCH($C696,'Policy Characteristics'!$C:$C,0)))</f>
        <v>industry-ag-main.html#fuel-switching</v>
      </c>
      <c r="R696" s="358" t="str">
        <f>IF(ISBLANK(INDEX('Policy Characteristics'!L:L,MATCH($C696,'Policy Characteristics'!$C:$C,0))),"",INDEX('Policy Characteristics'!L:L,MATCH($C696,'Policy Characteristics'!$C:$C,0)))</f>
        <v>industry-elec-and-hydrogen.html</v>
      </c>
    </row>
    <row r="697" spans="1:18" x14ac:dyDescent="0.35">
      <c r="A697" s="358" t="str">
        <f>IF(ISBLANK(INDEX('Policy Characteristics'!A:A,MATCH($C697,'Policy Characteristics'!$C:$C,0))),"",INDEX('Policy Characteristics'!A:A,MATCH($C697,'Policy Characteristics'!$C:$C,0)))</f>
        <v>Industry</v>
      </c>
      <c r="B697" s="358" t="str">
        <f>IF(ISBLANK(INDEX('Policy Characteristics'!B:B,MATCH($C697,'Policy Characteristics'!$C:$C,0))),"",INDEX('Policy Characteristics'!B:B,MATCH($C697,'Policy Characteristics'!$C:$C,0)))</f>
        <v>Electrification + Hydrogen</v>
      </c>
      <c r="C697" s="362" t="str">
        <f t="shared" si="36"/>
        <v>Fraction of Industrial Fuel Use Shifted to Other Fuels</v>
      </c>
      <c r="D697" s="9" t="s">
        <v>3242</v>
      </c>
      <c r="E697" s="53" t="s">
        <v>2463</v>
      </c>
      <c r="F697" s="195" t="s">
        <v>3245</v>
      </c>
      <c r="G697" s="53" t="s">
        <v>3246</v>
      </c>
      <c r="H697" s="54">
        <v>1438</v>
      </c>
      <c r="I697" s="53" t="s">
        <v>46</v>
      </c>
      <c r="J697" s="360" t="str">
        <f>IF(ISBLANK(INDEX('Policy Characteristics'!D:D,MATCH($C697,'Policy Characteristics'!$C:$C,0))),"",INDEX('Policy Characteristics'!D:D,MATCH($C697,'Policy Characteristics'!$C:$C,0)))</f>
        <v>Electrification + Hydrogen</v>
      </c>
      <c r="K697" s="358" t="str">
        <f>IF(ISBLANK(INDEX('Policy Characteristics'!E:E,MATCH($C697,'Policy Characteristics'!$C:$C,0))),"",INDEX('Policy Characteristics'!E:E,MATCH($C697,'Policy Characteristics'!$C:$C,0)))</f>
        <v>indst fuel type shifting</v>
      </c>
      <c r="L697" s="380">
        <f>IF(ISBLANK(INDEX('Policy Characteristics'!F:F,MATCH($C697,'Policy Characteristics'!$C:$C,0))),"",INDEX('Policy Characteristics'!F:F,MATCH($C697,'Policy Characteristics'!$C:$C,0)))</f>
        <v>0</v>
      </c>
      <c r="M697" s="380">
        <f>IF(ISBLANK(INDEX('Policy Characteristics'!G:G,MATCH($C697,'Policy Characteristics'!$C:$C,0))),"",INDEX('Policy Characteristics'!G:G,MATCH($C697,'Policy Characteristics'!$C:$C,0)))</f>
        <v>1</v>
      </c>
      <c r="N697" s="380">
        <f>IF(ISBLANK(INDEX('Policy Characteristics'!H:H,MATCH($C697,'Policy Characteristics'!$C:$C,0))),"",INDEX('Policy Characteristics'!H:H,MATCH($C697,'Policy Characteristics'!$C:$C,0)))</f>
        <v>0.01</v>
      </c>
      <c r="O697" s="358" t="str">
        <f>IF(ISBLANK(INDEX('Policy Characteristics'!I:I,MATCH($C697,'Policy Characteristics'!$C:$C,0))),"",INDEX('Policy Characteristics'!I:I,MATCH($C697,'Policy Characteristics'!$C:$C,0)))</f>
        <v>% of fuel shifted</v>
      </c>
      <c r="P697" s="358"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358" t="str">
        <f>IF(ISBLANK(INDEX('Policy Characteristics'!K:K,MATCH($C697,'Policy Characteristics'!$C:$C,0))),"",INDEX('Policy Characteristics'!K:K,MATCH($C697,'Policy Characteristics'!$C:$C,0)))</f>
        <v>industry-ag-main.html#fuel-switching</v>
      </c>
      <c r="R697" s="358" t="str">
        <f>IF(ISBLANK(INDEX('Policy Characteristics'!L:L,MATCH($C697,'Policy Characteristics'!$C:$C,0))),"",INDEX('Policy Characteristics'!L:L,MATCH($C697,'Policy Characteristics'!$C:$C,0)))</f>
        <v>industry-elec-and-hydrogen.html</v>
      </c>
    </row>
    <row r="698" spans="1:18" x14ac:dyDescent="0.35">
      <c r="A698" s="358" t="str">
        <f>IF(ISBLANK(INDEX('Policy Characteristics'!A:A,MATCH($C698,'Policy Characteristics'!$C:$C,0))),"",INDEX('Policy Characteristics'!A:A,MATCH($C698,'Policy Characteristics'!$C:$C,0)))</f>
        <v>Industry</v>
      </c>
      <c r="B698" s="358" t="str">
        <f>IF(ISBLANK(INDEX('Policy Characteristics'!B:B,MATCH($C698,'Policy Characteristics'!$C:$C,0))),"",INDEX('Policy Characteristics'!B:B,MATCH($C698,'Policy Characteristics'!$C:$C,0)))</f>
        <v>Electrification + Hydrogen</v>
      </c>
      <c r="C698" s="362" t="str">
        <f t="shared" si="36"/>
        <v>Fraction of Industrial Fuel Use Shifted to Other Fuels</v>
      </c>
      <c r="D698" s="9" t="s">
        <v>3242</v>
      </c>
      <c r="E698" s="53" t="s">
        <v>2464</v>
      </c>
      <c r="F698" s="195" t="s">
        <v>3245</v>
      </c>
      <c r="G698" s="53" t="s">
        <v>3247</v>
      </c>
      <c r="H698" s="54">
        <v>1439</v>
      </c>
      <c r="I698" s="53" t="s">
        <v>46</v>
      </c>
      <c r="J698" s="360" t="str">
        <f>IF(ISBLANK(INDEX('Policy Characteristics'!D:D,MATCH($C698,'Policy Characteristics'!$C:$C,0))),"",INDEX('Policy Characteristics'!D:D,MATCH($C698,'Policy Characteristics'!$C:$C,0)))</f>
        <v>Electrification + Hydrogen</v>
      </c>
      <c r="K698" s="358" t="str">
        <f>IF(ISBLANK(INDEX('Policy Characteristics'!E:E,MATCH($C698,'Policy Characteristics'!$C:$C,0))),"",INDEX('Policy Characteristics'!E:E,MATCH($C698,'Policy Characteristics'!$C:$C,0)))</f>
        <v>indst fuel type shifting</v>
      </c>
      <c r="L698" s="380">
        <f>IF(ISBLANK(INDEX('Policy Characteristics'!F:F,MATCH($C698,'Policy Characteristics'!$C:$C,0))),"",INDEX('Policy Characteristics'!F:F,MATCH($C698,'Policy Characteristics'!$C:$C,0)))</f>
        <v>0</v>
      </c>
      <c r="M698" s="380">
        <f>IF(ISBLANK(INDEX('Policy Characteristics'!G:G,MATCH($C698,'Policy Characteristics'!$C:$C,0))),"",INDEX('Policy Characteristics'!G:G,MATCH($C698,'Policy Characteristics'!$C:$C,0)))</f>
        <v>1</v>
      </c>
      <c r="N698" s="380">
        <f>IF(ISBLANK(INDEX('Policy Characteristics'!H:H,MATCH($C698,'Policy Characteristics'!$C:$C,0))),"",INDEX('Policy Characteristics'!H:H,MATCH($C698,'Policy Characteristics'!$C:$C,0)))</f>
        <v>0.01</v>
      </c>
      <c r="O698" s="358" t="str">
        <f>IF(ISBLANK(INDEX('Policy Characteristics'!I:I,MATCH($C698,'Policy Characteristics'!$C:$C,0))),"",INDEX('Policy Characteristics'!I:I,MATCH($C698,'Policy Characteristics'!$C:$C,0)))</f>
        <v>% of fuel shifted</v>
      </c>
      <c r="P698" s="358"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358" t="str">
        <f>IF(ISBLANK(INDEX('Policy Characteristics'!K:K,MATCH($C698,'Policy Characteristics'!$C:$C,0))),"",INDEX('Policy Characteristics'!K:K,MATCH($C698,'Policy Characteristics'!$C:$C,0)))</f>
        <v>industry-ag-main.html#fuel-switching</v>
      </c>
      <c r="R698" s="358" t="str">
        <f>IF(ISBLANK(INDEX('Policy Characteristics'!L:L,MATCH($C698,'Policy Characteristics'!$C:$C,0))),"",INDEX('Policy Characteristics'!L:L,MATCH($C698,'Policy Characteristics'!$C:$C,0)))</f>
        <v>industry-elec-and-hydrogen.html</v>
      </c>
    </row>
    <row r="699" spans="1:18" x14ac:dyDescent="0.35">
      <c r="A699" s="358" t="str">
        <f>IF(ISBLANK(INDEX('Policy Characteristics'!A:A,MATCH($C699,'Policy Characteristics'!$C:$C,0))),"",INDEX('Policy Characteristics'!A:A,MATCH($C699,'Policy Characteristics'!$C:$C,0)))</f>
        <v>Industry</v>
      </c>
      <c r="B699" s="358" t="str">
        <f>IF(ISBLANK(INDEX('Policy Characteristics'!B:B,MATCH($C699,'Policy Characteristics'!$C:$C,0))),"",INDEX('Policy Characteristics'!B:B,MATCH($C699,'Policy Characteristics'!$C:$C,0)))</f>
        <v>Electrification + Hydrogen</v>
      </c>
      <c r="C699" s="362" t="str">
        <f t="shared" si="36"/>
        <v>Fraction of Industrial Fuel Use Shifted to Other Fuels</v>
      </c>
      <c r="D699" s="9" t="s">
        <v>3242</v>
      </c>
      <c r="E699" s="53" t="s">
        <v>2465</v>
      </c>
      <c r="F699" s="195" t="s">
        <v>3245</v>
      </c>
      <c r="G699" s="53" t="s">
        <v>3248</v>
      </c>
      <c r="H699" s="54">
        <v>1440</v>
      </c>
      <c r="I699" s="53" t="s">
        <v>46</v>
      </c>
      <c r="J699" s="360" t="str">
        <f>IF(ISBLANK(INDEX('Policy Characteristics'!D:D,MATCH($C699,'Policy Characteristics'!$C:$C,0))),"",INDEX('Policy Characteristics'!D:D,MATCH($C699,'Policy Characteristics'!$C:$C,0)))</f>
        <v>Electrification + Hydrogen</v>
      </c>
      <c r="K699" s="358" t="str">
        <f>IF(ISBLANK(INDEX('Policy Characteristics'!E:E,MATCH($C699,'Policy Characteristics'!$C:$C,0))),"",INDEX('Policy Characteristics'!E:E,MATCH($C699,'Policy Characteristics'!$C:$C,0)))</f>
        <v>indst fuel type shifting</v>
      </c>
      <c r="L699" s="380">
        <f>IF(ISBLANK(INDEX('Policy Characteristics'!F:F,MATCH($C699,'Policy Characteristics'!$C:$C,0))),"",INDEX('Policy Characteristics'!F:F,MATCH($C699,'Policy Characteristics'!$C:$C,0)))</f>
        <v>0</v>
      </c>
      <c r="M699" s="380">
        <f>IF(ISBLANK(INDEX('Policy Characteristics'!G:G,MATCH($C699,'Policy Characteristics'!$C:$C,0))),"",INDEX('Policy Characteristics'!G:G,MATCH($C699,'Policy Characteristics'!$C:$C,0)))</f>
        <v>1</v>
      </c>
      <c r="N699" s="380">
        <f>IF(ISBLANK(INDEX('Policy Characteristics'!H:H,MATCH($C699,'Policy Characteristics'!$C:$C,0))),"",INDEX('Policy Characteristics'!H:H,MATCH($C699,'Policy Characteristics'!$C:$C,0)))</f>
        <v>0.01</v>
      </c>
      <c r="O699" s="358" t="str">
        <f>IF(ISBLANK(INDEX('Policy Characteristics'!I:I,MATCH($C699,'Policy Characteristics'!$C:$C,0))),"",INDEX('Policy Characteristics'!I:I,MATCH($C699,'Policy Characteristics'!$C:$C,0)))</f>
        <v>% of fuel shifted</v>
      </c>
      <c r="P699" s="358"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358" t="str">
        <f>IF(ISBLANK(INDEX('Policy Characteristics'!K:K,MATCH($C699,'Policy Characteristics'!$C:$C,0))),"",INDEX('Policy Characteristics'!K:K,MATCH($C699,'Policy Characteristics'!$C:$C,0)))</f>
        <v>industry-ag-main.html#fuel-switching</v>
      </c>
      <c r="R699" s="358" t="str">
        <f>IF(ISBLANK(INDEX('Policy Characteristics'!L:L,MATCH($C699,'Policy Characteristics'!$C:$C,0))),"",INDEX('Policy Characteristics'!L:L,MATCH($C699,'Policy Characteristics'!$C:$C,0)))</f>
        <v>industry-elec-and-hydrogen.html</v>
      </c>
    </row>
    <row r="700" spans="1:18" x14ac:dyDescent="0.35">
      <c r="A700" s="358" t="str">
        <f>IF(ISBLANK(INDEX('Policy Characteristics'!A:A,MATCH($C700,'Policy Characteristics'!$C:$C,0))),"",INDEX('Policy Characteristics'!A:A,MATCH($C700,'Policy Characteristics'!$C:$C,0)))</f>
        <v>Industry</v>
      </c>
      <c r="B700" s="358" t="str">
        <f>IF(ISBLANK(INDEX('Policy Characteristics'!B:B,MATCH($C700,'Policy Characteristics'!$C:$C,0))),"",INDEX('Policy Characteristics'!B:B,MATCH($C700,'Policy Characteristics'!$C:$C,0)))</f>
        <v>Electrification + Hydrogen</v>
      </c>
      <c r="C700" s="362" t="str">
        <f t="shared" si="36"/>
        <v>Fraction of Industrial Fuel Use Shifted to Other Fuels</v>
      </c>
      <c r="D700" s="9" t="s">
        <v>3242</v>
      </c>
      <c r="E700" s="53" t="s">
        <v>2466</v>
      </c>
      <c r="F700" s="195" t="s">
        <v>3245</v>
      </c>
      <c r="G700" s="53" t="s">
        <v>3249</v>
      </c>
      <c r="H700" s="54">
        <v>1441</v>
      </c>
      <c r="I700" s="53" t="s">
        <v>46</v>
      </c>
      <c r="J700" s="360" t="str">
        <f>IF(ISBLANK(INDEX('Policy Characteristics'!D:D,MATCH($C700,'Policy Characteristics'!$C:$C,0))),"",INDEX('Policy Characteristics'!D:D,MATCH($C700,'Policy Characteristics'!$C:$C,0)))</f>
        <v>Electrification + Hydrogen</v>
      </c>
      <c r="K700" s="358" t="str">
        <f>IF(ISBLANK(INDEX('Policy Characteristics'!E:E,MATCH($C700,'Policy Characteristics'!$C:$C,0))),"",INDEX('Policy Characteristics'!E:E,MATCH($C700,'Policy Characteristics'!$C:$C,0)))</f>
        <v>indst fuel type shifting</v>
      </c>
      <c r="L700" s="380">
        <f>IF(ISBLANK(INDEX('Policy Characteristics'!F:F,MATCH($C700,'Policy Characteristics'!$C:$C,0))),"",INDEX('Policy Characteristics'!F:F,MATCH($C700,'Policy Characteristics'!$C:$C,0)))</f>
        <v>0</v>
      </c>
      <c r="M700" s="380">
        <f>IF(ISBLANK(INDEX('Policy Characteristics'!G:G,MATCH($C700,'Policy Characteristics'!$C:$C,0))),"",INDEX('Policy Characteristics'!G:G,MATCH($C700,'Policy Characteristics'!$C:$C,0)))</f>
        <v>1</v>
      </c>
      <c r="N700" s="380">
        <f>IF(ISBLANK(INDEX('Policy Characteristics'!H:H,MATCH($C700,'Policy Characteristics'!$C:$C,0))),"",INDEX('Policy Characteristics'!H:H,MATCH($C700,'Policy Characteristics'!$C:$C,0)))</f>
        <v>0.01</v>
      </c>
      <c r="O700" s="358" t="str">
        <f>IF(ISBLANK(INDEX('Policy Characteristics'!I:I,MATCH($C700,'Policy Characteristics'!$C:$C,0))),"",INDEX('Policy Characteristics'!I:I,MATCH($C700,'Policy Characteristics'!$C:$C,0)))</f>
        <v>% of fuel shifted</v>
      </c>
      <c r="P700" s="358"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358" t="str">
        <f>IF(ISBLANK(INDEX('Policy Characteristics'!K:K,MATCH($C700,'Policy Characteristics'!$C:$C,0))),"",INDEX('Policy Characteristics'!K:K,MATCH($C700,'Policy Characteristics'!$C:$C,0)))</f>
        <v>industry-ag-main.html#fuel-switching</v>
      </c>
      <c r="R700" s="358" t="str">
        <f>IF(ISBLANK(INDEX('Policy Characteristics'!L:L,MATCH($C700,'Policy Characteristics'!$C:$C,0))),"",INDEX('Policy Characteristics'!L:L,MATCH($C700,'Policy Characteristics'!$C:$C,0)))</f>
        <v>industry-elec-and-hydrogen.html</v>
      </c>
    </row>
    <row r="701" spans="1:18" x14ac:dyDescent="0.35">
      <c r="A701" s="358" t="str">
        <f>IF(ISBLANK(INDEX('Policy Characteristics'!A:A,MATCH($C701,'Policy Characteristics'!$C:$C,0))),"",INDEX('Policy Characteristics'!A:A,MATCH($C701,'Policy Characteristics'!$C:$C,0)))</f>
        <v>Industry</v>
      </c>
      <c r="B701" s="358" t="str">
        <f>IF(ISBLANK(INDEX('Policy Characteristics'!B:B,MATCH($C701,'Policy Characteristics'!$C:$C,0))),"",INDEX('Policy Characteristics'!B:B,MATCH($C701,'Policy Characteristics'!$C:$C,0)))</f>
        <v>Electrification + Hydrogen</v>
      </c>
      <c r="C701" s="362" t="str">
        <f t="shared" si="36"/>
        <v>Fraction of Industrial Fuel Use Shifted to Other Fuels</v>
      </c>
      <c r="D701" s="9" t="s">
        <v>3242</v>
      </c>
      <c r="E701" s="53" t="s">
        <v>2467</v>
      </c>
      <c r="F701" s="195" t="s">
        <v>3245</v>
      </c>
      <c r="G701" s="53" t="s">
        <v>3250</v>
      </c>
      <c r="H701" s="54">
        <v>1442</v>
      </c>
      <c r="I701" s="53" t="s">
        <v>46</v>
      </c>
      <c r="J701" s="360" t="str">
        <f>IF(ISBLANK(INDEX('Policy Characteristics'!D:D,MATCH($C701,'Policy Characteristics'!$C:$C,0))),"",INDEX('Policy Characteristics'!D:D,MATCH($C701,'Policy Characteristics'!$C:$C,0)))</f>
        <v>Electrification + Hydrogen</v>
      </c>
      <c r="K701" s="358" t="str">
        <f>IF(ISBLANK(INDEX('Policy Characteristics'!E:E,MATCH($C701,'Policy Characteristics'!$C:$C,0))),"",INDEX('Policy Characteristics'!E:E,MATCH($C701,'Policy Characteristics'!$C:$C,0)))</f>
        <v>indst fuel type shifting</v>
      </c>
      <c r="L701" s="380">
        <f>IF(ISBLANK(INDEX('Policy Characteristics'!F:F,MATCH($C701,'Policy Characteristics'!$C:$C,0))),"",INDEX('Policy Characteristics'!F:F,MATCH($C701,'Policy Characteristics'!$C:$C,0)))</f>
        <v>0</v>
      </c>
      <c r="M701" s="380">
        <f>IF(ISBLANK(INDEX('Policy Characteristics'!G:G,MATCH($C701,'Policy Characteristics'!$C:$C,0))),"",INDEX('Policy Characteristics'!G:G,MATCH($C701,'Policy Characteristics'!$C:$C,0)))</f>
        <v>1</v>
      </c>
      <c r="N701" s="380">
        <f>IF(ISBLANK(INDEX('Policy Characteristics'!H:H,MATCH($C701,'Policy Characteristics'!$C:$C,0))),"",INDEX('Policy Characteristics'!H:H,MATCH($C701,'Policy Characteristics'!$C:$C,0)))</f>
        <v>0.01</v>
      </c>
      <c r="O701" s="358" t="str">
        <f>IF(ISBLANK(INDEX('Policy Characteristics'!I:I,MATCH($C701,'Policy Characteristics'!$C:$C,0))),"",INDEX('Policy Characteristics'!I:I,MATCH($C701,'Policy Characteristics'!$C:$C,0)))</f>
        <v>% of fuel shifted</v>
      </c>
      <c r="P701" s="358"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358" t="str">
        <f>IF(ISBLANK(INDEX('Policy Characteristics'!K:K,MATCH($C701,'Policy Characteristics'!$C:$C,0))),"",INDEX('Policy Characteristics'!K:K,MATCH($C701,'Policy Characteristics'!$C:$C,0)))</f>
        <v>industry-ag-main.html#fuel-switching</v>
      </c>
      <c r="R701" s="358" t="str">
        <f>IF(ISBLANK(INDEX('Policy Characteristics'!L:L,MATCH($C701,'Policy Characteristics'!$C:$C,0))),"",INDEX('Policy Characteristics'!L:L,MATCH($C701,'Policy Characteristics'!$C:$C,0)))</f>
        <v>industry-elec-and-hydrogen.html</v>
      </c>
    </row>
    <row r="702" spans="1:18" x14ac:dyDescent="0.35">
      <c r="A702" s="358" t="str">
        <f>IF(ISBLANK(INDEX('Policy Characteristics'!A:A,MATCH($C702,'Policy Characteristics'!$C:$C,0))),"",INDEX('Policy Characteristics'!A:A,MATCH($C702,'Policy Characteristics'!$C:$C,0)))</f>
        <v>Industry</v>
      </c>
      <c r="B702" s="358" t="str">
        <f>IF(ISBLANK(INDEX('Policy Characteristics'!B:B,MATCH($C702,'Policy Characteristics'!$C:$C,0))),"",INDEX('Policy Characteristics'!B:B,MATCH($C702,'Policy Characteristics'!$C:$C,0)))</f>
        <v>Electrification + Hydrogen</v>
      </c>
      <c r="C702" s="362" t="str">
        <f t="shared" si="36"/>
        <v>Fraction of Industrial Fuel Use Shifted to Other Fuels</v>
      </c>
      <c r="D702" s="9" t="s">
        <v>3242</v>
      </c>
      <c r="E702" s="53" t="s">
        <v>2468</v>
      </c>
      <c r="F702" s="195" t="s">
        <v>3245</v>
      </c>
      <c r="G702" s="53" t="s">
        <v>3251</v>
      </c>
      <c r="H702" s="54">
        <v>1443</v>
      </c>
      <c r="I702" s="53" t="s">
        <v>46</v>
      </c>
      <c r="J702" s="360" t="str">
        <f>IF(ISBLANK(INDEX('Policy Characteristics'!D:D,MATCH($C702,'Policy Characteristics'!$C:$C,0))),"",INDEX('Policy Characteristics'!D:D,MATCH($C702,'Policy Characteristics'!$C:$C,0)))</f>
        <v>Electrification + Hydrogen</v>
      </c>
      <c r="K702" s="358" t="str">
        <f>IF(ISBLANK(INDEX('Policy Characteristics'!E:E,MATCH($C702,'Policy Characteristics'!$C:$C,0))),"",INDEX('Policy Characteristics'!E:E,MATCH($C702,'Policy Characteristics'!$C:$C,0)))</f>
        <v>indst fuel type shifting</v>
      </c>
      <c r="L702" s="380">
        <f>IF(ISBLANK(INDEX('Policy Characteristics'!F:F,MATCH($C702,'Policy Characteristics'!$C:$C,0))),"",INDEX('Policy Characteristics'!F:F,MATCH($C702,'Policy Characteristics'!$C:$C,0)))</f>
        <v>0</v>
      </c>
      <c r="M702" s="380">
        <f>IF(ISBLANK(INDEX('Policy Characteristics'!G:G,MATCH($C702,'Policy Characteristics'!$C:$C,0))),"",INDEX('Policy Characteristics'!G:G,MATCH($C702,'Policy Characteristics'!$C:$C,0)))</f>
        <v>1</v>
      </c>
      <c r="N702" s="380">
        <f>IF(ISBLANK(INDEX('Policy Characteristics'!H:H,MATCH($C702,'Policy Characteristics'!$C:$C,0))),"",INDEX('Policy Characteristics'!H:H,MATCH($C702,'Policy Characteristics'!$C:$C,0)))</f>
        <v>0.01</v>
      </c>
      <c r="O702" s="358" t="str">
        <f>IF(ISBLANK(INDEX('Policy Characteristics'!I:I,MATCH($C702,'Policy Characteristics'!$C:$C,0))),"",INDEX('Policy Characteristics'!I:I,MATCH($C702,'Policy Characteristics'!$C:$C,0)))</f>
        <v>% of fuel shifted</v>
      </c>
      <c r="P702" s="358"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358" t="str">
        <f>IF(ISBLANK(INDEX('Policy Characteristics'!K:K,MATCH($C702,'Policy Characteristics'!$C:$C,0))),"",INDEX('Policy Characteristics'!K:K,MATCH($C702,'Policy Characteristics'!$C:$C,0)))</f>
        <v>industry-ag-main.html#fuel-switching</v>
      </c>
      <c r="R702" s="358" t="str">
        <f>IF(ISBLANK(INDEX('Policy Characteristics'!L:L,MATCH($C702,'Policy Characteristics'!$C:$C,0))),"",INDEX('Policy Characteristics'!L:L,MATCH($C702,'Policy Characteristics'!$C:$C,0)))</f>
        <v>industry-elec-and-hydrogen.html</v>
      </c>
    </row>
    <row r="703" spans="1:18" x14ac:dyDescent="0.35">
      <c r="A703" s="358" t="str">
        <f>IF(ISBLANK(INDEX('Policy Characteristics'!A:A,MATCH($C703,'Policy Characteristics'!$C:$C,0))),"",INDEX('Policy Characteristics'!A:A,MATCH($C703,'Policy Characteristics'!$C:$C,0)))</f>
        <v>Industry</v>
      </c>
      <c r="B703" s="358" t="str">
        <f>IF(ISBLANK(INDEX('Policy Characteristics'!B:B,MATCH($C703,'Policy Characteristics'!$C:$C,0))),"",INDEX('Policy Characteristics'!B:B,MATCH($C703,'Policy Characteristics'!$C:$C,0)))</f>
        <v>Electrification + Hydrogen</v>
      </c>
      <c r="C703" s="362" t="str">
        <f t="shared" si="36"/>
        <v>Fraction of Industrial Fuel Use Shifted to Other Fuels</v>
      </c>
      <c r="D703" s="9" t="s">
        <v>3242</v>
      </c>
      <c r="E703" s="53" t="s">
        <v>2805</v>
      </c>
      <c r="F703" s="195" t="s">
        <v>3245</v>
      </c>
      <c r="G703" s="53" t="s">
        <v>3252</v>
      </c>
      <c r="H703" s="54">
        <v>1444</v>
      </c>
      <c r="I703" s="53" t="s">
        <v>46</v>
      </c>
      <c r="J703" s="360" t="str">
        <f>IF(ISBLANK(INDEX('Policy Characteristics'!D:D,MATCH($C703,'Policy Characteristics'!$C:$C,0))),"",INDEX('Policy Characteristics'!D:D,MATCH($C703,'Policy Characteristics'!$C:$C,0)))</f>
        <v>Electrification + Hydrogen</v>
      </c>
      <c r="K703" s="358" t="str">
        <f>IF(ISBLANK(INDEX('Policy Characteristics'!E:E,MATCH($C703,'Policy Characteristics'!$C:$C,0))),"",INDEX('Policy Characteristics'!E:E,MATCH($C703,'Policy Characteristics'!$C:$C,0)))</f>
        <v>indst fuel type shifting</v>
      </c>
      <c r="L703" s="380">
        <f>IF(ISBLANK(INDEX('Policy Characteristics'!F:F,MATCH($C703,'Policy Characteristics'!$C:$C,0))),"",INDEX('Policy Characteristics'!F:F,MATCH($C703,'Policy Characteristics'!$C:$C,0)))</f>
        <v>0</v>
      </c>
      <c r="M703" s="380">
        <f>IF(ISBLANK(INDEX('Policy Characteristics'!G:G,MATCH($C703,'Policy Characteristics'!$C:$C,0))),"",INDEX('Policy Characteristics'!G:G,MATCH($C703,'Policy Characteristics'!$C:$C,0)))</f>
        <v>1</v>
      </c>
      <c r="N703" s="380">
        <f>IF(ISBLANK(INDEX('Policy Characteristics'!H:H,MATCH($C703,'Policy Characteristics'!$C:$C,0))),"",INDEX('Policy Characteristics'!H:H,MATCH($C703,'Policy Characteristics'!$C:$C,0)))</f>
        <v>0.01</v>
      </c>
      <c r="O703" s="358" t="str">
        <f>IF(ISBLANK(INDEX('Policy Characteristics'!I:I,MATCH($C703,'Policy Characteristics'!$C:$C,0))),"",INDEX('Policy Characteristics'!I:I,MATCH($C703,'Policy Characteristics'!$C:$C,0)))</f>
        <v>% of fuel shifted</v>
      </c>
      <c r="P703" s="358"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358" t="str">
        <f>IF(ISBLANK(INDEX('Policy Characteristics'!K:K,MATCH($C703,'Policy Characteristics'!$C:$C,0))),"",INDEX('Policy Characteristics'!K:K,MATCH($C703,'Policy Characteristics'!$C:$C,0)))</f>
        <v>industry-ag-main.html#fuel-switching</v>
      </c>
      <c r="R703" s="358" t="str">
        <f>IF(ISBLANK(INDEX('Policy Characteristics'!L:L,MATCH($C703,'Policy Characteristics'!$C:$C,0))),"",INDEX('Policy Characteristics'!L:L,MATCH($C703,'Policy Characteristics'!$C:$C,0)))</f>
        <v>industry-elec-and-hydrogen.html</v>
      </c>
    </row>
    <row r="704" spans="1:18" x14ac:dyDescent="0.35">
      <c r="A704" s="358" t="str">
        <f>IF(ISBLANK(INDEX('Policy Characteristics'!A:A,MATCH($C704,'Policy Characteristics'!$C:$C,0))),"",INDEX('Policy Characteristics'!A:A,MATCH($C704,'Policy Characteristics'!$C:$C,0)))</f>
        <v>Industry</v>
      </c>
      <c r="B704" s="358" t="str">
        <f>IF(ISBLANK(INDEX('Policy Characteristics'!B:B,MATCH($C704,'Policy Characteristics'!$C:$C,0))),"",INDEX('Policy Characteristics'!B:B,MATCH($C704,'Policy Characteristics'!$C:$C,0)))</f>
        <v>Electrification + Hydrogen</v>
      </c>
      <c r="C704" s="362" t="str">
        <f t="shared" si="36"/>
        <v>Fraction of Industrial Fuel Use Shifted to Other Fuels</v>
      </c>
      <c r="D704" s="9" t="s">
        <v>3242</v>
      </c>
      <c r="E704" s="53" t="s">
        <v>2806</v>
      </c>
      <c r="F704" s="195" t="s">
        <v>3245</v>
      </c>
      <c r="G704" s="53" t="s">
        <v>3253</v>
      </c>
      <c r="H704" s="54">
        <v>1445</v>
      </c>
      <c r="I704" s="53" t="s">
        <v>46</v>
      </c>
      <c r="J704" s="360" t="str">
        <f>IF(ISBLANK(INDEX('Policy Characteristics'!D:D,MATCH($C704,'Policy Characteristics'!$C:$C,0))),"",INDEX('Policy Characteristics'!D:D,MATCH($C704,'Policy Characteristics'!$C:$C,0)))</f>
        <v>Electrification + Hydrogen</v>
      </c>
      <c r="K704" s="358" t="str">
        <f>IF(ISBLANK(INDEX('Policy Characteristics'!E:E,MATCH($C704,'Policy Characteristics'!$C:$C,0))),"",INDEX('Policy Characteristics'!E:E,MATCH($C704,'Policy Characteristics'!$C:$C,0)))</f>
        <v>indst fuel type shifting</v>
      </c>
      <c r="L704" s="380">
        <f>IF(ISBLANK(INDEX('Policy Characteristics'!F:F,MATCH($C704,'Policy Characteristics'!$C:$C,0))),"",INDEX('Policy Characteristics'!F:F,MATCH($C704,'Policy Characteristics'!$C:$C,0)))</f>
        <v>0</v>
      </c>
      <c r="M704" s="380">
        <f>IF(ISBLANK(INDEX('Policy Characteristics'!G:G,MATCH($C704,'Policy Characteristics'!$C:$C,0))),"",INDEX('Policy Characteristics'!G:G,MATCH($C704,'Policy Characteristics'!$C:$C,0)))</f>
        <v>1</v>
      </c>
      <c r="N704" s="380">
        <f>IF(ISBLANK(INDEX('Policy Characteristics'!H:H,MATCH($C704,'Policy Characteristics'!$C:$C,0))),"",INDEX('Policy Characteristics'!H:H,MATCH($C704,'Policy Characteristics'!$C:$C,0)))</f>
        <v>0.01</v>
      </c>
      <c r="O704" s="358" t="str">
        <f>IF(ISBLANK(INDEX('Policy Characteristics'!I:I,MATCH($C704,'Policy Characteristics'!$C:$C,0))),"",INDEX('Policy Characteristics'!I:I,MATCH($C704,'Policy Characteristics'!$C:$C,0)))</f>
        <v>% of fuel shifted</v>
      </c>
      <c r="P704" s="358"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358" t="str">
        <f>IF(ISBLANK(INDEX('Policy Characteristics'!K:K,MATCH($C704,'Policy Characteristics'!$C:$C,0))),"",INDEX('Policy Characteristics'!K:K,MATCH($C704,'Policy Characteristics'!$C:$C,0)))</f>
        <v>industry-ag-main.html#fuel-switching</v>
      </c>
      <c r="R704" s="358" t="str">
        <f>IF(ISBLANK(INDEX('Policy Characteristics'!L:L,MATCH($C704,'Policy Characteristics'!$C:$C,0))),"",INDEX('Policy Characteristics'!L:L,MATCH($C704,'Policy Characteristics'!$C:$C,0)))</f>
        <v>industry-elec-and-hydrogen.html</v>
      </c>
    </row>
    <row r="705" spans="1:18" x14ac:dyDescent="0.35">
      <c r="A705" s="358" t="str">
        <f>IF(ISBLANK(INDEX('Policy Characteristics'!A:A,MATCH($C705,'Policy Characteristics'!$C:$C,0))),"",INDEX('Policy Characteristics'!A:A,MATCH($C705,'Policy Characteristics'!$C:$C,0)))</f>
        <v>Industry</v>
      </c>
      <c r="B705" s="358" t="str">
        <f>IF(ISBLANK(INDEX('Policy Characteristics'!B:B,MATCH($C705,'Policy Characteristics'!$C:$C,0))),"",INDEX('Policy Characteristics'!B:B,MATCH($C705,'Policy Characteristics'!$C:$C,0)))</f>
        <v>Electrification + Hydrogen</v>
      </c>
      <c r="C705" s="362" t="str">
        <f t="shared" si="36"/>
        <v>Fraction of Industrial Fuel Use Shifted to Other Fuels</v>
      </c>
      <c r="D705" s="9" t="s">
        <v>3242</v>
      </c>
      <c r="E705" s="53" t="s">
        <v>2807</v>
      </c>
      <c r="F705" s="195" t="s">
        <v>3245</v>
      </c>
      <c r="G705" s="53" t="s">
        <v>3254</v>
      </c>
      <c r="H705" s="54">
        <v>1446</v>
      </c>
      <c r="I705" s="53" t="s">
        <v>46</v>
      </c>
      <c r="J705" s="360" t="str">
        <f>IF(ISBLANK(INDEX('Policy Characteristics'!D:D,MATCH($C705,'Policy Characteristics'!$C:$C,0))),"",INDEX('Policy Characteristics'!D:D,MATCH($C705,'Policy Characteristics'!$C:$C,0)))</f>
        <v>Electrification + Hydrogen</v>
      </c>
      <c r="K705" s="358" t="str">
        <f>IF(ISBLANK(INDEX('Policy Characteristics'!E:E,MATCH($C705,'Policy Characteristics'!$C:$C,0))),"",INDEX('Policy Characteristics'!E:E,MATCH($C705,'Policy Characteristics'!$C:$C,0)))</f>
        <v>indst fuel type shifting</v>
      </c>
      <c r="L705" s="380">
        <f>IF(ISBLANK(INDEX('Policy Characteristics'!F:F,MATCH($C705,'Policy Characteristics'!$C:$C,0))),"",INDEX('Policy Characteristics'!F:F,MATCH($C705,'Policy Characteristics'!$C:$C,0)))</f>
        <v>0</v>
      </c>
      <c r="M705" s="380">
        <f>IF(ISBLANK(INDEX('Policy Characteristics'!G:G,MATCH($C705,'Policy Characteristics'!$C:$C,0))),"",INDEX('Policy Characteristics'!G:G,MATCH($C705,'Policy Characteristics'!$C:$C,0)))</f>
        <v>1</v>
      </c>
      <c r="N705" s="380">
        <f>IF(ISBLANK(INDEX('Policy Characteristics'!H:H,MATCH($C705,'Policy Characteristics'!$C:$C,0))),"",INDEX('Policy Characteristics'!H:H,MATCH($C705,'Policy Characteristics'!$C:$C,0)))</f>
        <v>0.01</v>
      </c>
      <c r="O705" s="358" t="str">
        <f>IF(ISBLANK(INDEX('Policy Characteristics'!I:I,MATCH($C705,'Policy Characteristics'!$C:$C,0))),"",INDEX('Policy Characteristics'!I:I,MATCH($C705,'Policy Characteristics'!$C:$C,0)))</f>
        <v>% of fuel shifted</v>
      </c>
      <c r="P705" s="358"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358" t="str">
        <f>IF(ISBLANK(INDEX('Policy Characteristics'!K:K,MATCH($C705,'Policy Characteristics'!$C:$C,0))),"",INDEX('Policy Characteristics'!K:K,MATCH($C705,'Policy Characteristics'!$C:$C,0)))</f>
        <v>industry-ag-main.html#fuel-switching</v>
      </c>
      <c r="R705" s="358" t="str">
        <f>IF(ISBLANK(INDEX('Policy Characteristics'!L:L,MATCH($C705,'Policy Characteristics'!$C:$C,0))),"",INDEX('Policy Characteristics'!L:L,MATCH($C705,'Policy Characteristics'!$C:$C,0)))</f>
        <v>industry-elec-and-hydrogen.html</v>
      </c>
    </row>
    <row r="706" spans="1:18" x14ac:dyDescent="0.35">
      <c r="A706" s="358" t="str">
        <f>IF(ISBLANK(INDEX('Policy Characteristics'!A:A,MATCH($C706,'Policy Characteristics'!$C:$C,0))),"",INDEX('Policy Characteristics'!A:A,MATCH($C706,'Policy Characteristics'!$C:$C,0)))</f>
        <v>Industry</v>
      </c>
      <c r="B706" s="358" t="str">
        <f>IF(ISBLANK(INDEX('Policy Characteristics'!B:B,MATCH($C706,'Policy Characteristics'!$C:$C,0))),"",INDEX('Policy Characteristics'!B:B,MATCH($C706,'Policy Characteristics'!$C:$C,0)))</f>
        <v>Electrification + Hydrogen</v>
      </c>
      <c r="C706" s="362" t="str">
        <f t="shared" si="36"/>
        <v>Fraction of Industrial Fuel Use Shifted to Other Fuels</v>
      </c>
      <c r="D706" s="9" t="s">
        <v>3242</v>
      </c>
      <c r="E706" s="53" t="s">
        <v>2804</v>
      </c>
      <c r="F706" s="195" t="s">
        <v>3245</v>
      </c>
      <c r="G706" s="53" t="s">
        <v>3255</v>
      </c>
      <c r="H706" s="54">
        <v>1447</v>
      </c>
      <c r="I706" s="53" t="s">
        <v>46</v>
      </c>
      <c r="J706" s="360" t="str">
        <f>IF(ISBLANK(INDEX('Policy Characteristics'!D:D,MATCH($C706,'Policy Characteristics'!$C:$C,0))),"",INDEX('Policy Characteristics'!D:D,MATCH($C706,'Policy Characteristics'!$C:$C,0)))</f>
        <v>Electrification + Hydrogen</v>
      </c>
      <c r="K706" s="358" t="str">
        <f>IF(ISBLANK(INDEX('Policy Characteristics'!E:E,MATCH($C706,'Policy Characteristics'!$C:$C,0))),"",INDEX('Policy Characteristics'!E:E,MATCH($C706,'Policy Characteristics'!$C:$C,0)))</f>
        <v>indst fuel type shifting</v>
      </c>
      <c r="L706" s="380">
        <f>IF(ISBLANK(INDEX('Policy Characteristics'!F:F,MATCH($C706,'Policy Characteristics'!$C:$C,0))),"",INDEX('Policy Characteristics'!F:F,MATCH($C706,'Policy Characteristics'!$C:$C,0)))</f>
        <v>0</v>
      </c>
      <c r="M706" s="380">
        <f>IF(ISBLANK(INDEX('Policy Characteristics'!G:G,MATCH($C706,'Policy Characteristics'!$C:$C,0))),"",INDEX('Policy Characteristics'!G:G,MATCH($C706,'Policy Characteristics'!$C:$C,0)))</f>
        <v>1</v>
      </c>
      <c r="N706" s="380">
        <f>IF(ISBLANK(INDEX('Policy Characteristics'!H:H,MATCH($C706,'Policy Characteristics'!$C:$C,0))),"",INDEX('Policy Characteristics'!H:H,MATCH($C706,'Policy Characteristics'!$C:$C,0)))</f>
        <v>0.01</v>
      </c>
      <c r="O706" s="358" t="str">
        <f>IF(ISBLANK(INDEX('Policy Characteristics'!I:I,MATCH($C706,'Policy Characteristics'!$C:$C,0))),"",INDEX('Policy Characteristics'!I:I,MATCH($C706,'Policy Characteristics'!$C:$C,0)))</f>
        <v>% of fuel shifted</v>
      </c>
      <c r="P706" s="358"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358" t="str">
        <f>IF(ISBLANK(INDEX('Policy Characteristics'!K:K,MATCH($C706,'Policy Characteristics'!$C:$C,0))),"",INDEX('Policy Characteristics'!K:K,MATCH($C706,'Policy Characteristics'!$C:$C,0)))</f>
        <v>industry-ag-main.html#fuel-switching</v>
      </c>
      <c r="R706" s="358" t="str">
        <f>IF(ISBLANK(INDEX('Policy Characteristics'!L:L,MATCH($C706,'Policy Characteristics'!$C:$C,0))),"",INDEX('Policy Characteristics'!L:L,MATCH($C706,'Policy Characteristics'!$C:$C,0)))</f>
        <v>industry-elec-and-hydrogen.html</v>
      </c>
    </row>
    <row r="707" spans="1:18" x14ac:dyDescent="0.35">
      <c r="A707" s="358" t="str">
        <f>IF(ISBLANK(INDEX('Policy Characteristics'!A:A,MATCH($C707,'Policy Characteristics'!$C:$C,0))),"",INDEX('Policy Characteristics'!A:A,MATCH($C707,'Policy Characteristics'!$C:$C,0)))</f>
        <v>Industry</v>
      </c>
      <c r="B707" s="358" t="str">
        <f>IF(ISBLANK(INDEX('Policy Characteristics'!B:B,MATCH($C707,'Policy Characteristics'!$C:$C,0))),"",INDEX('Policy Characteristics'!B:B,MATCH($C707,'Policy Characteristics'!$C:$C,0)))</f>
        <v>Electrification + Hydrogen</v>
      </c>
      <c r="C707" s="362" t="str">
        <f t="shared" si="36"/>
        <v>Fraction of Industrial Fuel Use Shifted to Other Fuels</v>
      </c>
      <c r="D707" s="9" t="s">
        <v>3243</v>
      </c>
      <c r="E707" s="53" t="s">
        <v>2463</v>
      </c>
      <c r="F707" s="195" t="s">
        <v>3204</v>
      </c>
      <c r="G707" s="53" t="s">
        <v>3246</v>
      </c>
      <c r="H707" s="54">
        <v>1448</v>
      </c>
      <c r="I707" s="53" t="s">
        <v>45</v>
      </c>
      <c r="J707" s="360" t="str">
        <f>IF(ISBLANK(INDEX('Policy Characteristics'!D:D,MATCH($C707,'Policy Characteristics'!$C:$C,0))),"",INDEX('Policy Characteristics'!D:D,MATCH($C707,'Policy Characteristics'!$C:$C,0)))</f>
        <v>Electrification + Hydrogen</v>
      </c>
      <c r="K707" s="358" t="str">
        <f>IF(ISBLANK(INDEX('Policy Characteristics'!E:E,MATCH($C707,'Policy Characteristics'!$C:$C,0))),"",INDEX('Policy Characteristics'!E:E,MATCH($C707,'Policy Characteristics'!$C:$C,0)))</f>
        <v>indst fuel type shifting</v>
      </c>
      <c r="L707" s="380">
        <f>IF(ISBLANK(INDEX('Policy Characteristics'!F:F,MATCH($C707,'Policy Characteristics'!$C:$C,0))),"",INDEX('Policy Characteristics'!F:F,MATCH($C707,'Policy Characteristics'!$C:$C,0)))</f>
        <v>0</v>
      </c>
      <c r="M707" s="380">
        <f>IF(ISBLANK(INDEX('Policy Characteristics'!G:G,MATCH($C707,'Policy Characteristics'!$C:$C,0))),"",INDEX('Policy Characteristics'!G:G,MATCH($C707,'Policy Characteristics'!$C:$C,0)))</f>
        <v>1</v>
      </c>
      <c r="N707" s="380">
        <f>IF(ISBLANK(INDEX('Policy Characteristics'!H:H,MATCH($C707,'Policy Characteristics'!$C:$C,0))),"",INDEX('Policy Characteristics'!H:H,MATCH($C707,'Policy Characteristics'!$C:$C,0)))</f>
        <v>0.01</v>
      </c>
      <c r="O707" s="358" t="str">
        <f>IF(ISBLANK(INDEX('Policy Characteristics'!I:I,MATCH($C707,'Policy Characteristics'!$C:$C,0))),"",INDEX('Policy Characteristics'!I:I,MATCH($C707,'Policy Characteristics'!$C:$C,0)))</f>
        <v>% of fuel shifted</v>
      </c>
      <c r="P707" s="358"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358" t="str">
        <f>IF(ISBLANK(INDEX('Policy Characteristics'!K:K,MATCH($C707,'Policy Characteristics'!$C:$C,0))),"",INDEX('Policy Characteristics'!K:K,MATCH($C707,'Policy Characteristics'!$C:$C,0)))</f>
        <v>industry-ag-main.html#fuel-switching</v>
      </c>
      <c r="R707" s="358" t="str">
        <f>IF(ISBLANK(INDEX('Policy Characteristics'!L:L,MATCH($C707,'Policy Characteristics'!$C:$C,0))),"",INDEX('Policy Characteristics'!L:L,MATCH($C707,'Policy Characteristics'!$C:$C,0)))</f>
        <v>industry-elec-and-hydrogen.html</v>
      </c>
    </row>
    <row r="708" spans="1:18" x14ac:dyDescent="0.35">
      <c r="A708" s="358" t="str">
        <f>IF(ISBLANK(INDEX('Policy Characteristics'!A:A,MATCH($C708,'Policy Characteristics'!$C:$C,0))),"",INDEX('Policy Characteristics'!A:A,MATCH($C708,'Policy Characteristics'!$C:$C,0)))</f>
        <v>Industry</v>
      </c>
      <c r="B708" s="358" t="str">
        <f>IF(ISBLANK(INDEX('Policy Characteristics'!B:B,MATCH($C708,'Policy Characteristics'!$C:$C,0))),"",INDEX('Policy Characteristics'!B:B,MATCH($C708,'Policy Characteristics'!$C:$C,0)))</f>
        <v>Electrification + Hydrogen</v>
      </c>
      <c r="C708" s="362" t="str">
        <f t="shared" si="36"/>
        <v>Fraction of Industrial Fuel Use Shifted to Other Fuels</v>
      </c>
      <c r="D708" s="9" t="s">
        <v>3243</v>
      </c>
      <c r="E708" s="53" t="s">
        <v>2464</v>
      </c>
      <c r="F708" s="195" t="s">
        <v>3204</v>
      </c>
      <c r="G708" s="53" t="s">
        <v>3247</v>
      </c>
      <c r="H708" s="54">
        <v>1449</v>
      </c>
      <c r="I708" s="53" t="s">
        <v>46</v>
      </c>
      <c r="J708" s="360" t="str">
        <f>IF(ISBLANK(INDEX('Policy Characteristics'!D:D,MATCH($C708,'Policy Characteristics'!$C:$C,0))),"",INDEX('Policy Characteristics'!D:D,MATCH($C708,'Policy Characteristics'!$C:$C,0)))</f>
        <v>Electrification + Hydrogen</v>
      </c>
      <c r="K708" s="358" t="str">
        <f>IF(ISBLANK(INDEX('Policy Characteristics'!E:E,MATCH($C708,'Policy Characteristics'!$C:$C,0))),"",INDEX('Policy Characteristics'!E:E,MATCH($C708,'Policy Characteristics'!$C:$C,0)))</f>
        <v>indst fuel type shifting</v>
      </c>
      <c r="L708" s="380">
        <f>IF(ISBLANK(INDEX('Policy Characteristics'!F:F,MATCH($C708,'Policy Characteristics'!$C:$C,0))),"",INDEX('Policy Characteristics'!F:F,MATCH($C708,'Policy Characteristics'!$C:$C,0)))</f>
        <v>0</v>
      </c>
      <c r="M708" s="380">
        <f>IF(ISBLANK(INDEX('Policy Characteristics'!G:G,MATCH($C708,'Policy Characteristics'!$C:$C,0))),"",INDEX('Policy Characteristics'!G:G,MATCH($C708,'Policy Characteristics'!$C:$C,0)))</f>
        <v>1</v>
      </c>
      <c r="N708" s="380">
        <f>IF(ISBLANK(INDEX('Policy Characteristics'!H:H,MATCH($C708,'Policy Characteristics'!$C:$C,0))),"",INDEX('Policy Characteristics'!H:H,MATCH($C708,'Policy Characteristics'!$C:$C,0)))</f>
        <v>0.01</v>
      </c>
      <c r="O708" s="358" t="str">
        <f>IF(ISBLANK(INDEX('Policy Characteristics'!I:I,MATCH($C708,'Policy Characteristics'!$C:$C,0))),"",INDEX('Policy Characteristics'!I:I,MATCH($C708,'Policy Characteristics'!$C:$C,0)))</f>
        <v>% of fuel shifted</v>
      </c>
      <c r="P708" s="358"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358" t="str">
        <f>IF(ISBLANK(INDEX('Policy Characteristics'!K:K,MATCH($C708,'Policy Characteristics'!$C:$C,0))),"",INDEX('Policy Characteristics'!K:K,MATCH($C708,'Policy Characteristics'!$C:$C,0)))</f>
        <v>industry-ag-main.html#fuel-switching</v>
      </c>
      <c r="R708" s="358" t="str">
        <f>IF(ISBLANK(INDEX('Policy Characteristics'!L:L,MATCH($C708,'Policy Characteristics'!$C:$C,0))),"",INDEX('Policy Characteristics'!L:L,MATCH($C708,'Policy Characteristics'!$C:$C,0)))</f>
        <v>industry-elec-and-hydrogen.html</v>
      </c>
    </row>
    <row r="709" spans="1:18" x14ac:dyDescent="0.35">
      <c r="A709" s="358" t="str">
        <f>IF(ISBLANK(INDEX('Policy Characteristics'!A:A,MATCH($C709,'Policy Characteristics'!$C:$C,0))),"",INDEX('Policy Characteristics'!A:A,MATCH($C709,'Policy Characteristics'!$C:$C,0)))</f>
        <v>Industry</v>
      </c>
      <c r="B709" s="358" t="str">
        <f>IF(ISBLANK(INDEX('Policy Characteristics'!B:B,MATCH($C709,'Policy Characteristics'!$C:$C,0))),"",INDEX('Policy Characteristics'!B:B,MATCH($C709,'Policy Characteristics'!$C:$C,0)))</f>
        <v>Electrification + Hydrogen</v>
      </c>
      <c r="C709" s="362" t="str">
        <f t="shared" si="36"/>
        <v>Fraction of Industrial Fuel Use Shifted to Other Fuels</v>
      </c>
      <c r="D709" s="9" t="s">
        <v>3243</v>
      </c>
      <c r="E709" s="53" t="s">
        <v>2465</v>
      </c>
      <c r="F709" s="195" t="s">
        <v>3204</v>
      </c>
      <c r="G709" s="53" t="s">
        <v>3248</v>
      </c>
      <c r="H709" s="54">
        <v>1450</v>
      </c>
      <c r="I709" s="53" t="s">
        <v>46</v>
      </c>
      <c r="J709" s="360" t="str">
        <f>IF(ISBLANK(INDEX('Policy Characteristics'!D:D,MATCH($C709,'Policy Characteristics'!$C:$C,0))),"",INDEX('Policy Characteristics'!D:D,MATCH($C709,'Policy Characteristics'!$C:$C,0)))</f>
        <v>Electrification + Hydrogen</v>
      </c>
      <c r="K709" s="358" t="str">
        <f>IF(ISBLANK(INDEX('Policy Characteristics'!E:E,MATCH($C709,'Policy Characteristics'!$C:$C,0))),"",INDEX('Policy Characteristics'!E:E,MATCH($C709,'Policy Characteristics'!$C:$C,0)))</f>
        <v>indst fuel type shifting</v>
      </c>
      <c r="L709" s="380">
        <f>IF(ISBLANK(INDEX('Policy Characteristics'!F:F,MATCH($C709,'Policy Characteristics'!$C:$C,0))),"",INDEX('Policy Characteristics'!F:F,MATCH($C709,'Policy Characteristics'!$C:$C,0)))</f>
        <v>0</v>
      </c>
      <c r="M709" s="380">
        <f>IF(ISBLANK(INDEX('Policy Characteristics'!G:G,MATCH($C709,'Policy Characteristics'!$C:$C,0))),"",INDEX('Policy Characteristics'!G:G,MATCH($C709,'Policy Characteristics'!$C:$C,0)))</f>
        <v>1</v>
      </c>
      <c r="N709" s="380">
        <f>IF(ISBLANK(INDEX('Policy Characteristics'!H:H,MATCH($C709,'Policy Characteristics'!$C:$C,0))),"",INDEX('Policy Characteristics'!H:H,MATCH($C709,'Policy Characteristics'!$C:$C,0)))</f>
        <v>0.01</v>
      </c>
      <c r="O709" s="358" t="str">
        <f>IF(ISBLANK(INDEX('Policy Characteristics'!I:I,MATCH($C709,'Policy Characteristics'!$C:$C,0))),"",INDEX('Policy Characteristics'!I:I,MATCH($C709,'Policy Characteristics'!$C:$C,0)))</f>
        <v>% of fuel shifted</v>
      </c>
      <c r="P709" s="358"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358" t="str">
        <f>IF(ISBLANK(INDEX('Policy Characteristics'!K:K,MATCH($C709,'Policy Characteristics'!$C:$C,0))),"",INDEX('Policy Characteristics'!K:K,MATCH($C709,'Policy Characteristics'!$C:$C,0)))</f>
        <v>industry-ag-main.html#fuel-switching</v>
      </c>
      <c r="R709" s="358" t="str">
        <f>IF(ISBLANK(INDEX('Policy Characteristics'!L:L,MATCH($C709,'Policy Characteristics'!$C:$C,0))),"",INDEX('Policy Characteristics'!L:L,MATCH($C709,'Policy Characteristics'!$C:$C,0)))</f>
        <v>industry-elec-and-hydrogen.html</v>
      </c>
    </row>
    <row r="710" spans="1:18" x14ac:dyDescent="0.35">
      <c r="A710" s="358" t="str">
        <f>IF(ISBLANK(INDEX('Policy Characteristics'!A:A,MATCH($C710,'Policy Characteristics'!$C:$C,0))),"",INDEX('Policy Characteristics'!A:A,MATCH($C710,'Policy Characteristics'!$C:$C,0)))</f>
        <v>Industry</v>
      </c>
      <c r="B710" s="358" t="str">
        <f>IF(ISBLANK(INDEX('Policy Characteristics'!B:B,MATCH($C710,'Policy Characteristics'!$C:$C,0))),"",INDEX('Policy Characteristics'!B:B,MATCH($C710,'Policy Characteristics'!$C:$C,0)))</f>
        <v>Electrification + Hydrogen</v>
      </c>
      <c r="C710" s="362" t="str">
        <f t="shared" si="36"/>
        <v>Fraction of Industrial Fuel Use Shifted to Other Fuels</v>
      </c>
      <c r="D710" s="9" t="s">
        <v>3243</v>
      </c>
      <c r="E710" s="53" t="s">
        <v>2466</v>
      </c>
      <c r="F710" s="195" t="s">
        <v>3204</v>
      </c>
      <c r="G710" s="53" t="s">
        <v>3249</v>
      </c>
      <c r="H710" s="54">
        <v>1451</v>
      </c>
      <c r="I710" s="53" t="s">
        <v>46</v>
      </c>
      <c r="J710" s="360" t="str">
        <f>IF(ISBLANK(INDEX('Policy Characteristics'!D:D,MATCH($C710,'Policy Characteristics'!$C:$C,0))),"",INDEX('Policy Characteristics'!D:D,MATCH($C710,'Policy Characteristics'!$C:$C,0)))</f>
        <v>Electrification + Hydrogen</v>
      </c>
      <c r="K710" s="358" t="str">
        <f>IF(ISBLANK(INDEX('Policy Characteristics'!E:E,MATCH($C710,'Policy Characteristics'!$C:$C,0))),"",INDEX('Policy Characteristics'!E:E,MATCH($C710,'Policy Characteristics'!$C:$C,0)))</f>
        <v>indst fuel type shifting</v>
      </c>
      <c r="L710" s="380">
        <f>IF(ISBLANK(INDEX('Policy Characteristics'!F:F,MATCH($C710,'Policy Characteristics'!$C:$C,0))),"",INDEX('Policy Characteristics'!F:F,MATCH($C710,'Policy Characteristics'!$C:$C,0)))</f>
        <v>0</v>
      </c>
      <c r="M710" s="380">
        <f>IF(ISBLANK(INDEX('Policy Characteristics'!G:G,MATCH($C710,'Policy Characteristics'!$C:$C,0))),"",INDEX('Policy Characteristics'!G:G,MATCH($C710,'Policy Characteristics'!$C:$C,0)))</f>
        <v>1</v>
      </c>
      <c r="N710" s="380">
        <f>IF(ISBLANK(INDEX('Policy Characteristics'!H:H,MATCH($C710,'Policy Characteristics'!$C:$C,0))),"",INDEX('Policy Characteristics'!H:H,MATCH($C710,'Policy Characteristics'!$C:$C,0)))</f>
        <v>0.01</v>
      </c>
      <c r="O710" s="358" t="str">
        <f>IF(ISBLANK(INDEX('Policy Characteristics'!I:I,MATCH($C710,'Policy Characteristics'!$C:$C,0))),"",INDEX('Policy Characteristics'!I:I,MATCH($C710,'Policy Characteristics'!$C:$C,0)))</f>
        <v>% of fuel shifted</v>
      </c>
      <c r="P710" s="358"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358" t="str">
        <f>IF(ISBLANK(INDEX('Policy Characteristics'!K:K,MATCH($C710,'Policy Characteristics'!$C:$C,0))),"",INDEX('Policy Characteristics'!K:K,MATCH($C710,'Policy Characteristics'!$C:$C,0)))</f>
        <v>industry-ag-main.html#fuel-switching</v>
      </c>
      <c r="R710" s="358" t="str">
        <f>IF(ISBLANK(INDEX('Policy Characteristics'!L:L,MATCH($C710,'Policy Characteristics'!$C:$C,0))),"",INDEX('Policy Characteristics'!L:L,MATCH($C710,'Policy Characteristics'!$C:$C,0)))</f>
        <v>industry-elec-and-hydrogen.html</v>
      </c>
    </row>
    <row r="711" spans="1:18" x14ac:dyDescent="0.35">
      <c r="A711" s="358" t="str">
        <f>IF(ISBLANK(INDEX('Policy Characteristics'!A:A,MATCH($C711,'Policy Characteristics'!$C:$C,0))),"",INDEX('Policy Characteristics'!A:A,MATCH($C711,'Policy Characteristics'!$C:$C,0)))</f>
        <v>Industry</v>
      </c>
      <c r="B711" s="358" t="str">
        <f>IF(ISBLANK(INDEX('Policy Characteristics'!B:B,MATCH($C711,'Policy Characteristics'!$C:$C,0))),"",INDEX('Policy Characteristics'!B:B,MATCH($C711,'Policy Characteristics'!$C:$C,0)))</f>
        <v>Electrification + Hydrogen</v>
      </c>
      <c r="C711" s="362" t="str">
        <f t="shared" si="36"/>
        <v>Fraction of Industrial Fuel Use Shifted to Other Fuels</v>
      </c>
      <c r="D711" s="9" t="s">
        <v>3243</v>
      </c>
      <c r="E711" s="53" t="s">
        <v>2467</v>
      </c>
      <c r="F711" s="195" t="s">
        <v>3204</v>
      </c>
      <c r="G711" s="53" t="s">
        <v>3250</v>
      </c>
      <c r="H711" s="54">
        <v>1452</v>
      </c>
      <c r="I711" s="53" t="s">
        <v>46</v>
      </c>
      <c r="J711" s="360" t="str">
        <f>IF(ISBLANK(INDEX('Policy Characteristics'!D:D,MATCH($C711,'Policy Characteristics'!$C:$C,0))),"",INDEX('Policy Characteristics'!D:D,MATCH($C711,'Policy Characteristics'!$C:$C,0)))</f>
        <v>Electrification + Hydrogen</v>
      </c>
      <c r="K711" s="358" t="str">
        <f>IF(ISBLANK(INDEX('Policy Characteristics'!E:E,MATCH($C711,'Policy Characteristics'!$C:$C,0))),"",INDEX('Policy Characteristics'!E:E,MATCH($C711,'Policy Characteristics'!$C:$C,0)))</f>
        <v>indst fuel type shifting</v>
      </c>
      <c r="L711" s="380">
        <f>IF(ISBLANK(INDEX('Policy Characteristics'!F:F,MATCH($C711,'Policy Characteristics'!$C:$C,0))),"",INDEX('Policy Characteristics'!F:F,MATCH($C711,'Policy Characteristics'!$C:$C,0)))</f>
        <v>0</v>
      </c>
      <c r="M711" s="380">
        <f>IF(ISBLANK(INDEX('Policy Characteristics'!G:G,MATCH($C711,'Policy Characteristics'!$C:$C,0))),"",INDEX('Policy Characteristics'!G:G,MATCH($C711,'Policy Characteristics'!$C:$C,0)))</f>
        <v>1</v>
      </c>
      <c r="N711" s="380">
        <f>IF(ISBLANK(INDEX('Policy Characteristics'!H:H,MATCH($C711,'Policy Characteristics'!$C:$C,0))),"",INDEX('Policy Characteristics'!H:H,MATCH($C711,'Policy Characteristics'!$C:$C,0)))</f>
        <v>0.01</v>
      </c>
      <c r="O711" s="358" t="str">
        <f>IF(ISBLANK(INDEX('Policy Characteristics'!I:I,MATCH($C711,'Policy Characteristics'!$C:$C,0))),"",INDEX('Policy Characteristics'!I:I,MATCH($C711,'Policy Characteristics'!$C:$C,0)))</f>
        <v>% of fuel shifted</v>
      </c>
      <c r="P711" s="358"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358" t="str">
        <f>IF(ISBLANK(INDEX('Policy Characteristics'!K:K,MATCH($C711,'Policy Characteristics'!$C:$C,0))),"",INDEX('Policy Characteristics'!K:K,MATCH($C711,'Policy Characteristics'!$C:$C,0)))</f>
        <v>industry-ag-main.html#fuel-switching</v>
      </c>
      <c r="R711" s="358" t="str">
        <f>IF(ISBLANK(INDEX('Policy Characteristics'!L:L,MATCH($C711,'Policy Characteristics'!$C:$C,0))),"",INDEX('Policy Characteristics'!L:L,MATCH($C711,'Policy Characteristics'!$C:$C,0)))</f>
        <v>industry-elec-and-hydrogen.html</v>
      </c>
    </row>
    <row r="712" spans="1:18" x14ac:dyDescent="0.35">
      <c r="A712" s="358" t="str">
        <f>IF(ISBLANK(INDEX('Policy Characteristics'!A:A,MATCH($C712,'Policy Characteristics'!$C:$C,0))),"",INDEX('Policy Characteristics'!A:A,MATCH($C712,'Policy Characteristics'!$C:$C,0)))</f>
        <v>Industry</v>
      </c>
      <c r="B712" s="358" t="str">
        <f>IF(ISBLANK(INDEX('Policy Characteristics'!B:B,MATCH($C712,'Policy Characteristics'!$C:$C,0))),"",INDEX('Policy Characteristics'!B:B,MATCH($C712,'Policy Characteristics'!$C:$C,0)))</f>
        <v>Electrification + Hydrogen</v>
      </c>
      <c r="C712" s="362" t="str">
        <f t="shared" si="36"/>
        <v>Fraction of Industrial Fuel Use Shifted to Other Fuels</v>
      </c>
      <c r="D712" s="9" t="s">
        <v>3243</v>
      </c>
      <c r="E712" s="53" t="s">
        <v>2468</v>
      </c>
      <c r="F712" s="195" t="s">
        <v>3204</v>
      </c>
      <c r="G712" s="53" t="s">
        <v>3251</v>
      </c>
      <c r="H712" s="54">
        <v>1453</v>
      </c>
      <c r="I712" s="53" t="s">
        <v>46</v>
      </c>
      <c r="J712" s="360" t="str">
        <f>IF(ISBLANK(INDEX('Policy Characteristics'!D:D,MATCH($C712,'Policy Characteristics'!$C:$C,0))),"",INDEX('Policy Characteristics'!D:D,MATCH($C712,'Policy Characteristics'!$C:$C,0)))</f>
        <v>Electrification + Hydrogen</v>
      </c>
      <c r="K712" s="358" t="str">
        <f>IF(ISBLANK(INDEX('Policy Characteristics'!E:E,MATCH($C712,'Policy Characteristics'!$C:$C,0))),"",INDEX('Policy Characteristics'!E:E,MATCH($C712,'Policy Characteristics'!$C:$C,0)))</f>
        <v>indst fuel type shifting</v>
      </c>
      <c r="L712" s="380">
        <f>IF(ISBLANK(INDEX('Policy Characteristics'!F:F,MATCH($C712,'Policy Characteristics'!$C:$C,0))),"",INDEX('Policy Characteristics'!F:F,MATCH($C712,'Policy Characteristics'!$C:$C,0)))</f>
        <v>0</v>
      </c>
      <c r="M712" s="380">
        <f>IF(ISBLANK(INDEX('Policy Characteristics'!G:G,MATCH($C712,'Policy Characteristics'!$C:$C,0))),"",INDEX('Policy Characteristics'!G:G,MATCH($C712,'Policy Characteristics'!$C:$C,0)))</f>
        <v>1</v>
      </c>
      <c r="N712" s="380">
        <f>IF(ISBLANK(INDEX('Policy Characteristics'!H:H,MATCH($C712,'Policy Characteristics'!$C:$C,0))),"",INDEX('Policy Characteristics'!H:H,MATCH($C712,'Policy Characteristics'!$C:$C,0)))</f>
        <v>0.01</v>
      </c>
      <c r="O712" s="358" t="str">
        <f>IF(ISBLANK(INDEX('Policy Characteristics'!I:I,MATCH($C712,'Policy Characteristics'!$C:$C,0))),"",INDEX('Policy Characteristics'!I:I,MATCH($C712,'Policy Characteristics'!$C:$C,0)))</f>
        <v>% of fuel shifted</v>
      </c>
      <c r="P712" s="358"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358" t="str">
        <f>IF(ISBLANK(INDEX('Policy Characteristics'!K:K,MATCH($C712,'Policy Characteristics'!$C:$C,0))),"",INDEX('Policy Characteristics'!K:K,MATCH($C712,'Policy Characteristics'!$C:$C,0)))</f>
        <v>industry-ag-main.html#fuel-switching</v>
      </c>
      <c r="R712" s="358" t="str">
        <f>IF(ISBLANK(INDEX('Policy Characteristics'!L:L,MATCH($C712,'Policy Characteristics'!$C:$C,0))),"",INDEX('Policy Characteristics'!L:L,MATCH($C712,'Policy Characteristics'!$C:$C,0)))</f>
        <v>industry-elec-and-hydrogen.html</v>
      </c>
    </row>
    <row r="713" spans="1:18" x14ac:dyDescent="0.35">
      <c r="A713" s="358" t="str">
        <f>IF(ISBLANK(INDEX('Policy Characteristics'!A:A,MATCH($C713,'Policy Characteristics'!$C:$C,0))),"",INDEX('Policy Characteristics'!A:A,MATCH($C713,'Policy Characteristics'!$C:$C,0)))</f>
        <v>Industry</v>
      </c>
      <c r="B713" s="358" t="str">
        <f>IF(ISBLANK(INDEX('Policy Characteristics'!B:B,MATCH($C713,'Policy Characteristics'!$C:$C,0))),"",INDEX('Policy Characteristics'!B:B,MATCH($C713,'Policy Characteristics'!$C:$C,0)))</f>
        <v>Electrification + Hydrogen</v>
      </c>
      <c r="C713" s="362" t="str">
        <f t="shared" si="36"/>
        <v>Fraction of Industrial Fuel Use Shifted to Other Fuels</v>
      </c>
      <c r="D713" s="9" t="s">
        <v>3243</v>
      </c>
      <c r="E713" s="53" t="s">
        <v>2805</v>
      </c>
      <c r="F713" s="195" t="s">
        <v>3204</v>
      </c>
      <c r="G713" s="53" t="s">
        <v>3252</v>
      </c>
      <c r="H713" s="54">
        <v>1454</v>
      </c>
      <c r="I713" s="53" t="s">
        <v>46</v>
      </c>
      <c r="J713" s="360" t="str">
        <f>IF(ISBLANK(INDEX('Policy Characteristics'!D:D,MATCH($C713,'Policy Characteristics'!$C:$C,0))),"",INDEX('Policy Characteristics'!D:D,MATCH($C713,'Policy Characteristics'!$C:$C,0)))</f>
        <v>Electrification + Hydrogen</v>
      </c>
      <c r="K713" s="358" t="str">
        <f>IF(ISBLANK(INDEX('Policy Characteristics'!E:E,MATCH($C713,'Policy Characteristics'!$C:$C,0))),"",INDEX('Policy Characteristics'!E:E,MATCH($C713,'Policy Characteristics'!$C:$C,0)))</f>
        <v>indst fuel type shifting</v>
      </c>
      <c r="L713" s="380">
        <f>IF(ISBLANK(INDEX('Policy Characteristics'!F:F,MATCH($C713,'Policy Characteristics'!$C:$C,0))),"",INDEX('Policy Characteristics'!F:F,MATCH($C713,'Policy Characteristics'!$C:$C,0)))</f>
        <v>0</v>
      </c>
      <c r="M713" s="380">
        <f>IF(ISBLANK(INDEX('Policy Characteristics'!G:G,MATCH($C713,'Policy Characteristics'!$C:$C,0))),"",INDEX('Policy Characteristics'!G:G,MATCH($C713,'Policy Characteristics'!$C:$C,0)))</f>
        <v>1</v>
      </c>
      <c r="N713" s="380">
        <f>IF(ISBLANK(INDEX('Policy Characteristics'!H:H,MATCH($C713,'Policy Characteristics'!$C:$C,0))),"",INDEX('Policy Characteristics'!H:H,MATCH($C713,'Policy Characteristics'!$C:$C,0)))</f>
        <v>0.01</v>
      </c>
      <c r="O713" s="358" t="str">
        <f>IF(ISBLANK(INDEX('Policy Characteristics'!I:I,MATCH($C713,'Policy Characteristics'!$C:$C,0))),"",INDEX('Policy Characteristics'!I:I,MATCH($C713,'Policy Characteristics'!$C:$C,0)))</f>
        <v>% of fuel shifted</v>
      </c>
      <c r="P713" s="358"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358" t="str">
        <f>IF(ISBLANK(INDEX('Policy Characteristics'!K:K,MATCH($C713,'Policy Characteristics'!$C:$C,0))),"",INDEX('Policy Characteristics'!K:K,MATCH($C713,'Policy Characteristics'!$C:$C,0)))</f>
        <v>industry-ag-main.html#fuel-switching</v>
      </c>
      <c r="R713" s="358" t="str">
        <f>IF(ISBLANK(INDEX('Policy Characteristics'!L:L,MATCH($C713,'Policy Characteristics'!$C:$C,0))),"",INDEX('Policy Characteristics'!L:L,MATCH($C713,'Policy Characteristics'!$C:$C,0)))</f>
        <v>industry-elec-and-hydrogen.html</v>
      </c>
    </row>
    <row r="714" spans="1:18" x14ac:dyDescent="0.35">
      <c r="A714" s="358" t="str">
        <f>IF(ISBLANK(INDEX('Policy Characteristics'!A:A,MATCH($C714,'Policy Characteristics'!$C:$C,0))),"",INDEX('Policy Characteristics'!A:A,MATCH($C714,'Policy Characteristics'!$C:$C,0)))</f>
        <v>Industry</v>
      </c>
      <c r="B714" s="358" t="str">
        <f>IF(ISBLANK(INDEX('Policy Characteristics'!B:B,MATCH($C714,'Policy Characteristics'!$C:$C,0))),"",INDEX('Policy Characteristics'!B:B,MATCH($C714,'Policy Characteristics'!$C:$C,0)))</f>
        <v>Electrification + Hydrogen</v>
      </c>
      <c r="C714" s="362" t="str">
        <f t="shared" si="36"/>
        <v>Fraction of Industrial Fuel Use Shifted to Other Fuels</v>
      </c>
      <c r="D714" s="9" t="s">
        <v>3243</v>
      </c>
      <c r="E714" s="53" t="s">
        <v>2806</v>
      </c>
      <c r="F714" s="195" t="s">
        <v>3204</v>
      </c>
      <c r="G714" s="53" t="s">
        <v>3253</v>
      </c>
      <c r="H714" s="54">
        <v>1455</v>
      </c>
      <c r="I714" s="53" t="s">
        <v>46</v>
      </c>
      <c r="J714" s="360" t="str">
        <f>IF(ISBLANK(INDEX('Policy Characteristics'!D:D,MATCH($C714,'Policy Characteristics'!$C:$C,0))),"",INDEX('Policy Characteristics'!D:D,MATCH($C714,'Policy Characteristics'!$C:$C,0)))</f>
        <v>Electrification + Hydrogen</v>
      </c>
      <c r="K714" s="358" t="str">
        <f>IF(ISBLANK(INDEX('Policy Characteristics'!E:E,MATCH($C714,'Policy Characteristics'!$C:$C,0))),"",INDEX('Policy Characteristics'!E:E,MATCH($C714,'Policy Characteristics'!$C:$C,0)))</f>
        <v>indst fuel type shifting</v>
      </c>
      <c r="L714" s="380">
        <f>IF(ISBLANK(INDEX('Policy Characteristics'!F:F,MATCH($C714,'Policy Characteristics'!$C:$C,0))),"",INDEX('Policy Characteristics'!F:F,MATCH($C714,'Policy Characteristics'!$C:$C,0)))</f>
        <v>0</v>
      </c>
      <c r="M714" s="380">
        <f>IF(ISBLANK(INDEX('Policy Characteristics'!G:G,MATCH($C714,'Policy Characteristics'!$C:$C,0))),"",INDEX('Policy Characteristics'!G:G,MATCH($C714,'Policy Characteristics'!$C:$C,0)))</f>
        <v>1</v>
      </c>
      <c r="N714" s="380">
        <f>IF(ISBLANK(INDEX('Policy Characteristics'!H:H,MATCH($C714,'Policy Characteristics'!$C:$C,0))),"",INDEX('Policy Characteristics'!H:H,MATCH($C714,'Policy Characteristics'!$C:$C,0)))</f>
        <v>0.01</v>
      </c>
      <c r="O714" s="358" t="str">
        <f>IF(ISBLANK(INDEX('Policy Characteristics'!I:I,MATCH($C714,'Policy Characteristics'!$C:$C,0))),"",INDEX('Policy Characteristics'!I:I,MATCH($C714,'Policy Characteristics'!$C:$C,0)))</f>
        <v>% of fuel shifted</v>
      </c>
      <c r="P714" s="358"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358" t="str">
        <f>IF(ISBLANK(INDEX('Policy Characteristics'!K:K,MATCH($C714,'Policy Characteristics'!$C:$C,0))),"",INDEX('Policy Characteristics'!K:K,MATCH($C714,'Policy Characteristics'!$C:$C,0)))</f>
        <v>industry-ag-main.html#fuel-switching</v>
      </c>
      <c r="R714" s="358" t="str">
        <f>IF(ISBLANK(INDEX('Policy Characteristics'!L:L,MATCH($C714,'Policy Characteristics'!$C:$C,0))),"",INDEX('Policy Characteristics'!L:L,MATCH($C714,'Policy Characteristics'!$C:$C,0)))</f>
        <v>industry-elec-and-hydrogen.html</v>
      </c>
    </row>
    <row r="715" spans="1:18" x14ac:dyDescent="0.35">
      <c r="A715" s="358" t="str">
        <f>IF(ISBLANK(INDEX('Policy Characteristics'!A:A,MATCH($C715,'Policy Characteristics'!$C:$C,0))),"",INDEX('Policy Characteristics'!A:A,MATCH($C715,'Policy Characteristics'!$C:$C,0)))</f>
        <v>Industry</v>
      </c>
      <c r="B715" s="358" t="str">
        <f>IF(ISBLANK(INDEX('Policy Characteristics'!B:B,MATCH($C715,'Policy Characteristics'!$C:$C,0))),"",INDEX('Policy Characteristics'!B:B,MATCH($C715,'Policy Characteristics'!$C:$C,0)))</f>
        <v>Electrification + Hydrogen</v>
      </c>
      <c r="C715" s="362" t="str">
        <f t="shared" si="36"/>
        <v>Fraction of Industrial Fuel Use Shifted to Other Fuels</v>
      </c>
      <c r="D715" s="9" t="s">
        <v>3243</v>
      </c>
      <c r="E715" s="53" t="s">
        <v>2807</v>
      </c>
      <c r="F715" s="195" t="s">
        <v>3204</v>
      </c>
      <c r="G715" s="53" t="s">
        <v>3254</v>
      </c>
      <c r="H715" s="54">
        <v>1456</v>
      </c>
      <c r="I715" s="53" t="s">
        <v>46</v>
      </c>
      <c r="J715" s="360" t="str">
        <f>IF(ISBLANK(INDEX('Policy Characteristics'!D:D,MATCH($C715,'Policy Characteristics'!$C:$C,0))),"",INDEX('Policy Characteristics'!D:D,MATCH($C715,'Policy Characteristics'!$C:$C,0)))</f>
        <v>Electrification + Hydrogen</v>
      </c>
      <c r="K715" s="358" t="str">
        <f>IF(ISBLANK(INDEX('Policy Characteristics'!E:E,MATCH($C715,'Policy Characteristics'!$C:$C,0))),"",INDEX('Policy Characteristics'!E:E,MATCH($C715,'Policy Characteristics'!$C:$C,0)))</f>
        <v>indst fuel type shifting</v>
      </c>
      <c r="L715" s="380">
        <f>IF(ISBLANK(INDEX('Policy Characteristics'!F:F,MATCH($C715,'Policy Characteristics'!$C:$C,0))),"",INDEX('Policy Characteristics'!F:F,MATCH($C715,'Policy Characteristics'!$C:$C,0)))</f>
        <v>0</v>
      </c>
      <c r="M715" s="380">
        <f>IF(ISBLANK(INDEX('Policy Characteristics'!G:G,MATCH($C715,'Policy Characteristics'!$C:$C,0))),"",INDEX('Policy Characteristics'!G:G,MATCH($C715,'Policy Characteristics'!$C:$C,0)))</f>
        <v>1</v>
      </c>
      <c r="N715" s="380">
        <f>IF(ISBLANK(INDEX('Policy Characteristics'!H:H,MATCH($C715,'Policy Characteristics'!$C:$C,0))),"",INDEX('Policy Characteristics'!H:H,MATCH($C715,'Policy Characteristics'!$C:$C,0)))</f>
        <v>0.01</v>
      </c>
      <c r="O715" s="358" t="str">
        <f>IF(ISBLANK(INDEX('Policy Characteristics'!I:I,MATCH($C715,'Policy Characteristics'!$C:$C,0))),"",INDEX('Policy Characteristics'!I:I,MATCH($C715,'Policy Characteristics'!$C:$C,0)))</f>
        <v>% of fuel shifted</v>
      </c>
      <c r="P715" s="358"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358" t="str">
        <f>IF(ISBLANK(INDEX('Policy Characteristics'!K:K,MATCH($C715,'Policy Characteristics'!$C:$C,0))),"",INDEX('Policy Characteristics'!K:K,MATCH($C715,'Policy Characteristics'!$C:$C,0)))</f>
        <v>industry-ag-main.html#fuel-switching</v>
      </c>
      <c r="R715" s="358" t="str">
        <f>IF(ISBLANK(INDEX('Policy Characteristics'!L:L,MATCH($C715,'Policy Characteristics'!$C:$C,0))),"",INDEX('Policy Characteristics'!L:L,MATCH($C715,'Policy Characteristics'!$C:$C,0)))</f>
        <v>industry-elec-and-hydrogen.html</v>
      </c>
    </row>
    <row r="716" spans="1:18" x14ac:dyDescent="0.35">
      <c r="A716" s="358" t="str">
        <f>IF(ISBLANK(INDEX('Policy Characteristics'!A:A,MATCH($C716,'Policy Characteristics'!$C:$C,0))),"",INDEX('Policy Characteristics'!A:A,MATCH($C716,'Policy Characteristics'!$C:$C,0)))</f>
        <v>Industry</v>
      </c>
      <c r="B716" s="358" t="str">
        <f>IF(ISBLANK(INDEX('Policy Characteristics'!B:B,MATCH($C716,'Policy Characteristics'!$C:$C,0))),"",INDEX('Policy Characteristics'!B:B,MATCH($C716,'Policy Characteristics'!$C:$C,0)))</f>
        <v>Electrification + Hydrogen</v>
      </c>
      <c r="C716" s="362" t="str">
        <f t="shared" si="36"/>
        <v>Fraction of Industrial Fuel Use Shifted to Other Fuels</v>
      </c>
      <c r="D716" s="9" t="s">
        <v>3243</v>
      </c>
      <c r="E716" s="53" t="s">
        <v>2804</v>
      </c>
      <c r="F716" s="195" t="s">
        <v>3204</v>
      </c>
      <c r="G716" s="53" t="s">
        <v>3255</v>
      </c>
      <c r="H716" s="54">
        <v>1457</v>
      </c>
      <c r="I716" s="53" t="s">
        <v>45</v>
      </c>
      <c r="J716" s="360" t="str">
        <f>IF(ISBLANK(INDEX('Policy Characteristics'!D:D,MATCH($C716,'Policy Characteristics'!$C:$C,0))),"",INDEX('Policy Characteristics'!D:D,MATCH($C716,'Policy Characteristics'!$C:$C,0)))</f>
        <v>Electrification + Hydrogen</v>
      </c>
      <c r="K716" s="358" t="str">
        <f>IF(ISBLANK(INDEX('Policy Characteristics'!E:E,MATCH($C716,'Policy Characteristics'!$C:$C,0))),"",INDEX('Policy Characteristics'!E:E,MATCH($C716,'Policy Characteristics'!$C:$C,0)))</f>
        <v>indst fuel type shifting</v>
      </c>
      <c r="L716" s="380">
        <f>IF(ISBLANK(INDEX('Policy Characteristics'!F:F,MATCH($C716,'Policy Characteristics'!$C:$C,0))),"",INDEX('Policy Characteristics'!F:F,MATCH($C716,'Policy Characteristics'!$C:$C,0)))</f>
        <v>0</v>
      </c>
      <c r="M716" s="380">
        <f>IF(ISBLANK(INDEX('Policy Characteristics'!G:G,MATCH($C716,'Policy Characteristics'!$C:$C,0))),"",INDEX('Policy Characteristics'!G:G,MATCH($C716,'Policy Characteristics'!$C:$C,0)))</f>
        <v>1</v>
      </c>
      <c r="N716" s="380">
        <f>IF(ISBLANK(INDEX('Policy Characteristics'!H:H,MATCH($C716,'Policy Characteristics'!$C:$C,0))),"",INDEX('Policy Characteristics'!H:H,MATCH($C716,'Policy Characteristics'!$C:$C,0)))</f>
        <v>0.01</v>
      </c>
      <c r="O716" s="358" t="str">
        <f>IF(ISBLANK(INDEX('Policy Characteristics'!I:I,MATCH($C716,'Policy Characteristics'!$C:$C,0))),"",INDEX('Policy Characteristics'!I:I,MATCH($C716,'Policy Characteristics'!$C:$C,0)))</f>
        <v>% of fuel shifted</v>
      </c>
      <c r="P716" s="358"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358" t="str">
        <f>IF(ISBLANK(INDEX('Policy Characteristics'!K:K,MATCH($C716,'Policy Characteristics'!$C:$C,0))),"",INDEX('Policy Characteristics'!K:K,MATCH($C716,'Policy Characteristics'!$C:$C,0)))</f>
        <v>industry-ag-main.html#fuel-switching</v>
      </c>
      <c r="R716" s="358" t="str">
        <f>IF(ISBLANK(INDEX('Policy Characteristics'!L:L,MATCH($C716,'Policy Characteristics'!$C:$C,0))),"",INDEX('Policy Characteristics'!L:L,MATCH($C716,'Policy Characteristics'!$C:$C,0)))</f>
        <v>industry-elec-and-hydrogen.html</v>
      </c>
    </row>
    <row r="717" spans="1:18" s="2" customFormat="1" x14ac:dyDescent="0.35">
      <c r="A717" s="358" t="str">
        <f>IF(ISBLANK(INDEX('Policy Characteristics'!A:A,MATCH($C717,'Policy Characteristics'!$C:$C,0))),"",INDEX('Policy Characteristics'!A:A,MATCH($C717,'Policy Characteristics'!$C:$C,0)))</f>
        <v>Industry</v>
      </c>
      <c r="B717" s="358" t="str">
        <f>IF(ISBLANK(INDEX('Policy Characteristics'!B:B,MATCH($C717,'Policy Characteristics'!$C:$C,0))),"",INDEX('Policy Characteristics'!B:B,MATCH($C717,'Policy Characteristics'!$C:$C,0)))</f>
        <v>F-Gas Substitution</v>
      </c>
      <c r="C717" s="361" t="s">
        <v>2884</v>
      </c>
      <c r="D717" s="9"/>
      <c r="E717" s="9"/>
      <c r="F717" s="9"/>
      <c r="G717" s="9"/>
      <c r="H717" s="56">
        <v>58</v>
      </c>
      <c r="I717" s="9" t="s">
        <v>45</v>
      </c>
      <c r="J717" s="360" t="str">
        <f>IF(ISBLANK(INDEX('Policy Characteristics'!D:D,MATCH($C717,'Policy Characteristics'!$C:$C,0))),"",INDEX('Policy Characteristics'!D:D,MATCH($C717,'Policy Characteristics'!$C:$C,0)))</f>
        <v>F-gas Measures</v>
      </c>
      <c r="K717" s="358" t="str">
        <f>IF(ISBLANK(INDEX('Policy Characteristics'!E:E,MATCH($C717,'Policy Characteristics'!$C:$C,0))),"",INDEX('Policy Characteristics'!E:E,MATCH($C717,'Policy Characteristics'!$C:$C,0)))</f>
        <v>indst f gas substitution</v>
      </c>
      <c r="L717" s="380">
        <f>IF(ISBLANK(INDEX('Policy Characteristics'!F:F,MATCH($C717,'Policy Characteristics'!$C:$C,0))),"",INDEX('Policy Characteristics'!F:F,MATCH($C717,'Policy Characteristics'!$C:$C,0)))</f>
        <v>0</v>
      </c>
      <c r="M717" s="380">
        <f>IF(ISBLANK(INDEX('Policy Characteristics'!G:G,MATCH($C717,'Policy Characteristics'!$C:$C,0))),"",INDEX('Policy Characteristics'!G:G,MATCH($C717,'Policy Characteristics'!$C:$C,0)))</f>
        <v>1</v>
      </c>
      <c r="N717" s="380">
        <f>IF(ISBLANK(INDEX('Policy Characteristics'!H:H,MATCH($C717,'Policy Characteristics'!$C:$C,0))),"",INDEX('Policy Characteristics'!H:H,MATCH($C717,'Policy Characteristics'!$C:$C,0)))</f>
        <v>0.01</v>
      </c>
      <c r="O717" s="358" t="str">
        <f>IF(ISBLANK(INDEX('Policy Characteristics'!I:I,MATCH($C717,'Policy Characteristics'!$C:$C,0))),"",INDEX('Policy Characteristics'!I:I,MATCH($C717,'Policy Characteristics'!$C:$C,0)))</f>
        <v>% of potential achieved</v>
      </c>
      <c r="P717" s="358"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358" t="str">
        <f>IF(ISBLANK(INDEX('Policy Characteristics'!K:K,MATCH($C717,'Policy Characteristics'!$C:$C,0))),"",INDEX('Policy Characteristics'!K:K,MATCH($C717,'Policy Characteristics'!$C:$C,0)))</f>
        <v>industry-ag-main.html#avoid-f-gases</v>
      </c>
      <c r="R717" s="358" t="str">
        <f>IF(ISBLANK(INDEX('Policy Characteristics'!L:L,MATCH($C717,'Policy Characteristics'!$C:$C,0))),"",INDEX('Policy Characteristics'!L:L,MATCH($C717,'Policy Characteristics'!$C:$C,0)))</f>
        <v>avoid-f-gases.html</v>
      </c>
    </row>
    <row r="718" spans="1:18" s="2" customFormat="1" x14ac:dyDescent="0.35">
      <c r="A718" s="358" t="str">
        <f>IF(ISBLANK(INDEX('Policy Characteristics'!A:A,MATCH($C718,'Policy Characteristics'!$C:$C,0))),"",INDEX('Policy Characteristics'!A:A,MATCH($C718,'Policy Characteristics'!$C:$C,0)))</f>
        <v>Industry</v>
      </c>
      <c r="B718" s="358" t="str">
        <f>IF(ISBLANK(INDEX('Policy Characteristics'!B:B,MATCH($C718,'Policy Characteristics'!$C:$C,0))),"",INDEX('Policy Characteristics'!B:B,MATCH($C718,'Policy Characteristics'!$C:$C,0)))</f>
        <v>F-Gas Destruction</v>
      </c>
      <c r="C718" s="361" t="s">
        <v>2885</v>
      </c>
      <c r="D718" s="9"/>
      <c r="E718" s="9"/>
      <c r="F718" s="9"/>
      <c r="G718" s="9"/>
      <c r="H718" s="56">
        <v>510</v>
      </c>
      <c r="I718" s="9" t="s">
        <v>45</v>
      </c>
      <c r="J718" s="360" t="str">
        <f>IF(ISBLANK(INDEX('Policy Characteristics'!D:D,MATCH($C718,'Policy Characteristics'!$C:$C,0))),"",INDEX('Policy Characteristics'!D:D,MATCH($C718,'Policy Characteristics'!$C:$C,0)))</f>
        <v>F-gas Measures</v>
      </c>
      <c r="K718" s="358" t="str">
        <f>IF(ISBLANK(INDEX('Policy Characteristics'!E:E,MATCH($C718,'Policy Characteristics'!$C:$C,0))),"",INDEX('Policy Characteristics'!E:E,MATCH($C718,'Policy Characteristics'!$C:$C,0)))</f>
        <v>indst f gas destruction</v>
      </c>
      <c r="L718" s="380">
        <f>IF(ISBLANK(INDEX('Policy Characteristics'!F:F,MATCH($C718,'Policy Characteristics'!$C:$C,0))),"",INDEX('Policy Characteristics'!F:F,MATCH($C718,'Policy Characteristics'!$C:$C,0)))</f>
        <v>0</v>
      </c>
      <c r="M718" s="380">
        <f>IF(ISBLANK(INDEX('Policy Characteristics'!G:G,MATCH($C718,'Policy Characteristics'!$C:$C,0))),"",INDEX('Policy Characteristics'!G:G,MATCH($C718,'Policy Characteristics'!$C:$C,0)))</f>
        <v>1</v>
      </c>
      <c r="N718" s="380">
        <f>IF(ISBLANK(INDEX('Policy Characteristics'!H:H,MATCH($C718,'Policy Characteristics'!$C:$C,0))),"",INDEX('Policy Characteristics'!H:H,MATCH($C718,'Policy Characteristics'!$C:$C,0)))</f>
        <v>0.01</v>
      </c>
      <c r="O718" s="358" t="str">
        <f>IF(ISBLANK(INDEX('Policy Characteristics'!I:I,MATCH($C718,'Policy Characteristics'!$C:$C,0))),"",INDEX('Policy Characteristics'!I:I,MATCH($C718,'Policy Characteristics'!$C:$C,0)))</f>
        <v>% of potential achieved</v>
      </c>
      <c r="P718" s="358"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358" t="str">
        <f>IF(ISBLANK(INDEX('Policy Characteristics'!K:K,MATCH($C718,'Policy Characteristics'!$C:$C,0))),"",INDEX('Policy Characteristics'!K:K,MATCH($C718,'Policy Characteristics'!$C:$C,0)))</f>
        <v>industry-ag-main.html#avoid-f-gases</v>
      </c>
      <c r="R718" s="358" t="str">
        <f>IF(ISBLANK(INDEX('Policy Characteristics'!L:L,MATCH($C718,'Policy Characteristics'!$C:$C,0))),"",INDEX('Policy Characteristics'!L:L,MATCH($C718,'Policy Characteristics'!$C:$C,0)))</f>
        <v>avoid-f-gases.html</v>
      </c>
    </row>
    <row r="719" spans="1:18" s="2" customFormat="1" x14ac:dyDescent="0.35">
      <c r="A719" s="358" t="str">
        <f>IF(ISBLANK(INDEX('Policy Characteristics'!A:A,MATCH($C719,'Policy Characteristics'!$C:$C,0))),"",INDEX('Policy Characteristics'!A:A,MATCH($C719,'Policy Characteristics'!$C:$C,0)))</f>
        <v>Industry</v>
      </c>
      <c r="B719" s="358" t="str">
        <f>IF(ISBLANK(INDEX('Policy Characteristics'!B:B,MATCH($C719,'Policy Characteristics'!$C:$C,0))),"",INDEX('Policy Characteristics'!B:B,MATCH($C719,'Policy Characteristics'!$C:$C,0)))</f>
        <v>F-Gas Recovery</v>
      </c>
      <c r="C719" s="361" t="s">
        <v>2886</v>
      </c>
      <c r="D719" s="9"/>
      <c r="E719" s="9"/>
      <c r="F719" s="9"/>
      <c r="G719" s="9"/>
      <c r="H719" s="56">
        <v>511</v>
      </c>
      <c r="I719" s="9" t="s">
        <v>45</v>
      </c>
      <c r="J719" s="360" t="str">
        <f>IF(ISBLANK(INDEX('Policy Characteristics'!D:D,MATCH($C719,'Policy Characteristics'!$C:$C,0))),"",INDEX('Policy Characteristics'!D:D,MATCH($C719,'Policy Characteristics'!$C:$C,0)))</f>
        <v>F-gas Measures</v>
      </c>
      <c r="K719" s="358" t="str">
        <f>IF(ISBLANK(INDEX('Policy Characteristics'!E:E,MATCH($C719,'Policy Characteristics'!$C:$C,0))),"",INDEX('Policy Characteristics'!E:E,MATCH($C719,'Policy Characteristics'!$C:$C,0)))</f>
        <v>indst f gas recovery</v>
      </c>
      <c r="L719" s="380">
        <f>IF(ISBLANK(INDEX('Policy Characteristics'!F:F,MATCH($C719,'Policy Characteristics'!$C:$C,0))),"",INDEX('Policy Characteristics'!F:F,MATCH($C719,'Policy Characteristics'!$C:$C,0)))</f>
        <v>0</v>
      </c>
      <c r="M719" s="380">
        <f>IF(ISBLANK(INDEX('Policy Characteristics'!G:G,MATCH($C719,'Policy Characteristics'!$C:$C,0))),"",INDEX('Policy Characteristics'!G:G,MATCH($C719,'Policy Characteristics'!$C:$C,0)))</f>
        <v>1</v>
      </c>
      <c r="N719" s="380">
        <f>IF(ISBLANK(INDEX('Policy Characteristics'!H:H,MATCH($C719,'Policy Characteristics'!$C:$C,0))),"",INDEX('Policy Characteristics'!H:H,MATCH($C719,'Policy Characteristics'!$C:$C,0)))</f>
        <v>0.01</v>
      </c>
      <c r="O719" s="358" t="str">
        <f>IF(ISBLANK(INDEX('Policy Characteristics'!I:I,MATCH($C719,'Policy Characteristics'!$C:$C,0))),"",INDEX('Policy Characteristics'!I:I,MATCH($C719,'Policy Characteristics'!$C:$C,0)))</f>
        <v>% of potential achieved</v>
      </c>
      <c r="P719" s="358"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358" t="str">
        <f>IF(ISBLANK(INDEX('Policy Characteristics'!K:K,MATCH($C719,'Policy Characteristics'!$C:$C,0))),"",INDEX('Policy Characteristics'!K:K,MATCH($C719,'Policy Characteristics'!$C:$C,0)))</f>
        <v>industry-ag-main.html#avoid-f-gases</v>
      </c>
      <c r="R719" s="358" t="str">
        <f>IF(ISBLANK(INDEX('Policy Characteristics'!L:L,MATCH($C719,'Policy Characteristics'!$C:$C,0))),"",INDEX('Policy Characteristics'!L:L,MATCH($C719,'Policy Characteristics'!$C:$C,0)))</f>
        <v>avoid-f-gases.html</v>
      </c>
    </row>
    <row r="720" spans="1:18" s="2" customFormat="1" x14ac:dyDescent="0.35">
      <c r="A720" s="358" t="str">
        <f>IF(ISBLANK(INDEX('Policy Characteristics'!A:A,MATCH($C720,'Policy Characteristics'!$C:$C,0))),"",INDEX('Policy Characteristics'!A:A,MATCH($C720,'Policy Characteristics'!$C:$C,0)))</f>
        <v>Industry</v>
      </c>
      <c r="B720" s="358" t="str">
        <f>IF(ISBLANK(INDEX('Policy Characteristics'!B:B,MATCH($C720,'Policy Characteristics'!$C:$C,0))),"",INDEX('Policy Characteristics'!B:B,MATCH($C720,'Policy Characteristics'!$C:$C,0)))</f>
        <v>F-Gas Eqpt. Maintenance &amp; Retrofits</v>
      </c>
      <c r="C720" s="361" t="s">
        <v>2887</v>
      </c>
      <c r="D720" s="9"/>
      <c r="E720" s="9"/>
      <c r="F720" s="9"/>
      <c r="G720" s="9"/>
      <c r="H720" s="56">
        <v>512</v>
      </c>
      <c r="I720" s="9" t="s">
        <v>45</v>
      </c>
      <c r="J720" s="360" t="str">
        <f>IF(ISBLANK(INDEX('Policy Characteristics'!D:D,MATCH($C720,'Policy Characteristics'!$C:$C,0))),"",INDEX('Policy Characteristics'!D:D,MATCH($C720,'Policy Characteristics'!$C:$C,0)))</f>
        <v>F-gas Measures</v>
      </c>
      <c r="K720" s="358" t="str">
        <f>IF(ISBLANK(INDEX('Policy Characteristics'!E:E,MATCH($C720,'Policy Characteristics'!$C:$C,0))),"",INDEX('Policy Characteristics'!E:E,MATCH($C720,'Policy Characteristics'!$C:$C,0)))</f>
        <v>indst f gas inspct maint retrofit</v>
      </c>
      <c r="L720" s="380">
        <f>IF(ISBLANK(INDEX('Policy Characteristics'!F:F,MATCH($C720,'Policy Characteristics'!$C:$C,0))),"",INDEX('Policy Characteristics'!F:F,MATCH($C720,'Policy Characteristics'!$C:$C,0)))</f>
        <v>0</v>
      </c>
      <c r="M720" s="380">
        <f>IF(ISBLANK(INDEX('Policy Characteristics'!G:G,MATCH($C720,'Policy Characteristics'!$C:$C,0))),"",INDEX('Policy Characteristics'!G:G,MATCH($C720,'Policy Characteristics'!$C:$C,0)))</f>
        <v>1</v>
      </c>
      <c r="N720" s="380">
        <f>IF(ISBLANK(INDEX('Policy Characteristics'!H:H,MATCH($C720,'Policy Characteristics'!$C:$C,0))),"",INDEX('Policy Characteristics'!H:H,MATCH($C720,'Policy Characteristics'!$C:$C,0)))</f>
        <v>0.01</v>
      </c>
      <c r="O720" s="358" t="str">
        <f>IF(ISBLANK(INDEX('Policy Characteristics'!I:I,MATCH($C720,'Policy Characteristics'!$C:$C,0))),"",INDEX('Policy Characteristics'!I:I,MATCH($C720,'Policy Characteristics'!$C:$C,0)))</f>
        <v>% of potential achieved</v>
      </c>
      <c r="P720" s="358"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358" t="str">
        <f>IF(ISBLANK(INDEX('Policy Characteristics'!K:K,MATCH($C720,'Policy Characteristics'!$C:$C,0))),"",INDEX('Policy Characteristics'!K:K,MATCH($C720,'Policy Characteristics'!$C:$C,0)))</f>
        <v>industry-ag-main.html#avoid-f-gases</v>
      </c>
      <c r="R720" s="358" t="str">
        <f>IF(ISBLANK(INDEX('Policy Characteristics'!L:L,MATCH($C720,'Policy Characteristics'!$C:$C,0))),"",INDEX('Policy Characteristics'!L:L,MATCH($C720,'Policy Characteristics'!$C:$C,0)))</f>
        <v>avoid-f-gases.html</v>
      </c>
    </row>
    <row r="721" spans="1:18" s="5" customFormat="1" x14ac:dyDescent="0.35">
      <c r="A721" s="358" t="str">
        <f>IF(ISBLANK(INDEX('Policy Characteristics'!A:A,MATCH($C721,'Policy Characteristics'!$C:$C,0))),"",INDEX('Policy Characteristics'!A:A,MATCH($C721,'Policy Characteristics'!$C:$C,0)))</f>
        <v>Industry</v>
      </c>
      <c r="B721" s="358" t="str">
        <f>IF(ISBLANK(INDEX('Policy Characteristics'!B:B,MATCH($C721,'Policy Characteristics'!$C:$C,0))),"",INDEX('Policy Characteristics'!B:B,MATCH($C721,'Policy Characteristics'!$C:$C,0)))</f>
        <v>Improved System Design</v>
      </c>
      <c r="C721" s="363" t="s">
        <v>305</v>
      </c>
      <c r="D721" s="53"/>
      <c r="E721" s="53"/>
      <c r="F721" s="53"/>
      <c r="G721" s="53"/>
      <c r="H721" s="54">
        <v>54</v>
      </c>
      <c r="I721" s="53" t="s">
        <v>45</v>
      </c>
      <c r="J721" s="360" t="str">
        <f>IF(ISBLANK(INDEX('Policy Characteristics'!D:D,MATCH($C721,'Policy Characteristics'!$C:$C,0))),"",INDEX('Policy Characteristics'!D:D,MATCH($C721,'Policy Characteristics'!$C:$C,0)))</f>
        <v>Improved System Design</v>
      </c>
      <c r="K721" s="358" t="str">
        <f>IF(ISBLANK(INDEX('Policy Characteristics'!E:E,MATCH($C721,'Policy Characteristics'!$C:$C,0))),"",INDEX('Policy Characteristics'!E:E,MATCH($C721,'Policy Characteristics'!$C:$C,0)))</f>
        <v>indst system integration</v>
      </c>
      <c r="L721" s="380">
        <f>IF(ISBLANK(INDEX('Policy Characteristics'!F:F,MATCH($C721,'Policy Characteristics'!$C:$C,0))),"",INDEX('Policy Characteristics'!F:F,MATCH($C721,'Policy Characteristics'!$C:$C,0)))</f>
        <v>0</v>
      </c>
      <c r="M721" s="380">
        <f>IF(ISBLANK(INDEX('Policy Characteristics'!G:G,MATCH($C721,'Policy Characteristics'!$C:$C,0))),"",INDEX('Policy Characteristics'!G:G,MATCH($C721,'Policy Characteristics'!$C:$C,0)))</f>
        <v>1</v>
      </c>
      <c r="N721" s="380">
        <f>IF(ISBLANK(INDEX('Policy Characteristics'!H:H,MATCH($C721,'Policy Characteristics'!$C:$C,0))),"",INDEX('Policy Characteristics'!H:H,MATCH($C721,'Policy Characteristics'!$C:$C,0)))</f>
        <v>0.01</v>
      </c>
      <c r="O721" s="358" t="str">
        <f>IF(ISBLANK(INDEX('Policy Characteristics'!I:I,MATCH($C721,'Policy Characteristics'!$C:$C,0))),"",INDEX('Policy Characteristics'!I:I,MATCH($C721,'Policy Characteristics'!$C:$C,0)))</f>
        <v>% of potential achieved</v>
      </c>
      <c r="P721" s="358"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358" t="str">
        <f>IF(ISBLANK(INDEX('Policy Characteristics'!K:K,MATCH($C721,'Policy Characteristics'!$C:$C,0))),"",INDEX('Policy Characteristics'!K:K,MATCH($C721,'Policy Characteristics'!$C:$C,0)))</f>
        <v>industry-ag-main.html#system-integ</v>
      </c>
      <c r="R721" s="358" t="str">
        <f>IF(ISBLANK(INDEX('Policy Characteristics'!L:L,MATCH($C721,'Policy Characteristics'!$C:$C,0))),"",INDEX('Policy Characteristics'!L:L,MATCH($C721,'Policy Characteristics'!$C:$C,0)))</f>
        <v>improved-system-design.html</v>
      </c>
    </row>
    <row r="722" spans="1:18" s="5" customFormat="1" x14ac:dyDescent="0.35">
      <c r="A722" s="358" t="str">
        <f>IF(ISBLANK(INDEX('Policy Characteristics'!A:A,MATCH($C722,'Policy Characteristics'!$C:$C,0))),"",INDEX('Policy Characteristics'!A:A,MATCH($C722,'Policy Characteristics'!$C:$C,0)))</f>
        <v>Industry</v>
      </c>
      <c r="B722" s="358" t="str">
        <f>IF(ISBLANK(INDEX('Policy Characteristics'!B:B,MATCH($C722,'Policy Characteristics'!$C:$C,0))),"",INDEX('Policy Characteristics'!B:B,MATCH($C722,'Policy Characteristics'!$C:$C,0)))</f>
        <v>Industry Energy Efficiency Standards</v>
      </c>
      <c r="C722" s="363" t="s">
        <v>304</v>
      </c>
      <c r="D722" s="53" t="s">
        <v>3219</v>
      </c>
      <c r="E722" s="53" t="s">
        <v>2463</v>
      </c>
      <c r="F722" s="195" t="s">
        <v>3244</v>
      </c>
      <c r="G722" s="53" t="s">
        <v>2469</v>
      </c>
      <c r="H722" s="54">
        <v>958</v>
      </c>
      <c r="I722" s="53" t="s">
        <v>45</v>
      </c>
      <c r="J722" s="360" t="str">
        <f>IF(ISBLANK(INDEX('Policy Characteristics'!D:D,MATCH($C722,'Policy Characteristics'!$C:$C,0))),"",INDEX('Policy Characteristics'!D:D,MATCH($C722,'Policy Characteristics'!$C:$C,0)))</f>
        <v>Industry Energy Efficiency Standards</v>
      </c>
      <c r="K722" s="358" t="str">
        <f>IF(ISBLANK(INDEX('Policy Characteristics'!E:E,MATCH($C722,'Policy Characteristics'!$C:$C,0))),"",INDEX('Policy Characteristics'!E:E,MATCH($C722,'Policy Characteristics'!$C:$C,0)))</f>
        <v>indst efficiency standards</v>
      </c>
      <c r="L722" s="380">
        <f>IF(ISBLANK(INDEX('Policy Characteristics'!F:F,MATCH($C722,'Policy Characteristics'!$C:$C,0))),"",INDEX('Policy Characteristics'!F:F,MATCH($C722,'Policy Characteristics'!$C:$C,0)))</f>
        <v>0</v>
      </c>
      <c r="M722" s="380">
        <f>IF(ISBLANK(INDEX('Policy Characteristics'!G:G,MATCH($C722,'Policy Characteristics'!$C:$C,0))),"",INDEX('Policy Characteristics'!G:G,MATCH($C722,'Policy Characteristics'!$C:$C,0)))</f>
        <v>0.25</v>
      </c>
      <c r="N722" s="380">
        <f>IF(ISBLANK(INDEX('Policy Characteristics'!H:H,MATCH($C722,'Policy Characteristics'!$C:$C,0))),"",INDEX('Policy Characteristics'!H:H,MATCH($C722,'Policy Characteristics'!$C:$C,0)))</f>
        <v>0.01</v>
      </c>
      <c r="O722" s="358" t="str">
        <f>IF(ISBLANK(INDEX('Policy Characteristics'!I:I,MATCH($C722,'Policy Characteristics'!$C:$C,0))),"",INDEX('Policy Characteristics'!I:I,MATCH($C722,'Policy Characteristics'!$C:$C,0)))</f>
        <v>% reduction in energy use</v>
      </c>
      <c r="P722" s="358"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2" s="358" t="str">
        <f>IF(ISBLANK(INDEX('Policy Characteristics'!K:K,MATCH($C722,'Policy Characteristics'!$C:$C,0))),"",INDEX('Policy Characteristics'!K:K,MATCH($C722,'Policy Characteristics'!$C:$C,0)))</f>
        <v>industry-ag-main.html#eff-stds</v>
      </c>
      <c r="R722" s="358" t="str">
        <f>IF(ISBLANK(INDEX('Policy Characteristics'!L:L,MATCH($C722,'Policy Characteristics'!$C:$C,0))),"",INDEX('Policy Characteristics'!L:L,MATCH($C722,'Policy Characteristics'!$C:$C,0)))</f>
        <v>industry-energy-efficiency-standards.html</v>
      </c>
    </row>
    <row r="723" spans="1:18" s="5" customFormat="1" x14ac:dyDescent="0.35">
      <c r="A723" s="358" t="str">
        <f>IF(ISBLANK(INDEX('Policy Characteristics'!A:A,MATCH($C723,'Policy Characteristics'!$C:$C,0))),"",INDEX('Policy Characteristics'!A:A,MATCH($C723,'Policy Characteristics'!$C:$C,0)))</f>
        <v>Industry</v>
      </c>
      <c r="B723" s="358" t="str">
        <f>IF(ISBLANK(INDEX('Policy Characteristics'!B:B,MATCH($C723,'Policy Characteristics'!$C:$C,0))),"",INDEX('Policy Characteristics'!B:B,MATCH($C723,'Policy Characteristics'!$C:$C,0)))</f>
        <v>Industry Energy Efficiency Standards</v>
      </c>
      <c r="C723" s="362" t="str">
        <f t="shared" ref="C723:C786" si="37">C$722</f>
        <v>Percentage Improvement in Eqpt Efficiency Standards above BAU</v>
      </c>
      <c r="D723" s="53" t="s">
        <v>3219</v>
      </c>
      <c r="E723" s="53" t="s">
        <v>2464</v>
      </c>
      <c r="F723" s="195" t="s">
        <v>3244</v>
      </c>
      <c r="G723" s="53" t="s">
        <v>2472</v>
      </c>
      <c r="H723" s="54">
        <v>959</v>
      </c>
      <c r="I723" s="53" t="s">
        <v>46</v>
      </c>
      <c r="J723" s="360" t="str">
        <f>IF(ISBLANK(INDEX('Policy Characteristics'!D:D,MATCH($C723,'Policy Characteristics'!$C:$C,0))),"",INDEX('Policy Characteristics'!D:D,MATCH($C723,'Policy Characteristics'!$C:$C,0)))</f>
        <v>Industry Energy Efficiency Standards</v>
      </c>
      <c r="K723" s="358" t="str">
        <f>IF(ISBLANK(INDEX('Policy Characteristics'!E:E,MATCH($C723,'Policy Characteristics'!$C:$C,0))),"",INDEX('Policy Characteristics'!E:E,MATCH($C723,'Policy Characteristics'!$C:$C,0)))</f>
        <v>indst efficiency standards</v>
      </c>
      <c r="L723" s="380">
        <f>IF(ISBLANK(INDEX('Policy Characteristics'!F:F,MATCH($C723,'Policy Characteristics'!$C:$C,0))),"",INDEX('Policy Characteristics'!F:F,MATCH($C723,'Policy Characteristics'!$C:$C,0)))</f>
        <v>0</v>
      </c>
      <c r="M723" s="380">
        <f>IF(ISBLANK(INDEX('Policy Characteristics'!G:G,MATCH($C723,'Policy Characteristics'!$C:$C,0))),"",INDEX('Policy Characteristics'!G:G,MATCH($C723,'Policy Characteristics'!$C:$C,0)))</f>
        <v>0.25</v>
      </c>
      <c r="N723" s="380">
        <f>IF(ISBLANK(INDEX('Policy Characteristics'!H:H,MATCH($C723,'Policy Characteristics'!$C:$C,0))),"",INDEX('Policy Characteristics'!H:H,MATCH($C723,'Policy Characteristics'!$C:$C,0)))</f>
        <v>0.01</v>
      </c>
      <c r="O723" s="358" t="str">
        <f>IF(ISBLANK(INDEX('Policy Characteristics'!I:I,MATCH($C723,'Policy Characteristics'!$C:$C,0))),"",INDEX('Policy Characteristics'!I:I,MATCH($C723,'Policy Characteristics'!$C:$C,0)))</f>
        <v>% reduction in energy use</v>
      </c>
      <c r="P723" s="358"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3" s="358" t="str">
        <f>IF(ISBLANK(INDEX('Policy Characteristics'!K:K,MATCH($C723,'Policy Characteristics'!$C:$C,0))),"",INDEX('Policy Characteristics'!K:K,MATCH($C723,'Policy Characteristics'!$C:$C,0)))</f>
        <v>industry-ag-main.html#eff-stds</v>
      </c>
      <c r="R723" s="358" t="str">
        <f>IF(ISBLANK(INDEX('Policy Characteristics'!L:L,MATCH($C723,'Policy Characteristics'!$C:$C,0))),"",INDEX('Policy Characteristics'!L:L,MATCH($C723,'Policy Characteristics'!$C:$C,0)))</f>
        <v>industry-energy-efficiency-standards.html</v>
      </c>
    </row>
    <row r="724" spans="1:18" s="5" customFormat="1" x14ac:dyDescent="0.35">
      <c r="A724" s="358" t="str">
        <f>IF(ISBLANK(INDEX('Policy Characteristics'!A:A,MATCH($C724,'Policy Characteristics'!$C:$C,0))),"",INDEX('Policy Characteristics'!A:A,MATCH($C724,'Policy Characteristics'!$C:$C,0)))</f>
        <v>Industry</v>
      </c>
      <c r="B724" s="358" t="str">
        <f>IF(ISBLANK(INDEX('Policy Characteristics'!B:B,MATCH($C724,'Policy Characteristics'!$C:$C,0))),"",INDEX('Policy Characteristics'!B:B,MATCH($C724,'Policy Characteristics'!$C:$C,0)))</f>
        <v>Industry Energy Efficiency Standards</v>
      </c>
      <c r="C724" s="362" t="str">
        <f t="shared" si="37"/>
        <v>Percentage Improvement in Eqpt Efficiency Standards above BAU</v>
      </c>
      <c r="D724" s="53" t="s">
        <v>3219</v>
      </c>
      <c r="E724" s="53" t="s">
        <v>2465</v>
      </c>
      <c r="F724" s="195" t="s">
        <v>3244</v>
      </c>
      <c r="G724" s="53" t="s">
        <v>2473</v>
      </c>
      <c r="H724" s="54">
        <v>960</v>
      </c>
      <c r="I724" s="53" t="s">
        <v>45</v>
      </c>
      <c r="J724" s="360" t="str">
        <f>IF(ISBLANK(INDEX('Policy Characteristics'!D:D,MATCH($C724,'Policy Characteristics'!$C:$C,0))),"",INDEX('Policy Characteristics'!D:D,MATCH($C724,'Policy Characteristics'!$C:$C,0)))</f>
        <v>Industry Energy Efficiency Standards</v>
      </c>
      <c r="K724" s="358" t="str">
        <f>IF(ISBLANK(INDEX('Policy Characteristics'!E:E,MATCH($C724,'Policy Characteristics'!$C:$C,0))),"",INDEX('Policy Characteristics'!E:E,MATCH($C724,'Policy Characteristics'!$C:$C,0)))</f>
        <v>indst efficiency standards</v>
      </c>
      <c r="L724" s="380">
        <f>IF(ISBLANK(INDEX('Policy Characteristics'!F:F,MATCH($C724,'Policy Characteristics'!$C:$C,0))),"",INDEX('Policy Characteristics'!F:F,MATCH($C724,'Policy Characteristics'!$C:$C,0)))</f>
        <v>0</v>
      </c>
      <c r="M724" s="380">
        <f>IF(ISBLANK(INDEX('Policy Characteristics'!G:G,MATCH($C724,'Policy Characteristics'!$C:$C,0))),"",INDEX('Policy Characteristics'!G:G,MATCH($C724,'Policy Characteristics'!$C:$C,0)))</f>
        <v>0.25</v>
      </c>
      <c r="N724" s="380">
        <f>IF(ISBLANK(INDEX('Policy Characteristics'!H:H,MATCH($C724,'Policy Characteristics'!$C:$C,0))),"",INDEX('Policy Characteristics'!H:H,MATCH($C724,'Policy Characteristics'!$C:$C,0)))</f>
        <v>0.01</v>
      </c>
      <c r="O724" s="358" t="str">
        <f>IF(ISBLANK(INDEX('Policy Characteristics'!I:I,MATCH($C724,'Policy Characteristics'!$C:$C,0))),"",INDEX('Policy Characteristics'!I:I,MATCH($C724,'Policy Characteristics'!$C:$C,0)))</f>
        <v>% reduction in energy use</v>
      </c>
      <c r="P724" s="358"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4" s="358" t="str">
        <f>IF(ISBLANK(INDEX('Policy Characteristics'!K:K,MATCH($C724,'Policy Characteristics'!$C:$C,0))),"",INDEX('Policy Characteristics'!K:K,MATCH($C724,'Policy Characteristics'!$C:$C,0)))</f>
        <v>industry-ag-main.html#eff-stds</v>
      </c>
      <c r="R724" s="358" t="str">
        <f>IF(ISBLANK(INDEX('Policy Characteristics'!L:L,MATCH($C724,'Policy Characteristics'!$C:$C,0))),"",INDEX('Policy Characteristics'!L:L,MATCH($C724,'Policy Characteristics'!$C:$C,0)))</f>
        <v>industry-energy-efficiency-standards.html</v>
      </c>
    </row>
    <row r="725" spans="1:18" s="5" customFormat="1" x14ac:dyDescent="0.35">
      <c r="A725" s="358" t="str">
        <f>IF(ISBLANK(INDEX('Policy Characteristics'!A:A,MATCH($C725,'Policy Characteristics'!$C:$C,0))),"",INDEX('Policy Characteristics'!A:A,MATCH($C725,'Policy Characteristics'!$C:$C,0)))</f>
        <v>Industry</v>
      </c>
      <c r="B725" s="358" t="str">
        <f>IF(ISBLANK(INDEX('Policy Characteristics'!B:B,MATCH($C725,'Policy Characteristics'!$C:$C,0))),"",INDEX('Policy Characteristics'!B:B,MATCH($C725,'Policy Characteristics'!$C:$C,0)))</f>
        <v>Industry Energy Efficiency Standards</v>
      </c>
      <c r="C725" s="362" t="str">
        <f t="shared" si="37"/>
        <v>Percentage Improvement in Eqpt Efficiency Standards above BAU</v>
      </c>
      <c r="D725" s="53" t="s">
        <v>3219</v>
      </c>
      <c r="E725" s="53" t="s">
        <v>2466</v>
      </c>
      <c r="F725" s="195" t="s">
        <v>3244</v>
      </c>
      <c r="G725" s="53" t="s">
        <v>2470</v>
      </c>
      <c r="H725" s="54">
        <v>961</v>
      </c>
      <c r="I725" s="53" t="s">
        <v>46</v>
      </c>
      <c r="J725" s="360" t="str">
        <f>IF(ISBLANK(INDEX('Policy Characteristics'!D:D,MATCH($C725,'Policy Characteristics'!$C:$C,0))),"",INDEX('Policy Characteristics'!D:D,MATCH($C725,'Policy Characteristics'!$C:$C,0)))</f>
        <v>Industry Energy Efficiency Standards</v>
      </c>
      <c r="K725" s="358" t="str">
        <f>IF(ISBLANK(INDEX('Policy Characteristics'!E:E,MATCH($C725,'Policy Characteristics'!$C:$C,0))),"",INDEX('Policy Characteristics'!E:E,MATCH($C725,'Policy Characteristics'!$C:$C,0)))</f>
        <v>indst efficiency standards</v>
      </c>
      <c r="L725" s="380">
        <f>IF(ISBLANK(INDEX('Policy Characteristics'!F:F,MATCH($C725,'Policy Characteristics'!$C:$C,0))),"",INDEX('Policy Characteristics'!F:F,MATCH($C725,'Policy Characteristics'!$C:$C,0)))</f>
        <v>0</v>
      </c>
      <c r="M725" s="380">
        <f>IF(ISBLANK(INDEX('Policy Characteristics'!G:G,MATCH($C725,'Policy Characteristics'!$C:$C,0))),"",INDEX('Policy Characteristics'!G:G,MATCH($C725,'Policy Characteristics'!$C:$C,0)))</f>
        <v>0.25</v>
      </c>
      <c r="N725" s="380">
        <f>IF(ISBLANK(INDEX('Policy Characteristics'!H:H,MATCH($C725,'Policy Characteristics'!$C:$C,0))),"",INDEX('Policy Characteristics'!H:H,MATCH($C725,'Policy Characteristics'!$C:$C,0)))</f>
        <v>0.01</v>
      </c>
      <c r="O725" s="358" t="str">
        <f>IF(ISBLANK(INDEX('Policy Characteristics'!I:I,MATCH($C725,'Policy Characteristics'!$C:$C,0))),"",INDEX('Policy Characteristics'!I:I,MATCH($C725,'Policy Characteristics'!$C:$C,0)))</f>
        <v>% reduction in energy use</v>
      </c>
      <c r="P725" s="358"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5" s="358" t="str">
        <f>IF(ISBLANK(INDEX('Policy Characteristics'!K:K,MATCH($C725,'Policy Characteristics'!$C:$C,0))),"",INDEX('Policy Characteristics'!K:K,MATCH($C725,'Policy Characteristics'!$C:$C,0)))</f>
        <v>industry-ag-main.html#eff-stds</v>
      </c>
      <c r="R725" s="358" t="str">
        <f>IF(ISBLANK(INDEX('Policy Characteristics'!L:L,MATCH($C725,'Policy Characteristics'!$C:$C,0))),"",INDEX('Policy Characteristics'!L:L,MATCH($C725,'Policy Characteristics'!$C:$C,0)))</f>
        <v>industry-energy-efficiency-standards.html</v>
      </c>
    </row>
    <row r="726" spans="1:18" s="5" customFormat="1" x14ac:dyDescent="0.35">
      <c r="A726" s="358" t="str">
        <f>IF(ISBLANK(INDEX('Policy Characteristics'!A:A,MATCH($C726,'Policy Characteristics'!$C:$C,0))),"",INDEX('Policy Characteristics'!A:A,MATCH($C726,'Policy Characteristics'!$C:$C,0)))</f>
        <v>Industry</v>
      </c>
      <c r="B726" s="358" t="str">
        <f>IF(ISBLANK(INDEX('Policy Characteristics'!B:B,MATCH($C726,'Policy Characteristics'!$C:$C,0))),"",INDEX('Policy Characteristics'!B:B,MATCH($C726,'Policy Characteristics'!$C:$C,0)))</f>
        <v>Industry Energy Efficiency Standards</v>
      </c>
      <c r="C726" s="362" t="str">
        <f t="shared" si="37"/>
        <v>Percentage Improvement in Eqpt Efficiency Standards above BAU</v>
      </c>
      <c r="D726" s="53" t="s">
        <v>3219</v>
      </c>
      <c r="E726" s="53" t="s">
        <v>2467</v>
      </c>
      <c r="F726" s="195" t="s">
        <v>3244</v>
      </c>
      <c r="G726" s="53" t="s">
        <v>2471</v>
      </c>
      <c r="H726" s="54">
        <v>962</v>
      </c>
      <c r="I726" s="53" t="s">
        <v>45</v>
      </c>
      <c r="J726" s="360" t="str">
        <f>IF(ISBLANK(INDEX('Policy Characteristics'!D:D,MATCH($C726,'Policy Characteristics'!$C:$C,0))),"",INDEX('Policy Characteristics'!D:D,MATCH($C726,'Policy Characteristics'!$C:$C,0)))</f>
        <v>Industry Energy Efficiency Standards</v>
      </c>
      <c r="K726" s="358" t="str">
        <f>IF(ISBLANK(INDEX('Policy Characteristics'!E:E,MATCH($C726,'Policy Characteristics'!$C:$C,0))),"",INDEX('Policy Characteristics'!E:E,MATCH($C726,'Policy Characteristics'!$C:$C,0)))</f>
        <v>indst efficiency standards</v>
      </c>
      <c r="L726" s="380">
        <f>IF(ISBLANK(INDEX('Policy Characteristics'!F:F,MATCH($C726,'Policy Characteristics'!$C:$C,0))),"",INDEX('Policy Characteristics'!F:F,MATCH($C726,'Policy Characteristics'!$C:$C,0)))</f>
        <v>0</v>
      </c>
      <c r="M726" s="380">
        <f>IF(ISBLANK(INDEX('Policy Characteristics'!G:G,MATCH($C726,'Policy Characteristics'!$C:$C,0))),"",INDEX('Policy Characteristics'!G:G,MATCH($C726,'Policy Characteristics'!$C:$C,0)))</f>
        <v>0.25</v>
      </c>
      <c r="N726" s="380">
        <f>IF(ISBLANK(INDEX('Policy Characteristics'!H:H,MATCH($C726,'Policy Characteristics'!$C:$C,0))),"",INDEX('Policy Characteristics'!H:H,MATCH($C726,'Policy Characteristics'!$C:$C,0)))</f>
        <v>0.01</v>
      </c>
      <c r="O726" s="358" t="str">
        <f>IF(ISBLANK(INDEX('Policy Characteristics'!I:I,MATCH($C726,'Policy Characteristics'!$C:$C,0))),"",INDEX('Policy Characteristics'!I:I,MATCH($C726,'Policy Characteristics'!$C:$C,0)))</f>
        <v>% reduction in energy use</v>
      </c>
      <c r="P726" s="358"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6" s="358" t="str">
        <f>IF(ISBLANK(INDEX('Policy Characteristics'!K:K,MATCH($C726,'Policy Characteristics'!$C:$C,0))),"",INDEX('Policy Characteristics'!K:K,MATCH($C726,'Policy Characteristics'!$C:$C,0)))</f>
        <v>industry-ag-main.html#eff-stds</v>
      </c>
      <c r="R726" s="358" t="str">
        <f>IF(ISBLANK(INDEX('Policy Characteristics'!L:L,MATCH($C726,'Policy Characteristics'!$C:$C,0))),"",INDEX('Policy Characteristics'!L:L,MATCH($C726,'Policy Characteristics'!$C:$C,0)))</f>
        <v>industry-energy-efficiency-standards.html</v>
      </c>
    </row>
    <row r="727" spans="1:18" s="5" customFormat="1" x14ac:dyDescent="0.35">
      <c r="A727" s="358" t="str">
        <f>IF(ISBLANK(INDEX('Policy Characteristics'!A:A,MATCH($C727,'Policy Characteristics'!$C:$C,0))),"",INDEX('Policy Characteristics'!A:A,MATCH($C727,'Policy Characteristics'!$C:$C,0)))</f>
        <v>Industry</v>
      </c>
      <c r="B727" s="358" t="str">
        <f>IF(ISBLANK(INDEX('Policy Characteristics'!B:B,MATCH($C727,'Policy Characteristics'!$C:$C,0))),"",INDEX('Policy Characteristics'!B:B,MATCH($C727,'Policy Characteristics'!$C:$C,0)))</f>
        <v>Industry Energy Efficiency Standards</v>
      </c>
      <c r="C727" s="362" t="str">
        <f t="shared" si="37"/>
        <v>Percentage Improvement in Eqpt Efficiency Standards above BAU</v>
      </c>
      <c r="D727" s="53" t="s">
        <v>3219</v>
      </c>
      <c r="E727" s="53" t="s">
        <v>2468</v>
      </c>
      <c r="F727" s="195" t="s">
        <v>3244</v>
      </c>
      <c r="G727" s="53" t="s">
        <v>2474</v>
      </c>
      <c r="H727" s="54">
        <v>963</v>
      </c>
      <c r="I727" s="53" t="s">
        <v>46</v>
      </c>
      <c r="J727" s="360" t="str">
        <f>IF(ISBLANK(INDEX('Policy Characteristics'!D:D,MATCH($C727,'Policy Characteristics'!$C:$C,0))),"",INDEX('Policy Characteristics'!D:D,MATCH($C727,'Policy Characteristics'!$C:$C,0)))</f>
        <v>Industry Energy Efficiency Standards</v>
      </c>
      <c r="K727" s="358" t="str">
        <f>IF(ISBLANK(INDEX('Policy Characteristics'!E:E,MATCH($C727,'Policy Characteristics'!$C:$C,0))),"",INDEX('Policy Characteristics'!E:E,MATCH($C727,'Policy Characteristics'!$C:$C,0)))</f>
        <v>indst efficiency standards</v>
      </c>
      <c r="L727" s="380">
        <f>IF(ISBLANK(INDEX('Policy Characteristics'!F:F,MATCH($C727,'Policy Characteristics'!$C:$C,0))),"",INDEX('Policy Characteristics'!F:F,MATCH($C727,'Policy Characteristics'!$C:$C,0)))</f>
        <v>0</v>
      </c>
      <c r="M727" s="380">
        <f>IF(ISBLANK(INDEX('Policy Characteristics'!G:G,MATCH($C727,'Policy Characteristics'!$C:$C,0))),"",INDEX('Policy Characteristics'!G:G,MATCH($C727,'Policy Characteristics'!$C:$C,0)))</f>
        <v>0.25</v>
      </c>
      <c r="N727" s="380">
        <f>IF(ISBLANK(INDEX('Policy Characteristics'!H:H,MATCH($C727,'Policy Characteristics'!$C:$C,0))),"",INDEX('Policy Characteristics'!H:H,MATCH($C727,'Policy Characteristics'!$C:$C,0)))</f>
        <v>0.01</v>
      </c>
      <c r="O727" s="358" t="str">
        <f>IF(ISBLANK(INDEX('Policy Characteristics'!I:I,MATCH($C727,'Policy Characteristics'!$C:$C,0))),"",INDEX('Policy Characteristics'!I:I,MATCH($C727,'Policy Characteristics'!$C:$C,0)))</f>
        <v>% reduction in energy use</v>
      </c>
      <c r="P727" s="358"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7" s="358" t="str">
        <f>IF(ISBLANK(INDEX('Policy Characteristics'!K:K,MATCH($C727,'Policy Characteristics'!$C:$C,0))),"",INDEX('Policy Characteristics'!K:K,MATCH($C727,'Policy Characteristics'!$C:$C,0)))</f>
        <v>industry-ag-main.html#eff-stds</v>
      </c>
      <c r="R727" s="358" t="str">
        <f>IF(ISBLANK(INDEX('Policy Characteristics'!L:L,MATCH($C727,'Policy Characteristics'!$C:$C,0))),"",INDEX('Policy Characteristics'!L:L,MATCH($C727,'Policy Characteristics'!$C:$C,0)))</f>
        <v>industry-energy-efficiency-standards.html</v>
      </c>
    </row>
    <row r="728" spans="1:18" x14ac:dyDescent="0.35">
      <c r="A728" s="358" t="str">
        <f>IF(ISBLANK(INDEX('Policy Characteristics'!A:A,MATCH($C728,'Policy Characteristics'!$C:$C,0))),"",INDEX('Policy Characteristics'!A:A,MATCH($C728,'Policy Characteristics'!$C:$C,0)))</f>
        <v>Industry</v>
      </c>
      <c r="B728" s="358" t="str">
        <f>IF(ISBLANK(INDEX('Policy Characteristics'!B:B,MATCH($C728,'Policy Characteristics'!$C:$C,0))),"",INDEX('Policy Characteristics'!B:B,MATCH($C728,'Policy Characteristics'!$C:$C,0)))</f>
        <v>Industry Energy Efficiency Standards</v>
      </c>
      <c r="C728" s="362" t="str">
        <f t="shared" si="37"/>
        <v>Percentage Improvement in Eqpt Efficiency Standards above BAU</v>
      </c>
      <c r="D728" s="53" t="s">
        <v>3219</v>
      </c>
      <c r="E728" s="53" t="s">
        <v>2805</v>
      </c>
      <c r="F728" s="195" t="s">
        <v>3244</v>
      </c>
      <c r="G728" s="53" t="s">
        <v>2808</v>
      </c>
      <c r="H728" s="54">
        <v>964</v>
      </c>
      <c r="I728" s="53" t="s">
        <v>46</v>
      </c>
      <c r="J728" s="360" t="str">
        <f>IF(ISBLANK(INDEX('Policy Characteristics'!D:D,MATCH($C728,'Policy Characteristics'!$C:$C,0))),"",INDEX('Policy Characteristics'!D:D,MATCH($C728,'Policy Characteristics'!$C:$C,0)))</f>
        <v>Industry Energy Efficiency Standards</v>
      </c>
      <c r="K728" s="358" t="str">
        <f>IF(ISBLANK(INDEX('Policy Characteristics'!E:E,MATCH($C728,'Policy Characteristics'!$C:$C,0))),"",INDEX('Policy Characteristics'!E:E,MATCH($C728,'Policy Characteristics'!$C:$C,0)))</f>
        <v>indst efficiency standards</v>
      </c>
      <c r="L728" s="380">
        <f>IF(ISBLANK(INDEX('Policy Characteristics'!F:F,MATCH($C728,'Policy Characteristics'!$C:$C,0))),"",INDEX('Policy Characteristics'!F:F,MATCH($C728,'Policy Characteristics'!$C:$C,0)))</f>
        <v>0</v>
      </c>
      <c r="M728" s="380">
        <f>IF(ISBLANK(INDEX('Policy Characteristics'!G:G,MATCH($C728,'Policy Characteristics'!$C:$C,0))),"",INDEX('Policy Characteristics'!G:G,MATCH($C728,'Policy Characteristics'!$C:$C,0)))</f>
        <v>0.25</v>
      </c>
      <c r="N728" s="380">
        <f>IF(ISBLANK(INDEX('Policy Characteristics'!H:H,MATCH($C728,'Policy Characteristics'!$C:$C,0))),"",INDEX('Policy Characteristics'!H:H,MATCH($C728,'Policy Characteristics'!$C:$C,0)))</f>
        <v>0.01</v>
      </c>
      <c r="O728" s="358" t="str">
        <f>IF(ISBLANK(INDEX('Policy Characteristics'!I:I,MATCH($C728,'Policy Characteristics'!$C:$C,0))),"",INDEX('Policy Characteristics'!I:I,MATCH($C728,'Policy Characteristics'!$C:$C,0)))</f>
        <v>% reduction in energy use</v>
      </c>
      <c r="P728" s="358"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8" s="358" t="str">
        <f>IF(ISBLANK(INDEX('Policy Characteristics'!K:K,MATCH($C728,'Policy Characteristics'!$C:$C,0))),"",INDEX('Policy Characteristics'!K:K,MATCH($C728,'Policy Characteristics'!$C:$C,0)))</f>
        <v>industry-ag-main.html#eff-stds</v>
      </c>
      <c r="R728" s="358" t="str">
        <f>IF(ISBLANK(INDEX('Policy Characteristics'!L:L,MATCH($C728,'Policy Characteristics'!$C:$C,0))),"",INDEX('Policy Characteristics'!L:L,MATCH($C728,'Policy Characteristics'!$C:$C,0)))</f>
        <v>industry-energy-efficiency-standards.html</v>
      </c>
    </row>
    <row r="729" spans="1:18" s="5" customFormat="1" x14ac:dyDescent="0.35">
      <c r="A729" s="358" t="str">
        <f>IF(ISBLANK(INDEX('Policy Characteristics'!A:A,MATCH($C729,'Policy Characteristics'!$C:$C,0))),"",INDEX('Policy Characteristics'!A:A,MATCH($C729,'Policy Characteristics'!$C:$C,0)))</f>
        <v>Industry</v>
      </c>
      <c r="B729" s="358" t="str">
        <f>IF(ISBLANK(INDEX('Policy Characteristics'!B:B,MATCH($C729,'Policy Characteristics'!$C:$C,0))),"",INDEX('Policy Characteristics'!B:B,MATCH($C729,'Policy Characteristics'!$C:$C,0)))</f>
        <v>Industry Energy Efficiency Standards</v>
      </c>
      <c r="C729" s="362" t="str">
        <f t="shared" si="37"/>
        <v>Percentage Improvement in Eqpt Efficiency Standards above BAU</v>
      </c>
      <c r="D729" s="53" t="s">
        <v>3219</v>
      </c>
      <c r="E729" s="53" t="s">
        <v>2806</v>
      </c>
      <c r="F729" s="195" t="s">
        <v>3244</v>
      </c>
      <c r="G729" s="53" t="s">
        <v>2810</v>
      </c>
      <c r="H729" s="54">
        <v>965</v>
      </c>
      <c r="I729" s="53" t="s">
        <v>45</v>
      </c>
      <c r="J729" s="360" t="str">
        <f>IF(ISBLANK(INDEX('Policy Characteristics'!D:D,MATCH($C729,'Policy Characteristics'!$C:$C,0))),"",INDEX('Policy Characteristics'!D:D,MATCH($C729,'Policy Characteristics'!$C:$C,0)))</f>
        <v>Industry Energy Efficiency Standards</v>
      </c>
      <c r="K729" s="358" t="str">
        <f>IF(ISBLANK(INDEX('Policy Characteristics'!E:E,MATCH($C729,'Policy Characteristics'!$C:$C,0))),"",INDEX('Policy Characteristics'!E:E,MATCH($C729,'Policy Characteristics'!$C:$C,0)))</f>
        <v>indst efficiency standards</v>
      </c>
      <c r="L729" s="380">
        <f>IF(ISBLANK(INDEX('Policy Characteristics'!F:F,MATCH($C729,'Policy Characteristics'!$C:$C,0))),"",INDEX('Policy Characteristics'!F:F,MATCH($C729,'Policy Characteristics'!$C:$C,0)))</f>
        <v>0</v>
      </c>
      <c r="M729" s="380">
        <f>IF(ISBLANK(INDEX('Policy Characteristics'!G:G,MATCH($C729,'Policy Characteristics'!$C:$C,0))),"",INDEX('Policy Characteristics'!G:G,MATCH($C729,'Policy Characteristics'!$C:$C,0)))</f>
        <v>0.25</v>
      </c>
      <c r="N729" s="380">
        <f>IF(ISBLANK(INDEX('Policy Characteristics'!H:H,MATCH($C729,'Policy Characteristics'!$C:$C,0))),"",INDEX('Policy Characteristics'!H:H,MATCH($C729,'Policy Characteristics'!$C:$C,0)))</f>
        <v>0.01</v>
      </c>
      <c r="O729" s="358" t="str">
        <f>IF(ISBLANK(INDEX('Policy Characteristics'!I:I,MATCH($C729,'Policy Characteristics'!$C:$C,0))),"",INDEX('Policy Characteristics'!I:I,MATCH($C729,'Policy Characteristics'!$C:$C,0)))</f>
        <v>% reduction in energy use</v>
      </c>
      <c r="P729" s="358"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9" s="358" t="str">
        <f>IF(ISBLANK(INDEX('Policy Characteristics'!K:K,MATCH($C729,'Policy Characteristics'!$C:$C,0))),"",INDEX('Policy Characteristics'!K:K,MATCH($C729,'Policy Characteristics'!$C:$C,0)))</f>
        <v>industry-ag-main.html#eff-stds</v>
      </c>
      <c r="R729" s="358" t="str">
        <f>IF(ISBLANK(INDEX('Policy Characteristics'!L:L,MATCH($C729,'Policy Characteristics'!$C:$C,0))),"",INDEX('Policy Characteristics'!L:L,MATCH($C729,'Policy Characteristics'!$C:$C,0)))</f>
        <v>industry-energy-efficiency-standards.html</v>
      </c>
    </row>
    <row r="730" spans="1:18" s="5" customFormat="1" x14ac:dyDescent="0.35">
      <c r="A730" s="358" t="str">
        <f>IF(ISBLANK(INDEX('Policy Characteristics'!A:A,MATCH($C730,'Policy Characteristics'!$C:$C,0))),"",INDEX('Policy Characteristics'!A:A,MATCH($C730,'Policy Characteristics'!$C:$C,0)))</f>
        <v>Industry</v>
      </c>
      <c r="B730" s="358" t="str">
        <f>IF(ISBLANK(INDEX('Policy Characteristics'!B:B,MATCH($C730,'Policy Characteristics'!$C:$C,0))),"",INDEX('Policy Characteristics'!B:B,MATCH($C730,'Policy Characteristics'!$C:$C,0)))</f>
        <v>Industry Energy Efficiency Standards</v>
      </c>
      <c r="C730" s="362" t="str">
        <f t="shared" si="37"/>
        <v>Percentage Improvement in Eqpt Efficiency Standards above BAU</v>
      </c>
      <c r="D730" s="53" t="s">
        <v>3219</v>
      </c>
      <c r="E730" s="53" t="s">
        <v>2807</v>
      </c>
      <c r="F730" s="195" t="s">
        <v>3244</v>
      </c>
      <c r="G730" s="53" t="s">
        <v>2811</v>
      </c>
      <c r="H730" s="54">
        <v>966</v>
      </c>
      <c r="I730" s="53" t="s">
        <v>45</v>
      </c>
      <c r="J730" s="360" t="str">
        <f>IF(ISBLANK(INDEX('Policy Characteristics'!D:D,MATCH($C730,'Policy Characteristics'!$C:$C,0))),"",INDEX('Policy Characteristics'!D:D,MATCH($C730,'Policy Characteristics'!$C:$C,0)))</f>
        <v>Industry Energy Efficiency Standards</v>
      </c>
      <c r="K730" s="358" t="str">
        <f>IF(ISBLANK(INDEX('Policy Characteristics'!E:E,MATCH($C730,'Policy Characteristics'!$C:$C,0))),"",INDEX('Policy Characteristics'!E:E,MATCH($C730,'Policy Characteristics'!$C:$C,0)))</f>
        <v>indst efficiency standards</v>
      </c>
      <c r="L730" s="380">
        <f>IF(ISBLANK(INDEX('Policy Characteristics'!F:F,MATCH($C730,'Policy Characteristics'!$C:$C,0))),"",INDEX('Policy Characteristics'!F:F,MATCH($C730,'Policy Characteristics'!$C:$C,0)))</f>
        <v>0</v>
      </c>
      <c r="M730" s="380">
        <f>IF(ISBLANK(INDEX('Policy Characteristics'!G:G,MATCH($C730,'Policy Characteristics'!$C:$C,0))),"",INDEX('Policy Characteristics'!G:G,MATCH($C730,'Policy Characteristics'!$C:$C,0)))</f>
        <v>0.25</v>
      </c>
      <c r="N730" s="380">
        <f>IF(ISBLANK(INDEX('Policy Characteristics'!H:H,MATCH($C730,'Policy Characteristics'!$C:$C,0))),"",INDEX('Policy Characteristics'!H:H,MATCH($C730,'Policy Characteristics'!$C:$C,0)))</f>
        <v>0.01</v>
      </c>
      <c r="O730" s="358" t="str">
        <f>IF(ISBLANK(INDEX('Policy Characteristics'!I:I,MATCH($C730,'Policy Characteristics'!$C:$C,0))),"",INDEX('Policy Characteristics'!I:I,MATCH($C730,'Policy Characteristics'!$C:$C,0)))</f>
        <v>% reduction in energy use</v>
      </c>
      <c r="P730" s="358"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0" s="358" t="str">
        <f>IF(ISBLANK(INDEX('Policy Characteristics'!K:K,MATCH($C730,'Policy Characteristics'!$C:$C,0))),"",INDEX('Policy Characteristics'!K:K,MATCH($C730,'Policy Characteristics'!$C:$C,0)))</f>
        <v>industry-ag-main.html#eff-stds</v>
      </c>
      <c r="R730" s="358" t="str">
        <f>IF(ISBLANK(INDEX('Policy Characteristics'!L:L,MATCH($C730,'Policy Characteristics'!$C:$C,0))),"",INDEX('Policy Characteristics'!L:L,MATCH($C730,'Policy Characteristics'!$C:$C,0)))</f>
        <v>industry-energy-efficiency-standards.html</v>
      </c>
    </row>
    <row r="731" spans="1:18" s="5" customFormat="1" x14ac:dyDescent="0.35">
      <c r="A731" s="358" t="str">
        <f>IF(ISBLANK(INDEX('Policy Characteristics'!A:A,MATCH($C731,'Policy Characteristics'!$C:$C,0))),"",INDEX('Policy Characteristics'!A:A,MATCH($C731,'Policy Characteristics'!$C:$C,0)))</f>
        <v>Industry</v>
      </c>
      <c r="B731" s="358" t="str">
        <f>IF(ISBLANK(INDEX('Policy Characteristics'!B:B,MATCH($C731,'Policy Characteristics'!$C:$C,0))),"",INDEX('Policy Characteristics'!B:B,MATCH($C731,'Policy Characteristics'!$C:$C,0)))</f>
        <v>Industry Energy Efficiency Standards</v>
      </c>
      <c r="C731" s="362" t="str">
        <f t="shared" si="37"/>
        <v>Percentage Improvement in Eqpt Efficiency Standards above BAU</v>
      </c>
      <c r="D731" s="53" t="s">
        <v>3219</v>
      </c>
      <c r="E731" s="53" t="s">
        <v>2804</v>
      </c>
      <c r="F731" s="195" t="s">
        <v>3244</v>
      </c>
      <c r="G731" s="53" t="s">
        <v>2809</v>
      </c>
      <c r="H731" s="54">
        <v>967</v>
      </c>
      <c r="I731" s="53" t="s">
        <v>46</v>
      </c>
      <c r="J731" s="360" t="str">
        <f>IF(ISBLANK(INDEX('Policy Characteristics'!D:D,MATCH($C731,'Policy Characteristics'!$C:$C,0))),"",INDEX('Policy Characteristics'!D:D,MATCH($C731,'Policy Characteristics'!$C:$C,0)))</f>
        <v>Industry Energy Efficiency Standards</v>
      </c>
      <c r="K731" s="358" t="str">
        <f>IF(ISBLANK(INDEX('Policy Characteristics'!E:E,MATCH($C731,'Policy Characteristics'!$C:$C,0))),"",INDEX('Policy Characteristics'!E:E,MATCH($C731,'Policy Characteristics'!$C:$C,0)))</f>
        <v>indst efficiency standards</v>
      </c>
      <c r="L731" s="380">
        <f>IF(ISBLANK(INDEX('Policy Characteristics'!F:F,MATCH($C731,'Policy Characteristics'!$C:$C,0))),"",INDEX('Policy Characteristics'!F:F,MATCH($C731,'Policy Characteristics'!$C:$C,0)))</f>
        <v>0</v>
      </c>
      <c r="M731" s="380">
        <f>IF(ISBLANK(INDEX('Policy Characteristics'!G:G,MATCH($C731,'Policy Characteristics'!$C:$C,0))),"",INDEX('Policy Characteristics'!G:G,MATCH($C731,'Policy Characteristics'!$C:$C,0)))</f>
        <v>0.25</v>
      </c>
      <c r="N731" s="380">
        <f>IF(ISBLANK(INDEX('Policy Characteristics'!H:H,MATCH($C731,'Policy Characteristics'!$C:$C,0))),"",INDEX('Policy Characteristics'!H:H,MATCH($C731,'Policy Characteristics'!$C:$C,0)))</f>
        <v>0.01</v>
      </c>
      <c r="O731" s="358" t="str">
        <f>IF(ISBLANK(INDEX('Policy Characteristics'!I:I,MATCH($C731,'Policy Characteristics'!$C:$C,0))),"",INDEX('Policy Characteristics'!I:I,MATCH($C731,'Policy Characteristics'!$C:$C,0)))</f>
        <v>% reduction in energy use</v>
      </c>
      <c r="P731" s="358"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1" s="358" t="str">
        <f>IF(ISBLANK(INDEX('Policy Characteristics'!K:K,MATCH($C731,'Policy Characteristics'!$C:$C,0))),"",INDEX('Policy Characteristics'!K:K,MATCH($C731,'Policy Characteristics'!$C:$C,0)))</f>
        <v>industry-ag-main.html#eff-stds</v>
      </c>
      <c r="R731" s="358" t="str">
        <f>IF(ISBLANK(INDEX('Policy Characteristics'!L:L,MATCH($C731,'Policy Characteristics'!$C:$C,0))),"",INDEX('Policy Characteristics'!L:L,MATCH($C731,'Policy Characteristics'!$C:$C,0)))</f>
        <v>industry-energy-efficiency-standards.html</v>
      </c>
    </row>
    <row r="732" spans="1:18" s="5" customFormat="1" x14ac:dyDescent="0.35">
      <c r="A732" s="358" t="str">
        <f>IF(ISBLANK(INDEX('Policy Characteristics'!A:A,MATCH($C732,'Policy Characteristics'!$C:$C,0))),"",INDEX('Policy Characteristics'!A:A,MATCH($C732,'Policy Characteristics'!$C:$C,0)))</f>
        <v>Industry</v>
      </c>
      <c r="B732" s="358" t="str">
        <f>IF(ISBLANK(INDEX('Policy Characteristics'!B:B,MATCH($C732,'Policy Characteristics'!$C:$C,0))),"",INDEX('Policy Characteristics'!B:B,MATCH($C732,'Policy Characteristics'!$C:$C,0)))</f>
        <v>Industry Energy Efficiency Standards</v>
      </c>
      <c r="C732" s="362" t="str">
        <f t="shared" si="37"/>
        <v>Percentage Improvement in Eqpt Efficiency Standards above BAU</v>
      </c>
      <c r="D732" s="9" t="s">
        <v>3220</v>
      </c>
      <c r="E732" s="53" t="s">
        <v>2463</v>
      </c>
      <c r="F732" s="195" t="s">
        <v>2864</v>
      </c>
      <c r="G732" s="53" t="s">
        <v>2469</v>
      </c>
      <c r="H732" s="54">
        <v>968</v>
      </c>
      <c r="I732" s="53" t="s">
        <v>45</v>
      </c>
      <c r="J732" s="360" t="str">
        <f>IF(ISBLANK(INDEX('Policy Characteristics'!D:D,MATCH($C732,'Policy Characteristics'!$C:$C,0))),"",INDEX('Policy Characteristics'!D:D,MATCH($C732,'Policy Characteristics'!$C:$C,0)))</f>
        <v>Industry Energy Efficiency Standards</v>
      </c>
      <c r="K732" s="358" t="str">
        <f>IF(ISBLANK(INDEX('Policy Characteristics'!E:E,MATCH($C732,'Policy Characteristics'!$C:$C,0))),"",INDEX('Policy Characteristics'!E:E,MATCH($C732,'Policy Characteristics'!$C:$C,0)))</f>
        <v>indst efficiency standards</v>
      </c>
      <c r="L732" s="380">
        <f>IF(ISBLANK(INDEX('Policy Characteristics'!F:F,MATCH($C732,'Policy Characteristics'!$C:$C,0))),"",INDEX('Policy Characteristics'!F:F,MATCH($C732,'Policy Characteristics'!$C:$C,0)))</f>
        <v>0</v>
      </c>
      <c r="M732" s="380">
        <f>IF(ISBLANK(INDEX('Policy Characteristics'!G:G,MATCH($C732,'Policy Characteristics'!$C:$C,0))),"",INDEX('Policy Characteristics'!G:G,MATCH($C732,'Policy Characteristics'!$C:$C,0)))</f>
        <v>0.25</v>
      </c>
      <c r="N732" s="380">
        <f>IF(ISBLANK(INDEX('Policy Characteristics'!H:H,MATCH($C732,'Policy Characteristics'!$C:$C,0))),"",INDEX('Policy Characteristics'!H:H,MATCH($C732,'Policy Characteristics'!$C:$C,0)))</f>
        <v>0.01</v>
      </c>
      <c r="O732" s="358" t="str">
        <f>IF(ISBLANK(INDEX('Policy Characteristics'!I:I,MATCH($C732,'Policy Characteristics'!$C:$C,0))),"",INDEX('Policy Characteristics'!I:I,MATCH($C732,'Policy Characteristics'!$C:$C,0)))</f>
        <v>% reduction in energy use</v>
      </c>
      <c r="P732" s="358"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2" s="358" t="str">
        <f>IF(ISBLANK(INDEX('Policy Characteristics'!K:K,MATCH($C732,'Policy Characteristics'!$C:$C,0))),"",INDEX('Policy Characteristics'!K:K,MATCH($C732,'Policy Characteristics'!$C:$C,0)))</f>
        <v>industry-ag-main.html#eff-stds</v>
      </c>
      <c r="R732" s="358" t="str">
        <f>IF(ISBLANK(INDEX('Policy Characteristics'!L:L,MATCH($C732,'Policy Characteristics'!$C:$C,0))),"",INDEX('Policy Characteristics'!L:L,MATCH($C732,'Policy Characteristics'!$C:$C,0)))</f>
        <v>industry-energy-efficiency-standards.html</v>
      </c>
    </row>
    <row r="733" spans="1:18" s="5" customFormat="1" x14ac:dyDescent="0.35">
      <c r="A733" s="358" t="str">
        <f>IF(ISBLANK(INDEX('Policy Characteristics'!A:A,MATCH($C733,'Policy Characteristics'!$C:$C,0))),"",INDEX('Policy Characteristics'!A:A,MATCH($C733,'Policy Characteristics'!$C:$C,0)))</f>
        <v>Industry</v>
      </c>
      <c r="B733" s="358" t="str">
        <f>IF(ISBLANK(INDEX('Policy Characteristics'!B:B,MATCH($C733,'Policy Characteristics'!$C:$C,0))),"",INDEX('Policy Characteristics'!B:B,MATCH($C733,'Policy Characteristics'!$C:$C,0)))</f>
        <v>Industry Energy Efficiency Standards</v>
      </c>
      <c r="C733" s="362" t="str">
        <f t="shared" si="37"/>
        <v>Percentage Improvement in Eqpt Efficiency Standards above BAU</v>
      </c>
      <c r="D733" s="9" t="s">
        <v>3220</v>
      </c>
      <c r="E733" s="53" t="s">
        <v>2464</v>
      </c>
      <c r="F733" s="195" t="s">
        <v>2864</v>
      </c>
      <c r="G733" s="53" t="s">
        <v>2472</v>
      </c>
      <c r="H733" s="54">
        <v>969</v>
      </c>
      <c r="I733" s="53" t="s">
        <v>45</v>
      </c>
      <c r="J733" s="360" t="str">
        <f>IF(ISBLANK(INDEX('Policy Characteristics'!D:D,MATCH($C733,'Policy Characteristics'!$C:$C,0))),"",INDEX('Policy Characteristics'!D:D,MATCH($C733,'Policy Characteristics'!$C:$C,0)))</f>
        <v>Industry Energy Efficiency Standards</v>
      </c>
      <c r="K733" s="358" t="str">
        <f>IF(ISBLANK(INDEX('Policy Characteristics'!E:E,MATCH($C733,'Policy Characteristics'!$C:$C,0))),"",INDEX('Policy Characteristics'!E:E,MATCH($C733,'Policy Characteristics'!$C:$C,0)))</f>
        <v>indst efficiency standards</v>
      </c>
      <c r="L733" s="380">
        <f>IF(ISBLANK(INDEX('Policy Characteristics'!F:F,MATCH($C733,'Policy Characteristics'!$C:$C,0))),"",INDEX('Policy Characteristics'!F:F,MATCH($C733,'Policy Characteristics'!$C:$C,0)))</f>
        <v>0</v>
      </c>
      <c r="M733" s="380">
        <f>IF(ISBLANK(INDEX('Policy Characteristics'!G:G,MATCH($C733,'Policy Characteristics'!$C:$C,0))),"",INDEX('Policy Characteristics'!G:G,MATCH($C733,'Policy Characteristics'!$C:$C,0)))</f>
        <v>0.25</v>
      </c>
      <c r="N733" s="380">
        <f>IF(ISBLANK(INDEX('Policy Characteristics'!H:H,MATCH($C733,'Policy Characteristics'!$C:$C,0))),"",INDEX('Policy Characteristics'!H:H,MATCH($C733,'Policy Characteristics'!$C:$C,0)))</f>
        <v>0.01</v>
      </c>
      <c r="O733" s="358" t="str">
        <f>IF(ISBLANK(INDEX('Policy Characteristics'!I:I,MATCH($C733,'Policy Characteristics'!$C:$C,0))),"",INDEX('Policy Characteristics'!I:I,MATCH($C733,'Policy Characteristics'!$C:$C,0)))</f>
        <v>% reduction in energy use</v>
      </c>
      <c r="P733" s="358"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3" s="358" t="str">
        <f>IF(ISBLANK(INDEX('Policy Characteristics'!K:K,MATCH($C733,'Policy Characteristics'!$C:$C,0))),"",INDEX('Policy Characteristics'!K:K,MATCH($C733,'Policy Characteristics'!$C:$C,0)))</f>
        <v>industry-ag-main.html#eff-stds</v>
      </c>
      <c r="R733" s="358" t="str">
        <f>IF(ISBLANK(INDEX('Policy Characteristics'!L:L,MATCH($C733,'Policy Characteristics'!$C:$C,0))),"",INDEX('Policy Characteristics'!L:L,MATCH($C733,'Policy Characteristics'!$C:$C,0)))</f>
        <v>industry-energy-efficiency-standards.html</v>
      </c>
    </row>
    <row r="734" spans="1:18" s="5" customFormat="1" x14ac:dyDescent="0.35">
      <c r="A734" s="358" t="str">
        <f>IF(ISBLANK(INDEX('Policy Characteristics'!A:A,MATCH($C734,'Policy Characteristics'!$C:$C,0))),"",INDEX('Policy Characteristics'!A:A,MATCH($C734,'Policy Characteristics'!$C:$C,0)))</f>
        <v>Industry</v>
      </c>
      <c r="B734" s="358" t="str">
        <f>IF(ISBLANK(INDEX('Policy Characteristics'!B:B,MATCH($C734,'Policy Characteristics'!$C:$C,0))),"",INDEX('Policy Characteristics'!B:B,MATCH($C734,'Policy Characteristics'!$C:$C,0)))</f>
        <v>Industry Energy Efficiency Standards</v>
      </c>
      <c r="C734" s="362" t="str">
        <f t="shared" si="37"/>
        <v>Percentage Improvement in Eqpt Efficiency Standards above BAU</v>
      </c>
      <c r="D734" s="9" t="s">
        <v>3220</v>
      </c>
      <c r="E734" s="53" t="s">
        <v>2465</v>
      </c>
      <c r="F734" s="195" t="s">
        <v>2864</v>
      </c>
      <c r="G734" s="53" t="s">
        <v>2473</v>
      </c>
      <c r="H734" s="54">
        <v>970</v>
      </c>
      <c r="I734" s="53" t="s">
        <v>45</v>
      </c>
      <c r="J734" s="360" t="str">
        <f>IF(ISBLANK(INDEX('Policy Characteristics'!D:D,MATCH($C734,'Policy Characteristics'!$C:$C,0))),"",INDEX('Policy Characteristics'!D:D,MATCH($C734,'Policy Characteristics'!$C:$C,0)))</f>
        <v>Industry Energy Efficiency Standards</v>
      </c>
      <c r="K734" s="358" t="str">
        <f>IF(ISBLANK(INDEX('Policy Characteristics'!E:E,MATCH($C734,'Policy Characteristics'!$C:$C,0))),"",INDEX('Policy Characteristics'!E:E,MATCH($C734,'Policy Characteristics'!$C:$C,0)))</f>
        <v>indst efficiency standards</v>
      </c>
      <c r="L734" s="380">
        <f>IF(ISBLANK(INDEX('Policy Characteristics'!F:F,MATCH($C734,'Policy Characteristics'!$C:$C,0))),"",INDEX('Policy Characteristics'!F:F,MATCH($C734,'Policy Characteristics'!$C:$C,0)))</f>
        <v>0</v>
      </c>
      <c r="M734" s="380">
        <f>IF(ISBLANK(INDEX('Policy Characteristics'!G:G,MATCH($C734,'Policy Characteristics'!$C:$C,0))),"",INDEX('Policy Characteristics'!G:G,MATCH($C734,'Policy Characteristics'!$C:$C,0)))</f>
        <v>0.25</v>
      </c>
      <c r="N734" s="380">
        <f>IF(ISBLANK(INDEX('Policy Characteristics'!H:H,MATCH($C734,'Policy Characteristics'!$C:$C,0))),"",INDEX('Policy Characteristics'!H:H,MATCH($C734,'Policy Characteristics'!$C:$C,0)))</f>
        <v>0.01</v>
      </c>
      <c r="O734" s="358" t="str">
        <f>IF(ISBLANK(INDEX('Policy Characteristics'!I:I,MATCH($C734,'Policy Characteristics'!$C:$C,0))),"",INDEX('Policy Characteristics'!I:I,MATCH($C734,'Policy Characteristics'!$C:$C,0)))</f>
        <v>% reduction in energy use</v>
      </c>
      <c r="P734" s="358"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4" s="358" t="str">
        <f>IF(ISBLANK(INDEX('Policy Characteristics'!K:K,MATCH($C734,'Policy Characteristics'!$C:$C,0))),"",INDEX('Policy Characteristics'!K:K,MATCH($C734,'Policy Characteristics'!$C:$C,0)))</f>
        <v>industry-ag-main.html#eff-stds</v>
      </c>
      <c r="R734" s="358" t="str">
        <f>IF(ISBLANK(INDEX('Policy Characteristics'!L:L,MATCH($C734,'Policy Characteristics'!$C:$C,0))),"",INDEX('Policy Characteristics'!L:L,MATCH($C734,'Policy Characteristics'!$C:$C,0)))</f>
        <v>industry-energy-efficiency-standards.html</v>
      </c>
    </row>
    <row r="735" spans="1:18" s="5" customFormat="1" x14ac:dyDescent="0.35">
      <c r="A735" s="358" t="str">
        <f>IF(ISBLANK(INDEX('Policy Characteristics'!A:A,MATCH($C735,'Policy Characteristics'!$C:$C,0))),"",INDEX('Policy Characteristics'!A:A,MATCH($C735,'Policy Characteristics'!$C:$C,0)))</f>
        <v>Industry</v>
      </c>
      <c r="B735" s="358" t="str">
        <f>IF(ISBLANK(INDEX('Policy Characteristics'!B:B,MATCH($C735,'Policy Characteristics'!$C:$C,0))),"",INDEX('Policy Characteristics'!B:B,MATCH($C735,'Policy Characteristics'!$C:$C,0)))</f>
        <v>Industry Energy Efficiency Standards</v>
      </c>
      <c r="C735" s="362" t="str">
        <f t="shared" si="37"/>
        <v>Percentage Improvement in Eqpt Efficiency Standards above BAU</v>
      </c>
      <c r="D735" s="9" t="s">
        <v>3220</v>
      </c>
      <c r="E735" s="53" t="s">
        <v>2466</v>
      </c>
      <c r="F735" s="195" t="s">
        <v>2864</v>
      </c>
      <c r="G735" s="53" t="s">
        <v>2470</v>
      </c>
      <c r="H735" s="54">
        <v>971</v>
      </c>
      <c r="I735" s="53" t="s">
        <v>46</v>
      </c>
      <c r="J735" s="360" t="str">
        <f>IF(ISBLANK(INDEX('Policy Characteristics'!D:D,MATCH($C735,'Policy Characteristics'!$C:$C,0))),"",INDEX('Policy Characteristics'!D:D,MATCH($C735,'Policy Characteristics'!$C:$C,0)))</f>
        <v>Industry Energy Efficiency Standards</v>
      </c>
      <c r="K735" s="358" t="str">
        <f>IF(ISBLANK(INDEX('Policy Characteristics'!E:E,MATCH($C735,'Policy Characteristics'!$C:$C,0))),"",INDEX('Policy Characteristics'!E:E,MATCH($C735,'Policy Characteristics'!$C:$C,0)))</f>
        <v>indst efficiency standards</v>
      </c>
      <c r="L735" s="380">
        <f>IF(ISBLANK(INDEX('Policy Characteristics'!F:F,MATCH($C735,'Policy Characteristics'!$C:$C,0))),"",INDEX('Policy Characteristics'!F:F,MATCH($C735,'Policy Characteristics'!$C:$C,0)))</f>
        <v>0</v>
      </c>
      <c r="M735" s="380">
        <f>IF(ISBLANK(INDEX('Policy Characteristics'!G:G,MATCH($C735,'Policy Characteristics'!$C:$C,0))),"",INDEX('Policy Characteristics'!G:G,MATCH($C735,'Policy Characteristics'!$C:$C,0)))</f>
        <v>0.25</v>
      </c>
      <c r="N735" s="380">
        <f>IF(ISBLANK(INDEX('Policy Characteristics'!H:H,MATCH($C735,'Policy Characteristics'!$C:$C,0))),"",INDEX('Policy Characteristics'!H:H,MATCH($C735,'Policy Characteristics'!$C:$C,0)))</f>
        <v>0.01</v>
      </c>
      <c r="O735" s="358" t="str">
        <f>IF(ISBLANK(INDEX('Policy Characteristics'!I:I,MATCH($C735,'Policy Characteristics'!$C:$C,0))),"",INDEX('Policy Characteristics'!I:I,MATCH($C735,'Policy Characteristics'!$C:$C,0)))</f>
        <v>% reduction in energy use</v>
      </c>
      <c r="P735" s="358"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5" s="358" t="str">
        <f>IF(ISBLANK(INDEX('Policy Characteristics'!K:K,MATCH($C735,'Policy Characteristics'!$C:$C,0))),"",INDEX('Policy Characteristics'!K:K,MATCH($C735,'Policy Characteristics'!$C:$C,0)))</f>
        <v>industry-ag-main.html#eff-stds</v>
      </c>
      <c r="R735" s="358" t="str">
        <f>IF(ISBLANK(INDEX('Policy Characteristics'!L:L,MATCH($C735,'Policy Characteristics'!$C:$C,0))),"",INDEX('Policy Characteristics'!L:L,MATCH($C735,'Policy Characteristics'!$C:$C,0)))</f>
        <v>industry-energy-efficiency-standards.html</v>
      </c>
    </row>
    <row r="736" spans="1:18" s="5" customFormat="1" x14ac:dyDescent="0.35">
      <c r="A736" s="358" t="str">
        <f>IF(ISBLANK(INDEX('Policy Characteristics'!A:A,MATCH($C736,'Policy Characteristics'!$C:$C,0))),"",INDEX('Policy Characteristics'!A:A,MATCH($C736,'Policy Characteristics'!$C:$C,0)))</f>
        <v>Industry</v>
      </c>
      <c r="B736" s="358" t="str">
        <f>IF(ISBLANK(INDEX('Policy Characteristics'!B:B,MATCH($C736,'Policy Characteristics'!$C:$C,0))),"",INDEX('Policy Characteristics'!B:B,MATCH($C736,'Policy Characteristics'!$C:$C,0)))</f>
        <v>Industry Energy Efficiency Standards</v>
      </c>
      <c r="C736" s="362" t="str">
        <f t="shared" si="37"/>
        <v>Percentage Improvement in Eqpt Efficiency Standards above BAU</v>
      </c>
      <c r="D736" s="9" t="s">
        <v>3220</v>
      </c>
      <c r="E736" s="53" t="s">
        <v>2467</v>
      </c>
      <c r="F736" s="195" t="s">
        <v>2864</v>
      </c>
      <c r="G736" s="53" t="s">
        <v>2471</v>
      </c>
      <c r="H736" s="54">
        <v>972</v>
      </c>
      <c r="I736" s="53" t="s">
        <v>45</v>
      </c>
      <c r="J736" s="360" t="str">
        <f>IF(ISBLANK(INDEX('Policy Characteristics'!D:D,MATCH($C736,'Policy Characteristics'!$C:$C,0))),"",INDEX('Policy Characteristics'!D:D,MATCH($C736,'Policy Characteristics'!$C:$C,0)))</f>
        <v>Industry Energy Efficiency Standards</v>
      </c>
      <c r="K736" s="358" t="str">
        <f>IF(ISBLANK(INDEX('Policy Characteristics'!E:E,MATCH($C736,'Policy Characteristics'!$C:$C,0))),"",INDEX('Policy Characteristics'!E:E,MATCH($C736,'Policy Characteristics'!$C:$C,0)))</f>
        <v>indst efficiency standards</v>
      </c>
      <c r="L736" s="380">
        <f>IF(ISBLANK(INDEX('Policy Characteristics'!F:F,MATCH($C736,'Policy Characteristics'!$C:$C,0))),"",INDEX('Policy Characteristics'!F:F,MATCH($C736,'Policy Characteristics'!$C:$C,0)))</f>
        <v>0</v>
      </c>
      <c r="M736" s="380">
        <f>IF(ISBLANK(INDEX('Policy Characteristics'!G:G,MATCH($C736,'Policy Characteristics'!$C:$C,0))),"",INDEX('Policy Characteristics'!G:G,MATCH($C736,'Policy Characteristics'!$C:$C,0)))</f>
        <v>0.25</v>
      </c>
      <c r="N736" s="380">
        <f>IF(ISBLANK(INDEX('Policy Characteristics'!H:H,MATCH($C736,'Policy Characteristics'!$C:$C,0))),"",INDEX('Policy Characteristics'!H:H,MATCH($C736,'Policy Characteristics'!$C:$C,0)))</f>
        <v>0.01</v>
      </c>
      <c r="O736" s="358" t="str">
        <f>IF(ISBLANK(INDEX('Policy Characteristics'!I:I,MATCH($C736,'Policy Characteristics'!$C:$C,0))),"",INDEX('Policy Characteristics'!I:I,MATCH($C736,'Policy Characteristics'!$C:$C,0)))</f>
        <v>% reduction in energy use</v>
      </c>
      <c r="P736" s="358"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6" s="358" t="str">
        <f>IF(ISBLANK(INDEX('Policy Characteristics'!K:K,MATCH($C736,'Policy Characteristics'!$C:$C,0))),"",INDEX('Policy Characteristics'!K:K,MATCH($C736,'Policy Characteristics'!$C:$C,0)))</f>
        <v>industry-ag-main.html#eff-stds</v>
      </c>
      <c r="R736" s="358" t="str">
        <f>IF(ISBLANK(INDEX('Policy Characteristics'!L:L,MATCH($C736,'Policy Characteristics'!$C:$C,0))),"",INDEX('Policy Characteristics'!L:L,MATCH($C736,'Policy Characteristics'!$C:$C,0)))</f>
        <v>industry-energy-efficiency-standards.html</v>
      </c>
    </row>
    <row r="737" spans="1:18" s="5" customFormat="1" x14ac:dyDescent="0.35">
      <c r="A737" s="358" t="str">
        <f>IF(ISBLANK(INDEX('Policy Characteristics'!A:A,MATCH($C737,'Policy Characteristics'!$C:$C,0))),"",INDEX('Policy Characteristics'!A:A,MATCH($C737,'Policy Characteristics'!$C:$C,0)))</f>
        <v>Industry</v>
      </c>
      <c r="B737" s="358" t="str">
        <f>IF(ISBLANK(INDEX('Policy Characteristics'!B:B,MATCH($C737,'Policy Characteristics'!$C:$C,0))),"",INDEX('Policy Characteristics'!B:B,MATCH($C737,'Policy Characteristics'!$C:$C,0)))</f>
        <v>Industry Energy Efficiency Standards</v>
      </c>
      <c r="C737" s="362" t="str">
        <f t="shared" si="37"/>
        <v>Percentage Improvement in Eqpt Efficiency Standards above BAU</v>
      </c>
      <c r="D737" s="9" t="s">
        <v>3220</v>
      </c>
      <c r="E737" s="53" t="s">
        <v>2468</v>
      </c>
      <c r="F737" s="195" t="s">
        <v>2864</v>
      </c>
      <c r="G737" s="53" t="s">
        <v>2474</v>
      </c>
      <c r="H737" s="54">
        <v>973</v>
      </c>
      <c r="I737" s="53" t="s">
        <v>46</v>
      </c>
      <c r="J737" s="360" t="str">
        <f>IF(ISBLANK(INDEX('Policy Characteristics'!D:D,MATCH($C737,'Policy Characteristics'!$C:$C,0))),"",INDEX('Policy Characteristics'!D:D,MATCH($C737,'Policy Characteristics'!$C:$C,0)))</f>
        <v>Industry Energy Efficiency Standards</v>
      </c>
      <c r="K737" s="358" t="str">
        <f>IF(ISBLANK(INDEX('Policy Characteristics'!E:E,MATCH($C737,'Policy Characteristics'!$C:$C,0))),"",INDEX('Policy Characteristics'!E:E,MATCH($C737,'Policy Characteristics'!$C:$C,0)))</f>
        <v>indst efficiency standards</v>
      </c>
      <c r="L737" s="380">
        <f>IF(ISBLANK(INDEX('Policy Characteristics'!F:F,MATCH($C737,'Policy Characteristics'!$C:$C,0))),"",INDEX('Policy Characteristics'!F:F,MATCH($C737,'Policy Characteristics'!$C:$C,0)))</f>
        <v>0</v>
      </c>
      <c r="M737" s="380">
        <f>IF(ISBLANK(INDEX('Policy Characteristics'!G:G,MATCH($C737,'Policy Characteristics'!$C:$C,0))),"",INDEX('Policy Characteristics'!G:G,MATCH($C737,'Policy Characteristics'!$C:$C,0)))</f>
        <v>0.25</v>
      </c>
      <c r="N737" s="380">
        <f>IF(ISBLANK(INDEX('Policy Characteristics'!H:H,MATCH($C737,'Policy Characteristics'!$C:$C,0))),"",INDEX('Policy Characteristics'!H:H,MATCH($C737,'Policy Characteristics'!$C:$C,0)))</f>
        <v>0.01</v>
      </c>
      <c r="O737" s="358" t="str">
        <f>IF(ISBLANK(INDEX('Policy Characteristics'!I:I,MATCH($C737,'Policy Characteristics'!$C:$C,0))),"",INDEX('Policy Characteristics'!I:I,MATCH($C737,'Policy Characteristics'!$C:$C,0)))</f>
        <v>% reduction in energy use</v>
      </c>
      <c r="P737" s="358"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7" s="358" t="str">
        <f>IF(ISBLANK(INDEX('Policy Characteristics'!K:K,MATCH($C737,'Policy Characteristics'!$C:$C,0))),"",INDEX('Policy Characteristics'!K:K,MATCH($C737,'Policy Characteristics'!$C:$C,0)))</f>
        <v>industry-ag-main.html#eff-stds</v>
      </c>
      <c r="R737" s="358" t="str">
        <f>IF(ISBLANK(INDEX('Policy Characteristics'!L:L,MATCH($C737,'Policy Characteristics'!$C:$C,0))),"",INDEX('Policy Characteristics'!L:L,MATCH($C737,'Policy Characteristics'!$C:$C,0)))</f>
        <v>industry-energy-efficiency-standards.html</v>
      </c>
    </row>
    <row r="738" spans="1:18" s="5" customFormat="1" x14ac:dyDescent="0.35">
      <c r="A738" s="358" t="str">
        <f>IF(ISBLANK(INDEX('Policy Characteristics'!A:A,MATCH($C738,'Policy Characteristics'!$C:$C,0))),"",INDEX('Policy Characteristics'!A:A,MATCH($C738,'Policy Characteristics'!$C:$C,0)))</f>
        <v>Industry</v>
      </c>
      <c r="B738" s="358" t="str">
        <f>IF(ISBLANK(INDEX('Policy Characteristics'!B:B,MATCH($C738,'Policy Characteristics'!$C:$C,0))),"",INDEX('Policy Characteristics'!B:B,MATCH($C738,'Policy Characteristics'!$C:$C,0)))</f>
        <v>Industry Energy Efficiency Standards</v>
      </c>
      <c r="C738" s="362" t="str">
        <f t="shared" si="37"/>
        <v>Percentage Improvement in Eqpt Efficiency Standards above BAU</v>
      </c>
      <c r="D738" s="9" t="s">
        <v>3220</v>
      </c>
      <c r="E738" s="53" t="s">
        <v>2805</v>
      </c>
      <c r="F738" s="195" t="s">
        <v>2864</v>
      </c>
      <c r="G738" s="53" t="s">
        <v>2808</v>
      </c>
      <c r="H738" s="54">
        <v>974</v>
      </c>
      <c r="I738" s="53" t="s">
        <v>46</v>
      </c>
      <c r="J738" s="360" t="str">
        <f>IF(ISBLANK(INDEX('Policy Characteristics'!D:D,MATCH($C738,'Policy Characteristics'!$C:$C,0))),"",INDEX('Policy Characteristics'!D:D,MATCH($C738,'Policy Characteristics'!$C:$C,0)))</f>
        <v>Industry Energy Efficiency Standards</v>
      </c>
      <c r="K738" s="358" t="str">
        <f>IF(ISBLANK(INDEX('Policy Characteristics'!E:E,MATCH($C738,'Policy Characteristics'!$C:$C,0))),"",INDEX('Policy Characteristics'!E:E,MATCH($C738,'Policy Characteristics'!$C:$C,0)))</f>
        <v>indst efficiency standards</v>
      </c>
      <c r="L738" s="380">
        <f>IF(ISBLANK(INDEX('Policy Characteristics'!F:F,MATCH($C738,'Policy Characteristics'!$C:$C,0))),"",INDEX('Policy Characteristics'!F:F,MATCH($C738,'Policy Characteristics'!$C:$C,0)))</f>
        <v>0</v>
      </c>
      <c r="M738" s="380">
        <f>IF(ISBLANK(INDEX('Policy Characteristics'!G:G,MATCH($C738,'Policy Characteristics'!$C:$C,0))),"",INDEX('Policy Characteristics'!G:G,MATCH($C738,'Policy Characteristics'!$C:$C,0)))</f>
        <v>0.25</v>
      </c>
      <c r="N738" s="380">
        <f>IF(ISBLANK(INDEX('Policy Characteristics'!H:H,MATCH($C738,'Policy Characteristics'!$C:$C,0))),"",INDEX('Policy Characteristics'!H:H,MATCH($C738,'Policy Characteristics'!$C:$C,0)))</f>
        <v>0.01</v>
      </c>
      <c r="O738" s="358" t="str">
        <f>IF(ISBLANK(INDEX('Policy Characteristics'!I:I,MATCH($C738,'Policy Characteristics'!$C:$C,0))),"",INDEX('Policy Characteristics'!I:I,MATCH($C738,'Policy Characteristics'!$C:$C,0)))</f>
        <v>% reduction in energy use</v>
      </c>
      <c r="P738" s="358"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8" s="358" t="str">
        <f>IF(ISBLANK(INDEX('Policy Characteristics'!K:K,MATCH($C738,'Policy Characteristics'!$C:$C,0))),"",INDEX('Policy Characteristics'!K:K,MATCH($C738,'Policy Characteristics'!$C:$C,0)))</f>
        <v>industry-ag-main.html#eff-stds</v>
      </c>
      <c r="R738" s="358" t="str">
        <f>IF(ISBLANK(INDEX('Policy Characteristics'!L:L,MATCH($C738,'Policy Characteristics'!$C:$C,0))),"",INDEX('Policy Characteristics'!L:L,MATCH($C738,'Policy Characteristics'!$C:$C,0)))</f>
        <v>industry-energy-efficiency-standards.html</v>
      </c>
    </row>
    <row r="739" spans="1:18" s="5" customFormat="1" x14ac:dyDescent="0.35">
      <c r="A739" s="358" t="str">
        <f>IF(ISBLANK(INDEX('Policy Characteristics'!A:A,MATCH($C739,'Policy Characteristics'!$C:$C,0))),"",INDEX('Policy Characteristics'!A:A,MATCH($C739,'Policy Characteristics'!$C:$C,0)))</f>
        <v>Industry</v>
      </c>
      <c r="B739" s="358" t="str">
        <f>IF(ISBLANK(INDEX('Policy Characteristics'!B:B,MATCH($C739,'Policy Characteristics'!$C:$C,0))),"",INDEX('Policy Characteristics'!B:B,MATCH($C739,'Policy Characteristics'!$C:$C,0)))</f>
        <v>Industry Energy Efficiency Standards</v>
      </c>
      <c r="C739" s="362" t="str">
        <f t="shared" si="37"/>
        <v>Percentage Improvement in Eqpt Efficiency Standards above BAU</v>
      </c>
      <c r="D739" s="9" t="s">
        <v>3220</v>
      </c>
      <c r="E739" s="53" t="s">
        <v>2806</v>
      </c>
      <c r="F739" s="195" t="s">
        <v>2864</v>
      </c>
      <c r="G739" s="53" t="s">
        <v>2810</v>
      </c>
      <c r="H739" s="54">
        <v>975</v>
      </c>
      <c r="I739" s="53" t="s">
        <v>45</v>
      </c>
      <c r="J739" s="360" t="str">
        <f>IF(ISBLANK(INDEX('Policy Characteristics'!D:D,MATCH($C739,'Policy Characteristics'!$C:$C,0))),"",INDEX('Policy Characteristics'!D:D,MATCH($C739,'Policy Characteristics'!$C:$C,0)))</f>
        <v>Industry Energy Efficiency Standards</v>
      </c>
      <c r="K739" s="358" t="str">
        <f>IF(ISBLANK(INDEX('Policy Characteristics'!E:E,MATCH($C739,'Policy Characteristics'!$C:$C,0))),"",INDEX('Policy Characteristics'!E:E,MATCH($C739,'Policy Characteristics'!$C:$C,0)))</f>
        <v>indst efficiency standards</v>
      </c>
      <c r="L739" s="380">
        <f>IF(ISBLANK(INDEX('Policy Characteristics'!F:F,MATCH($C739,'Policy Characteristics'!$C:$C,0))),"",INDEX('Policy Characteristics'!F:F,MATCH($C739,'Policy Characteristics'!$C:$C,0)))</f>
        <v>0</v>
      </c>
      <c r="M739" s="380">
        <f>IF(ISBLANK(INDEX('Policy Characteristics'!G:G,MATCH($C739,'Policy Characteristics'!$C:$C,0))),"",INDEX('Policy Characteristics'!G:G,MATCH($C739,'Policy Characteristics'!$C:$C,0)))</f>
        <v>0.25</v>
      </c>
      <c r="N739" s="380">
        <f>IF(ISBLANK(INDEX('Policy Characteristics'!H:H,MATCH($C739,'Policy Characteristics'!$C:$C,0))),"",INDEX('Policy Characteristics'!H:H,MATCH($C739,'Policy Characteristics'!$C:$C,0)))</f>
        <v>0.01</v>
      </c>
      <c r="O739" s="358" t="str">
        <f>IF(ISBLANK(INDEX('Policy Characteristics'!I:I,MATCH($C739,'Policy Characteristics'!$C:$C,0))),"",INDEX('Policy Characteristics'!I:I,MATCH($C739,'Policy Characteristics'!$C:$C,0)))</f>
        <v>% reduction in energy use</v>
      </c>
      <c r="P739" s="358"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9" s="358" t="str">
        <f>IF(ISBLANK(INDEX('Policy Characteristics'!K:K,MATCH($C739,'Policy Characteristics'!$C:$C,0))),"",INDEX('Policy Characteristics'!K:K,MATCH($C739,'Policy Characteristics'!$C:$C,0)))</f>
        <v>industry-ag-main.html#eff-stds</v>
      </c>
      <c r="R739" s="358" t="str">
        <f>IF(ISBLANK(INDEX('Policy Characteristics'!L:L,MATCH($C739,'Policy Characteristics'!$C:$C,0))),"",INDEX('Policy Characteristics'!L:L,MATCH($C739,'Policy Characteristics'!$C:$C,0)))</f>
        <v>industry-energy-efficiency-standards.html</v>
      </c>
    </row>
    <row r="740" spans="1:18" s="5" customFormat="1" x14ac:dyDescent="0.35">
      <c r="A740" s="358" t="str">
        <f>IF(ISBLANK(INDEX('Policy Characteristics'!A:A,MATCH($C740,'Policy Characteristics'!$C:$C,0))),"",INDEX('Policy Characteristics'!A:A,MATCH($C740,'Policy Characteristics'!$C:$C,0)))</f>
        <v>Industry</v>
      </c>
      <c r="B740" s="358" t="str">
        <f>IF(ISBLANK(INDEX('Policy Characteristics'!B:B,MATCH($C740,'Policy Characteristics'!$C:$C,0))),"",INDEX('Policy Characteristics'!B:B,MATCH($C740,'Policy Characteristics'!$C:$C,0)))</f>
        <v>Industry Energy Efficiency Standards</v>
      </c>
      <c r="C740" s="362" t="str">
        <f t="shared" si="37"/>
        <v>Percentage Improvement in Eqpt Efficiency Standards above BAU</v>
      </c>
      <c r="D740" s="9" t="s">
        <v>3220</v>
      </c>
      <c r="E740" s="53" t="s">
        <v>2807</v>
      </c>
      <c r="F740" s="195" t="s">
        <v>2864</v>
      </c>
      <c r="G740" s="53" t="s">
        <v>2811</v>
      </c>
      <c r="H740" s="54">
        <v>976</v>
      </c>
      <c r="I740" s="53" t="s">
        <v>46</v>
      </c>
      <c r="J740" s="360" t="str">
        <f>IF(ISBLANK(INDEX('Policy Characteristics'!D:D,MATCH($C740,'Policy Characteristics'!$C:$C,0))),"",INDEX('Policy Characteristics'!D:D,MATCH($C740,'Policy Characteristics'!$C:$C,0)))</f>
        <v>Industry Energy Efficiency Standards</v>
      </c>
      <c r="K740" s="358" t="str">
        <f>IF(ISBLANK(INDEX('Policy Characteristics'!E:E,MATCH($C740,'Policy Characteristics'!$C:$C,0))),"",INDEX('Policy Characteristics'!E:E,MATCH($C740,'Policy Characteristics'!$C:$C,0)))</f>
        <v>indst efficiency standards</v>
      </c>
      <c r="L740" s="380">
        <f>IF(ISBLANK(INDEX('Policy Characteristics'!F:F,MATCH($C740,'Policy Characteristics'!$C:$C,0))),"",INDEX('Policy Characteristics'!F:F,MATCH($C740,'Policy Characteristics'!$C:$C,0)))</f>
        <v>0</v>
      </c>
      <c r="M740" s="380">
        <f>IF(ISBLANK(INDEX('Policy Characteristics'!G:G,MATCH($C740,'Policy Characteristics'!$C:$C,0))),"",INDEX('Policy Characteristics'!G:G,MATCH($C740,'Policy Characteristics'!$C:$C,0)))</f>
        <v>0.25</v>
      </c>
      <c r="N740" s="380">
        <f>IF(ISBLANK(INDEX('Policy Characteristics'!H:H,MATCH($C740,'Policy Characteristics'!$C:$C,0))),"",INDEX('Policy Characteristics'!H:H,MATCH($C740,'Policy Characteristics'!$C:$C,0)))</f>
        <v>0.01</v>
      </c>
      <c r="O740" s="358" t="str">
        <f>IF(ISBLANK(INDEX('Policy Characteristics'!I:I,MATCH($C740,'Policy Characteristics'!$C:$C,0))),"",INDEX('Policy Characteristics'!I:I,MATCH($C740,'Policy Characteristics'!$C:$C,0)))</f>
        <v>% reduction in energy use</v>
      </c>
      <c r="P740" s="358"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0" s="358" t="str">
        <f>IF(ISBLANK(INDEX('Policy Characteristics'!K:K,MATCH($C740,'Policy Characteristics'!$C:$C,0))),"",INDEX('Policy Characteristics'!K:K,MATCH($C740,'Policy Characteristics'!$C:$C,0)))</f>
        <v>industry-ag-main.html#eff-stds</v>
      </c>
      <c r="R740" s="358" t="str">
        <f>IF(ISBLANK(INDEX('Policy Characteristics'!L:L,MATCH($C740,'Policy Characteristics'!$C:$C,0))),"",INDEX('Policy Characteristics'!L:L,MATCH($C740,'Policy Characteristics'!$C:$C,0)))</f>
        <v>industry-energy-efficiency-standards.html</v>
      </c>
    </row>
    <row r="741" spans="1:18" s="5" customFormat="1" x14ac:dyDescent="0.35">
      <c r="A741" s="358" t="str">
        <f>IF(ISBLANK(INDEX('Policy Characteristics'!A:A,MATCH($C741,'Policy Characteristics'!$C:$C,0))),"",INDEX('Policy Characteristics'!A:A,MATCH($C741,'Policy Characteristics'!$C:$C,0)))</f>
        <v>Industry</v>
      </c>
      <c r="B741" s="358" t="str">
        <f>IF(ISBLANK(INDEX('Policy Characteristics'!B:B,MATCH($C741,'Policy Characteristics'!$C:$C,0))),"",INDEX('Policy Characteristics'!B:B,MATCH($C741,'Policy Characteristics'!$C:$C,0)))</f>
        <v>Industry Energy Efficiency Standards</v>
      </c>
      <c r="C741" s="362" t="str">
        <f t="shared" si="37"/>
        <v>Percentage Improvement in Eqpt Efficiency Standards above BAU</v>
      </c>
      <c r="D741" s="9" t="s">
        <v>3220</v>
      </c>
      <c r="E741" s="53" t="s">
        <v>2804</v>
      </c>
      <c r="F741" s="195" t="s">
        <v>2864</v>
      </c>
      <c r="G741" s="53" t="s">
        <v>2809</v>
      </c>
      <c r="H741" s="54">
        <v>977</v>
      </c>
      <c r="I741" s="53" t="s">
        <v>46</v>
      </c>
      <c r="J741" s="360" t="str">
        <f>IF(ISBLANK(INDEX('Policy Characteristics'!D:D,MATCH($C741,'Policy Characteristics'!$C:$C,0))),"",INDEX('Policy Characteristics'!D:D,MATCH($C741,'Policy Characteristics'!$C:$C,0)))</f>
        <v>Industry Energy Efficiency Standards</v>
      </c>
      <c r="K741" s="358" t="str">
        <f>IF(ISBLANK(INDEX('Policy Characteristics'!E:E,MATCH($C741,'Policy Characteristics'!$C:$C,0))),"",INDEX('Policy Characteristics'!E:E,MATCH($C741,'Policy Characteristics'!$C:$C,0)))</f>
        <v>indst efficiency standards</v>
      </c>
      <c r="L741" s="380">
        <f>IF(ISBLANK(INDEX('Policy Characteristics'!F:F,MATCH($C741,'Policy Characteristics'!$C:$C,0))),"",INDEX('Policy Characteristics'!F:F,MATCH($C741,'Policy Characteristics'!$C:$C,0)))</f>
        <v>0</v>
      </c>
      <c r="M741" s="380">
        <f>IF(ISBLANK(INDEX('Policy Characteristics'!G:G,MATCH($C741,'Policy Characteristics'!$C:$C,0))),"",INDEX('Policy Characteristics'!G:G,MATCH($C741,'Policy Characteristics'!$C:$C,0)))</f>
        <v>0.25</v>
      </c>
      <c r="N741" s="380">
        <f>IF(ISBLANK(INDEX('Policy Characteristics'!H:H,MATCH($C741,'Policy Characteristics'!$C:$C,0))),"",INDEX('Policy Characteristics'!H:H,MATCH($C741,'Policy Characteristics'!$C:$C,0)))</f>
        <v>0.01</v>
      </c>
      <c r="O741" s="358" t="str">
        <f>IF(ISBLANK(INDEX('Policy Characteristics'!I:I,MATCH($C741,'Policy Characteristics'!$C:$C,0))),"",INDEX('Policy Characteristics'!I:I,MATCH($C741,'Policy Characteristics'!$C:$C,0)))</f>
        <v>% reduction in energy use</v>
      </c>
      <c r="P741" s="358"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1" s="358" t="str">
        <f>IF(ISBLANK(INDEX('Policy Characteristics'!K:K,MATCH($C741,'Policy Characteristics'!$C:$C,0))),"",INDEX('Policy Characteristics'!K:K,MATCH($C741,'Policy Characteristics'!$C:$C,0)))</f>
        <v>industry-ag-main.html#eff-stds</v>
      </c>
      <c r="R741" s="358" t="str">
        <f>IF(ISBLANK(INDEX('Policy Characteristics'!L:L,MATCH($C741,'Policy Characteristics'!$C:$C,0))),"",INDEX('Policy Characteristics'!L:L,MATCH($C741,'Policy Characteristics'!$C:$C,0)))</f>
        <v>industry-energy-efficiency-standards.html</v>
      </c>
    </row>
    <row r="742" spans="1:18" s="5" customFormat="1" x14ac:dyDescent="0.35">
      <c r="A742" s="358" t="str">
        <f>IF(ISBLANK(INDEX('Policy Characteristics'!A:A,MATCH($C742,'Policy Characteristics'!$C:$C,0))),"",INDEX('Policy Characteristics'!A:A,MATCH($C742,'Policy Characteristics'!$C:$C,0)))</f>
        <v>Industry</v>
      </c>
      <c r="B742" s="358" t="str">
        <f>IF(ISBLANK(INDEX('Policy Characteristics'!B:B,MATCH($C742,'Policy Characteristics'!$C:$C,0))),"",INDEX('Policy Characteristics'!B:B,MATCH($C742,'Policy Characteristics'!$C:$C,0)))</f>
        <v>Industry Energy Efficiency Standards</v>
      </c>
      <c r="C742" s="362" t="str">
        <f t="shared" si="37"/>
        <v>Percentage Improvement in Eqpt Efficiency Standards above BAU</v>
      </c>
      <c r="D742" s="9" t="s">
        <v>3221</v>
      </c>
      <c r="E742" s="53" t="s">
        <v>2463</v>
      </c>
      <c r="F742" s="195" t="s">
        <v>3185</v>
      </c>
      <c r="G742" s="53" t="s">
        <v>2469</v>
      </c>
      <c r="H742" s="54">
        <v>978</v>
      </c>
      <c r="I742" s="53" t="s">
        <v>45</v>
      </c>
      <c r="J742" s="360" t="str">
        <f>IF(ISBLANK(INDEX('Policy Characteristics'!D:D,MATCH($C742,'Policy Characteristics'!$C:$C,0))),"",INDEX('Policy Characteristics'!D:D,MATCH($C742,'Policy Characteristics'!$C:$C,0)))</f>
        <v>Industry Energy Efficiency Standards</v>
      </c>
      <c r="K742" s="358" t="str">
        <f>IF(ISBLANK(INDEX('Policy Characteristics'!E:E,MATCH($C742,'Policy Characteristics'!$C:$C,0))),"",INDEX('Policy Characteristics'!E:E,MATCH($C742,'Policy Characteristics'!$C:$C,0)))</f>
        <v>indst efficiency standards</v>
      </c>
      <c r="L742" s="380">
        <f>IF(ISBLANK(INDEX('Policy Characteristics'!F:F,MATCH($C742,'Policy Characteristics'!$C:$C,0))),"",INDEX('Policy Characteristics'!F:F,MATCH($C742,'Policy Characteristics'!$C:$C,0)))</f>
        <v>0</v>
      </c>
      <c r="M742" s="380">
        <f>IF(ISBLANK(INDEX('Policy Characteristics'!G:G,MATCH($C742,'Policy Characteristics'!$C:$C,0))),"",INDEX('Policy Characteristics'!G:G,MATCH($C742,'Policy Characteristics'!$C:$C,0)))</f>
        <v>0.25</v>
      </c>
      <c r="N742" s="380">
        <f>IF(ISBLANK(INDEX('Policy Characteristics'!H:H,MATCH($C742,'Policy Characteristics'!$C:$C,0))),"",INDEX('Policy Characteristics'!H:H,MATCH($C742,'Policy Characteristics'!$C:$C,0)))</f>
        <v>0.01</v>
      </c>
      <c r="O742" s="358" t="str">
        <f>IF(ISBLANK(INDEX('Policy Characteristics'!I:I,MATCH($C742,'Policy Characteristics'!$C:$C,0))),"",INDEX('Policy Characteristics'!I:I,MATCH($C742,'Policy Characteristics'!$C:$C,0)))</f>
        <v>% reduction in energy use</v>
      </c>
      <c r="P742" s="358"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2" s="358" t="str">
        <f>IF(ISBLANK(INDEX('Policy Characteristics'!K:K,MATCH($C742,'Policy Characteristics'!$C:$C,0))),"",INDEX('Policy Characteristics'!K:K,MATCH($C742,'Policy Characteristics'!$C:$C,0)))</f>
        <v>industry-ag-main.html#eff-stds</v>
      </c>
      <c r="R742" s="358" t="str">
        <f>IF(ISBLANK(INDEX('Policy Characteristics'!L:L,MATCH($C742,'Policy Characteristics'!$C:$C,0))),"",INDEX('Policy Characteristics'!L:L,MATCH($C742,'Policy Characteristics'!$C:$C,0)))</f>
        <v>industry-energy-efficiency-standards.html</v>
      </c>
    </row>
    <row r="743" spans="1:18" s="5" customFormat="1" x14ac:dyDescent="0.35">
      <c r="A743" s="358" t="str">
        <f>IF(ISBLANK(INDEX('Policy Characteristics'!A:A,MATCH($C743,'Policy Characteristics'!$C:$C,0))),"",INDEX('Policy Characteristics'!A:A,MATCH($C743,'Policy Characteristics'!$C:$C,0)))</f>
        <v>Industry</v>
      </c>
      <c r="B743" s="358" t="str">
        <f>IF(ISBLANK(INDEX('Policy Characteristics'!B:B,MATCH($C743,'Policy Characteristics'!$C:$C,0))),"",INDEX('Policy Characteristics'!B:B,MATCH($C743,'Policy Characteristics'!$C:$C,0)))</f>
        <v>Industry Energy Efficiency Standards</v>
      </c>
      <c r="C743" s="362" t="str">
        <f t="shared" si="37"/>
        <v>Percentage Improvement in Eqpt Efficiency Standards above BAU</v>
      </c>
      <c r="D743" s="9" t="s">
        <v>3221</v>
      </c>
      <c r="E743" s="53" t="s">
        <v>2464</v>
      </c>
      <c r="F743" s="195" t="s">
        <v>3185</v>
      </c>
      <c r="G743" s="53" t="s">
        <v>2472</v>
      </c>
      <c r="H743" s="54">
        <v>979</v>
      </c>
      <c r="I743" s="53" t="s">
        <v>46</v>
      </c>
      <c r="J743" s="360" t="str">
        <f>IF(ISBLANK(INDEX('Policy Characteristics'!D:D,MATCH($C743,'Policy Characteristics'!$C:$C,0))),"",INDEX('Policy Characteristics'!D:D,MATCH($C743,'Policy Characteristics'!$C:$C,0)))</f>
        <v>Industry Energy Efficiency Standards</v>
      </c>
      <c r="K743" s="358" t="str">
        <f>IF(ISBLANK(INDEX('Policy Characteristics'!E:E,MATCH($C743,'Policy Characteristics'!$C:$C,0))),"",INDEX('Policy Characteristics'!E:E,MATCH($C743,'Policy Characteristics'!$C:$C,0)))</f>
        <v>indst efficiency standards</v>
      </c>
      <c r="L743" s="380">
        <f>IF(ISBLANK(INDEX('Policy Characteristics'!F:F,MATCH($C743,'Policy Characteristics'!$C:$C,0))),"",INDEX('Policy Characteristics'!F:F,MATCH($C743,'Policy Characteristics'!$C:$C,0)))</f>
        <v>0</v>
      </c>
      <c r="M743" s="380">
        <f>IF(ISBLANK(INDEX('Policy Characteristics'!G:G,MATCH($C743,'Policy Characteristics'!$C:$C,0))),"",INDEX('Policy Characteristics'!G:G,MATCH($C743,'Policy Characteristics'!$C:$C,0)))</f>
        <v>0.25</v>
      </c>
      <c r="N743" s="380">
        <f>IF(ISBLANK(INDEX('Policy Characteristics'!H:H,MATCH($C743,'Policy Characteristics'!$C:$C,0))),"",INDEX('Policy Characteristics'!H:H,MATCH($C743,'Policy Characteristics'!$C:$C,0)))</f>
        <v>0.01</v>
      </c>
      <c r="O743" s="358" t="str">
        <f>IF(ISBLANK(INDEX('Policy Characteristics'!I:I,MATCH($C743,'Policy Characteristics'!$C:$C,0))),"",INDEX('Policy Characteristics'!I:I,MATCH($C743,'Policy Characteristics'!$C:$C,0)))</f>
        <v>% reduction in energy use</v>
      </c>
      <c r="P743" s="358"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3" s="358" t="str">
        <f>IF(ISBLANK(INDEX('Policy Characteristics'!K:K,MATCH($C743,'Policy Characteristics'!$C:$C,0))),"",INDEX('Policy Characteristics'!K:K,MATCH($C743,'Policy Characteristics'!$C:$C,0)))</f>
        <v>industry-ag-main.html#eff-stds</v>
      </c>
      <c r="R743" s="358" t="str">
        <f>IF(ISBLANK(INDEX('Policy Characteristics'!L:L,MATCH($C743,'Policy Characteristics'!$C:$C,0))),"",INDEX('Policy Characteristics'!L:L,MATCH($C743,'Policy Characteristics'!$C:$C,0)))</f>
        <v>industry-energy-efficiency-standards.html</v>
      </c>
    </row>
    <row r="744" spans="1:18" s="5" customFormat="1" x14ac:dyDescent="0.35">
      <c r="A744" s="358" t="str">
        <f>IF(ISBLANK(INDEX('Policy Characteristics'!A:A,MATCH($C744,'Policy Characteristics'!$C:$C,0))),"",INDEX('Policy Characteristics'!A:A,MATCH($C744,'Policy Characteristics'!$C:$C,0)))</f>
        <v>Industry</v>
      </c>
      <c r="B744" s="358" t="str">
        <f>IF(ISBLANK(INDEX('Policy Characteristics'!B:B,MATCH($C744,'Policy Characteristics'!$C:$C,0))),"",INDEX('Policy Characteristics'!B:B,MATCH($C744,'Policy Characteristics'!$C:$C,0)))</f>
        <v>Industry Energy Efficiency Standards</v>
      </c>
      <c r="C744" s="362" t="str">
        <f t="shared" si="37"/>
        <v>Percentage Improvement in Eqpt Efficiency Standards above BAU</v>
      </c>
      <c r="D744" s="9" t="s">
        <v>3221</v>
      </c>
      <c r="E744" s="53" t="s">
        <v>2465</v>
      </c>
      <c r="F744" s="195" t="s">
        <v>3185</v>
      </c>
      <c r="G744" s="53" t="s">
        <v>2473</v>
      </c>
      <c r="H744" s="54">
        <v>980</v>
      </c>
      <c r="I744" s="53" t="s">
        <v>45</v>
      </c>
      <c r="J744" s="360" t="str">
        <f>IF(ISBLANK(INDEX('Policy Characteristics'!D:D,MATCH($C744,'Policy Characteristics'!$C:$C,0))),"",INDEX('Policy Characteristics'!D:D,MATCH($C744,'Policy Characteristics'!$C:$C,0)))</f>
        <v>Industry Energy Efficiency Standards</v>
      </c>
      <c r="K744" s="358" t="str">
        <f>IF(ISBLANK(INDEX('Policy Characteristics'!E:E,MATCH($C744,'Policy Characteristics'!$C:$C,0))),"",INDEX('Policy Characteristics'!E:E,MATCH($C744,'Policy Characteristics'!$C:$C,0)))</f>
        <v>indst efficiency standards</v>
      </c>
      <c r="L744" s="380">
        <f>IF(ISBLANK(INDEX('Policy Characteristics'!F:F,MATCH($C744,'Policy Characteristics'!$C:$C,0))),"",INDEX('Policy Characteristics'!F:F,MATCH($C744,'Policy Characteristics'!$C:$C,0)))</f>
        <v>0</v>
      </c>
      <c r="M744" s="380">
        <f>IF(ISBLANK(INDEX('Policy Characteristics'!G:G,MATCH($C744,'Policy Characteristics'!$C:$C,0))),"",INDEX('Policy Characteristics'!G:G,MATCH($C744,'Policy Characteristics'!$C:$C,0)))</f>
        <v>0.25</v>
      </c>
      <c r="N744" s="380">
        <f>IF(ISBLANK(INDEX('Policy Characteristics'!H:H,MATCH($C744,'Policy Characteristics'!$C:$C,0))),"",INDEX('Policy Characteristics'!H:H,MATCH($C744,'Policy Characteristics'!$C:$C,0)))</f>
        <v>0.01</v>
      </c>
      <c r="O744" s="358" t="str">
        <f>IF(ISBLANK(INDEX('Policy Characteristics'!I:I,MATCH($C744,'Policy Characteristics'!$C:$C,0))),"",INDEX('Policy Characteristics'!I:I,MATCH($C744,'Policy Characteristics'!$C:$C,0)))</f>
        <v>% reduction in energy use</v>
      </c>
      <c r="P744" s="358"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4" s="358" t="str">
        <f>IF(ISBLANK(INDEX('Policy Characteristics'!K:K,MATCH($C744,'Policy Characteristics'!$C:$C,0))),"",INDEX('Policy Characteristics'!K:K,MATCH($C744,'Policy Characteristics'!$C:$C,0)))</f>
        <v>industry-ag-main.html#eff-stds</v>
      </c>
      <c r="R744" s="358" t="str">
        <f>IF(ISBLANK(INDEX('Policy Characteristics'!L:L,MATCH($C744,'Policy Characteristics'!$C:$C,0))),"",INDEX('Policy Characteristics'!L:L,MATCH($C744,'Policy Characteristics'!$C:$C,0)))</f>
        <v>industry-energy-efficiency-standards.html</v>
      </c>
    </row>
    <row r="745" spans="1:18" s="5" customFormat="1" x14ac:dyDescent="0.35">
      <c r="A745" s="358" t="str">
        <f>IF(ISBLANK(INDEX('Policy Characteristics'!A:A,MATCH($C745,'Policy Characteristics'!$C:$C,0))),"",INDEX('Policy Characteristics'!A:A,MATCH($C745,'Policy Characteristics'!$C:$C,0)))</f>
        <v>Industry</v>
      </c>
      <c r="B745" s="358" t="str">
        <f>IF(ISBLANK(INDEX('Policy Characteristics'!B:B,MATCH($C745,'Policy Characteristics'!$C:$C,0))),"",INDEX('Policy Characteristics'!B:B,MATCH($C745,'Policy Characteristics'!$C:$C,0)))</f>
        <v>Industry Energy Efficiency Standards</v>
      </c>
      <c r="C745" s="362" t="str">
        <f t="shared" si="37"/>
        <v>Percentage Improvement in Eqpt Efficiency Standards above BAU</v>
      </c>
      <c r="D745" s="9" t="s">
        <v>3221</v>
      </c>
      <c r="E745" s="53" t="s">
        <v>2466</v>
      </c>
      <c r="F745" s="195" t="s">
        <v>3185</v>
      </c>
      <c r="G745" s="53" t="s">
        <v>2470</v>
      </c>
      <c r="H745" s="54">
        <v>981</v>
      </c>
      <c r="I745" s="53" t="s">
        <v>46</v>
      </c>
      <c r="J745" s="360" t="str">
        <f>IF(ISBLANK(INDEX('Policy Characteristics'!D:D,MATCH($C745,'Policy Characteristics'!$C:$C,0))),"",INDEX('Policy Characteristics'!D:D,MATCH($C745,'Policy Characteristics'!$C:$C,0)))</f>
        <v>Industry Energy Efficiency Standards</v>
      </c>
      <c r="K745" s="358" t="str">
        <f>IF(ISBLANK(INDEX('Policy Characteristics'!E:E,MATCH($C745,'Policy Characteristics'!$C:$C,0))),"",INDEX('Policy Characteristics'!E:E,MATCH($C745,'Policy Characteristics'!$C:$C,0)))</f>
        <v>indst efficiency standards</v>
      </c>
      <c r="L745" s="380">
        <f>IF(ISBLANK(INDEX('Policy Characteristics'!F:F,MATCH($C745,'Policy Characteristics'!$C:$C,0))),"",INDEX('Policy Characteristics'!F:F,MATCH($C745,'Policy Characteristics'!$C:$C,0)))</f>
        <v>0</v>
      </c>
      <c r="M745" s="380">
        <f>IF(ISBLANK(INDEX('Policy Characteristics'!G:G,MATCH($C745,'Policy Characteristics'!$C:$C,0))),"",INDEX('Policy Characteristics'!G:G,MATCH($C745,'Policy Characteristics'!$C:$C,0)))</f>
        <v>0.25</v>
      </c>
      <c r="N745" s="380">
        <f>IF(ISBLANK(INDEX('Policy Characteristics'!H:H,MATCH($C745,'Policy Characteristics'!$C:$C,0))),"",INDEX('Policy Characteristics'!H:H,MATCH($C745,'Policy Characteristics'!$C:$C,0)))</f>
        <v>0.01</v>
      </c>
      <c r="O745" s="358" t="str">
        <f>IF(ISBLANK(INDEX('Policy Characteristics'!I:I,MATCH($C745,'Policy Characteristics'!$C:$C,0))),"",INDEX('Policy Characteristics'!I:I,MATCH($C745,'Policy Characteristics'!$C:$C,0)))</f>
        <v>% reduction in energy use</v>
      </c>
      <c r="P745" s="358"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5" s="358" t="str">
        <f>IF(ISBLANK(INDEX('Policy Characteristics'!K:K,MATCH($C745,'Policy Characteristics'!$C:$C,0))),"",INDEX('Policy Characteristics'!K:K,MATCH($C745,'Policy Characteristics'!$C:$C,0)))</f>
        <v>industry-ag-main.html#eff-stds</v>
      </c>
      <c r="R745" s="358" t="str">
        <f>IF(ISBLANK(INDEX('Policy Characteristics'!L:L,MATCH($C745,'Policy Characteristics'!$C:$C,0))),"",INDEX('Policy Characteristics'!L:L,MATCH($C745,'Policy Characteristics'!$C:$C,0)))</f>
        <v>industry-energy-efficiency-standards.html</v>
      </c>
    </row>
    <row r="746" spans="1:18" s="5" customFormat="1" x14ac:dyDescent="0.35">
      <c r="A746" s="358" t="str">
        <f>IF(ISBLANK(INDEX('Policy Characteristics'!A:A,MATCH($C746,'Policy Characteristics'!$C:$C,0))),"",INDEX('Policy Characteristics'!A:A,MATCH($C746,'Policy Characteristics'!$C:$C,0)))</f>
        <v>Industry</v>
      </c>
      <c r="B746" s="358" t="str">
        <f>IF(ISBLANK(INDEX('Policy Characteristics'!B:B,MATCH($C746,'Policy Characteristics'!$C:$C,0))),"",INDEX('Policy Characteristics'!B:B,MATCH($C746,'Policy Characteristics'!$C:$C,0)))</f>
        <v>Industry Energy Efficiency Standards</v>
      </c>
      <c r="C746" s="362" t="str">
        <f t="shared" si="37"/>
        <v>Percentage Improvement in Eqpt Efficiency Standards above BAU</v>
      </c>
      <c r="D746" s="9" t="s">
        <v>3221</v>
      </c>
      <c r="E746" s="53" t="s">
        <v>2467</v>
      </c>
      <c r="F746" s="195" t="s">
        <v>3185</v>
      </c>
      <c r="G746" s="53" t="s">
        <v>2471</v>
      </c>
      <c r="H746" s="54">
        <v>982</v>
      </c>
      <c r="I746" s="53" t="s">
        <v>45</v>
      </c>
      <c r="J746" s="360" t="str">
        <f>IF(ISBLANK(INDEX('Policy Characteristics'!D:D,MATCH($C746,'Policy Characteristics'!$C:$C,0))),"",INDEX('Policy Characteristics'!D:D,MATCH($C746,'Policy Characteristics'!$C:$C,0)))</f>
        <v>Industry Energy Efficiency Standards</v>
      </c>
      <c r="K746" s="358" t="str">
        <f>IF(ISBLANK(INDEX('Policy Characteristics'!E:E,MATCH($C746,'Policy Characteristics'!$C:$C,0))),"",INDEX('Policy Characteristics'!E:E,MATCH($C746,'Policy Characteristics'!$C:$C,0)))</f>
        <v>indst efficiency standards</v>
      </c>
      <c r="L746" s="380">
        <f>IF(ISBLANK(INDEX('Policy Characteristics'!F:F,MATCH($C746,'Policy Characteristics'!$C:$C,0))),"",INDEX('Policy Characteristics'!F:F,MATCH($C746,'Policy Characteristics'!$C:$C,0)))</f>
        <v>0</v>
      </c>
      <c r="M746" s="380">
        <f>IF(ISBLANK(INDEX('Policy Characteristics'!G:G,MATCH($C746,'Policy Characteristics'!$C:$C,0))),"",INDEX('Policy Characteristics'!G:G,MATCH($C746,'Policy Characteristics'!$C:$C,0)))</f>
        <v>0.25</v>
      </c>
      <c r="N746" s="380">
        <f>IF(ISBLANK(INDEX('Policy Characteristics'!H:H,MATCH($C746,'Policy Characteristics'!$C:$C,0))),"",INDEX('Policy Characteristics'!H:H,MATCH($C746,'Policy Characteristics'!$C:$C,0)))</f>
        <v>0.01</v>
      </c>
      <c r="O746" s="358" t="str">
        <f>IF(ISBLANK(INDEX('Policy Characteristics'!I:I,MATCH($C746,'Policy Characteristics'!$C:$C,0))),"",INDEX('Policy Characteristics'!I:I,MATCH($C746,'Policy Characteristics'!$C:$C,0)))</f>
        <v>% reduction in energy use</v>
      </c>
      <c r="P746" s="358"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6" s="358" t="str">
        <f>IF(ISBLANK(INDEX('Policy Characteristics'!K:K,MATCH($C746,'Policy Characteristics'!$C:$C,0))),"",INDEX('Policy Characteristics'!K:K,MATCH($C746,'Policy Characteristics'!$C:$C,0)))</f>
        <v>industry-ag-main.html#eff-stds</v>
      </c>
      <c r="R746" s="358" t="str">
        <f>IF(ISBLANK(INDEX('Policy Characteristics'!L:L,MATCH($C746,'Policy Characteristics'!$C:$C,0))),"",INDEX('Policy Characteristics'!L:L,MATCH($C746,'Policy Characteristics'!$C:$C,0)))</f>
        <v>industry-energy-efficiency-standards.html</v>
      </c>
    </row>
    <row r="747" spans="1:18" s="5" customFormat="1" x14ac:dyDescent="0.35">
      <c r="A747" s="358" t="str">
        <f>IF(ISBLANK(INDEX('Policy Characteristics'!A:A,MATCH($C747,'Policy Characteristics'!$C:$C,0))),"",INDEX('Policy Characteristics'!A:A,MATCH($C747,'Policy Characteristics'!$C:$C,0)))</f>
        <v>Industry</v>
      </c>
      <c r="B747" s="358" t="str">
        <f>IF(ISBLANK(INDEX('Policy Characteristics'!B:B,MATCH($C747,'Policy Characteristics'!$C:$C,0))),"",INDEX('Policy Characteristics'!B:B,MATCH($C747,'Policy Characteristics'!$C:$C,0)))</f>
        <v>Industry Energy Efficiency Standards</v>
      </c>
      <c r="C747" s="362" t="str">
        <f t="shared" si="37"/>
        <v>Percentage Improvement in Eqpt Efficiency Standards above BAU</v>
      </c>
      <c r="D747" s="9" t="s">
        <v>3221</v>
      </c>
      <c r="E747" s="53" t="s">
        <v>2468</v>
      </c>
      <c r="F747" s="195" t="s">
        <v>3185</v>
      </c>
      <c r="G747" s="53" t="s">
        <v>2474</v>
      </c>
      <c r="H747" s="54">
        <v>983</v>
      </c>
      <c r="I747" s="53" t="s">
        <v>46</v>
      </c>
      <c r="J747" s="360" t="str">
        <f>IF(ISBLANK(INDEX('Policy Characteristics'!D:D,MATCH($C747,'Policy Characteristics'!$C:$C,0))),"",INDEX('Policy Characteristics'!D:D,MATCH($C747,'Policy Characteristics'!$C:$C,0)))</f>
        <v>Industry Energy Efficiency Standards</v>
      </c>
      <c r="K747" s="358" t="str">
        <f>IF(ISBLANK(INDEX('Policy Characteristics'!E:E,MATCH($C747,'Policy Characteristics'!$C:$C,0))),"",INDEX('Policy Characteristics'!E:E,MATCH($C747,'Policy Characteristics'!$C:$C,0)))</f>
        <v>indst efficiency standards</v>
      </c>
      <c r="L747" s="380">
        <f>IF(ISBLANK(INDEX('Policy Characteristics'!F:F,MATCH($C747,'Policy Characteristics'!$C:$C,0))),"",INDEX('Policy Characteristics'!F:F,MATCH($C747,'Policy Characteristics'!$C:$C,0)))</f>
        <v>0</v>
      </c>
      <c r="M747" s="380">
        <f>IF(ISBLANK(INDEX('Policy Characteristics'!G:G,MATCH($C747,'Policy Characteristics'!$C:$C,0))),"",INDEX('Policy Characteristics'!G:G,MATCH($C747,'Policy Characteristics'!$C:$C,0)))</f>
        <v>0.25</v>
      </c>
      <c r="N747" s="380">
        <f>IF(ISBLANK(INDEX('Policy Characteristics'!H:H,MATCH($C747,'Policy Characteristics'!$C:$C,0))),"",INDEX('Policy Characteristics'!H:H,MATCH($C747,'Policy Characteristics'!$C:$C,0)))</f>
        <v>0.01</v>
      </c>
      <c r="O747" s="358" t="str">
        <f>IF(ISBLANK(INDEX('Policy Characteristics'!I:I,MATCH($C747,'Policy Characteristics'!$C:$C,0))),"",INDEX('Policy Characteristics'!I:I,MATCH($C747,'Policy Characteristics'!$C:$C,0)))</f>
        <v>% reduction in energy use</v>
      </c>
      <c r="P747" s="358"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7" s="358" t="str">
        <f>IF(ISBLANK(INDEX('Policy Characteristics'!K:K,MATCH($C747,'Policy Characteristics'!$C:$C,0))),"",INDEX('Policy Characteristics'!K:K,MATCH($C747,'Policy Characteristics'!$C:$C,0)))</f>
        <v>industry-ag-main.html#eff-stds</v>
      </c>
      <c r="R747" s="358" t="str">
        <f>IF(ISBLANK(INDEX('Policy Characteristics'!L:L,MATCH($C747,'Policy Characteristics'!$C:$C,0))),"",INDEX('Policy Characteristics'!L:L,MATCH($C747,'Policy Characteristics'!$C:$C,0)))</f>
        <v>industry-energy-efficiency-standards.html</v>
      </c>
    </row>
    <row r="748" spans="1:18" s="5" customFormat="1" x14ac:dyDescent="0.35">
      <c r="A748" s="358" t="str">
        <f>IF(ISBLANK(INDEX('Policy Characteristics'!A:A,MATCH($C748,'Policy Characteristics'!$C:$C,0))),"",INDEX('Policy Characteristics'!A:A,MATCH($C748,'Policy Characteristics'!$C:$C,0)))</f>
        <v>Industry</v>
      </c>
      <c r="B748" s="358" t="str">
        <f>IF(ISBLANK(INDEX('Policy Characteristics'!B:B,MATCH($C748,'Policy Characteristics'!$C:$C,0))),"",INDEX('Policy Characteristics'!B:B,MATCH($C748,'Policy Characteristics'!$C:$C,0)))</f>
        <v>Industry Energy Efficiency Standards</v>
      </c>
      <c r="C748" s="362" t="str">
        <f t="shared" si="37"/>
        <v>Percentage Improvement in Eqpt Efficiency Standards above BAU</v>
      </c>
      <c r="D748" s="9" t="s">
        <v>3221</v>
      </c>
      <c r="E748" s="53" t="s">
        <v>2805</v>
      </c>
      <c r="F748" s="195" t="s">
        <v>3185</v>
      </c>
      <c r="G748" s="53" t="s">
        <v>2808</v>
      </c>
      <c r="H748" s="54">
        <v>984</v>
      </c>
      <c r="I748" s="53" t="s">
        <v>46</v>
      </c>
      <c r="J748" s="360" t="str">
        <f>IF(ISBLANK(INDEX('Policy Characteristics'!D:D,MATCH($C748,'Policy Characteristics'!$C:$C,0))),"",INDEX('Policy Characteristics'!D:D,MATCH($C748,'Policy Characteristics'!$C:$C,0)))</f>
        <v>Industry Energy Efficiency Standards</v>
      </c>
      <c r="K748" s="358" t="str">
        <f>IF(ISBLANK(INDEX('Policy Characteristics'!E:E,MATCH($C748,'Policy Characteristics'!$C:$C,0))),"",INDEX('Policy Characteristics'!E:E,MATCH($C748,'Policy Characteristics'!$C:$C,0)))</f>
        <v>indst efficiency standards</v>
      </c>
      <c r="L748" s="380">
        <f>IF(ISBLANK(INDEX('Policy Characteristics'!F:F,MATCH($C748,'Policy Characteristics'!$C:$C,0))),"",INDEX('Policy Characteristics'!F:F,MATCH($C748,'Policy Characteristics'!$C:$C,0)))</f>
        <v>0</v>
      </c>
      <c r="M748" s="380">
        <f>IF(ISBLANK(INDEX('Policy Characteristics'!G:G,MATCH($C748,'Policy Characteristics'!$C:$C,0))),"",INDEX('Policy Characteristics'!G:G,MATCH($C748,'Policy Characteristics'!$C:$C,0)))</f>
        <v>0.25</v>
      </c>
      <c r="N748" s="380">
        <f>IF(ISBLANK(INDEX('Policy Characteristics'!H:H,MATCH($C748,'Policy Characteristics'!$C:$C,0))),"",INDEX('Policy Characteristics'!H:H,MATCH($C748,'Policy Characteristics'!$C:$C,0)))</f>
        <v>0.01</v>
      </c>
      <c r="O748" s="358" t="str">
        <f>IF(ISBLANK(INDEX('Policy Characteristics'!I:I,MATCH($C748,'Policy Characteristics'!$C:$C,0))),"",INDEX('Policy Characteristics'!I:I,MATCH($C748,'Policy Characteristics'!$C:$C,0)))</f>
        <v>% reduction in energy use</v>
      </c>
      <c r="P748" s="358"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8" s="358" t="str">
        <f>IF(ISBLANK(INDEX('Policy Characteristics'!K:K,MATCH($C748,'Policy Characteristics'!$C:$C,0))),"",INDEX('Policy Characteristics'!K:K,MATCH($C748,'Policy Characteristics'!$C:$C,0)))</f>
        <v>industry-ag-main.html#eff-stds</v>
      </c>
      <c r="R748" s="358" t="str">
        <f>IF(ISBLANK(INDEX('Policy Characteristics'!L:L,MATCH($C748,'Policy Characteristics'!$C:$C,0))),"",INDEX('Policy Characteristics'!L:L,MATCH($C748,'Policy Characteristics'!$C:$C,0)))</f>
        <v>industry-energy-efficiency-standards.html</v>
      </c>
    </row>
    <row r="749" spans="1:18" s="5" customFormat="1" x14ac:dyDescent="0.35">
      <c r="A749" s="358" t="str">
        <f>IF(ISBLANK(INDEX('Policy Characteristics'!A:A,MATCH($C749,'Policy Characteristics'!$C:$C,0))),"",INDEX('Policy Characteristics'!A:A,MATCH($C749,'Policy Characteristics'!$C:$C,0)))</f>
        <v>Industry</v>
      </c>
      <c r="B749" s="358" t="str">
        <f>IF(ISBLANK(INDEX('Policy Characteristics'!B:B,MATCH($C749,'Policy Characteristics'!$C:$C,0))),"",INDEX('Policy Characteristics'!B:B,MATCH($C749,'Policy Characteristics'!$C:$C,0)))</f>
        <v>Industry Energy Efficiency Standards</v>
      </c>
      <c r="C749" s="362" t="str">
        <f t="shared" si="37"/>
        <v>Percentage Improvement in Eqpt Efficiency Standards above BAU</v>
      </c>
      <c r="D749" s="9" t="s">
        <v>3221</v>
      </c>
      <c r="E749" s="53" t="s">
        <v>2806</v>
      </c>
      <c r="F749" s="195" t="s">
        <v>3185</v>
      </c>
      <c r="G749" s="53" t="s">
        <v>2810</v>
      </c>
      <c r="H749" s="54">
        <v>985</v>
      </c>
      <c r="I749" s="53" t="s">
        <v>45</v>
      </c>
      <c r="J749" s="360" t="str">
        <f>IF(ISBLANK(INDEX('Policy Characteristics'!D:D,MATCH($C749,'Policy Characteristics'!$C:$C,0))),"",INDEX('Policy Characteristics'!D:D,MATCH($C749,'Policy Characteristics'!$C:$C,0)))</f>
        <v>Industry Energy Efficiency Standards</v>
      </c>
      <c r="K749" s="358" t="str">
        <f>IF(ISBLANK(INDEX('Policy Characteristics'!E:E,MATCH($C749,'Policy Characteristics'!$C:$C,0))),"",INDEX('Policy Characteristics'!E:E,MATCH($C749,'Policy Characteristics'!$C:$C,0)))</f>
        <v>indst efficiency standards</v>
      </c>
      <c r="L749" s="380">
        <f>IF(ISBLANK(INDEX('Policy Characteristics'!F:F,MATCH($C749,'Policy Characteristics'!$C:$C,0))),"",INDEX('Policy Characteristics'!F:F,MATCH($C749,'Policy Characteristics'!$C:$C,0)))</f>
        <v>0</v>
      </c>
      <c r="M749" s="380">
        <f>IF(ISBLANK(INDEX('Policy Characteristics'!G:G,MATCH($C749,'Policy Characteristics'!$C:$C,0))),"",INDEX('Policy Characteristics'!G:G,MATCH($C749,'Policy Characteristics'!$C:$C,0)))</f>
        <v>0.25</v>
      </c>
      <c r="N749" s="380">
        <f>IF(ISBLANK(INDEX('Policy Characteristics'!H:H,MATCH($C749,'Policy Characteristics'!$C:$C,0))),"",INDEX('Policy Characteristics'!H:H,MATCH($C749,'Policy Characteristics'!$C:$C,0)))</f>
        <v>0.01</v>
      </c>
      <c r="O749" s="358" t="str">
        <f>IF(ISBLANK(INDEX('Policy Characteristics'!I:I,MATCH($C749,'Policy Characteristics'!$C:$C,0))),"",INDEX('Policy Characteristics'!I:I,MATCH($C749,'Policy Characteristics'!$C:$C,0)))</f>
        <v>% reduction in energy use</v>
      </c>
      <c r="P749" s="358"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9" s="358" t="str">
        <f>IF(ISBLANK(INDEX('Policy Characteristics'!K:K,MATCH($C749,'Policy Characteristics'!$C:$C,0))),"",INDEX('Policy Characteristics'!K:K,MATCH($C749,'Policy Characteristics'!$C:$C,0)))</f>
        <v>industry-ag-main.html#eff-stds</v>
      </c>
      <c r="R749" s="358" t="str">
        <f>IF(ISBLANK(INDEX('Policy Characteristics'!L:L,MATCH($C749,'Policy Characteristics'!$C:$C,0))),"",INDEX('Policy Characteristics'!L:L,MATCH($C749,'Policy Characteristics'!$C:$C,0)))</f>
        <v>industry-energy-efficiency-standards.html</v>
      </c>
    </row>
    <row r="750" spans="1:18" s="5" customFormat="1" x14ac:dyDescent="0.35">
      <c r="A750" s="358" t="str">
        <f>IF(ISBLANK(INDEX('Policy Characteristics'!A:A,MATCH($C750,'Policy Characteristics'!$C:$C,0))),"",INDEX('Policy Characteristics'!A:A,MATCH($C750,'Policy Characteristics'!$C:$C,0)))</f>
        <v>Industry</v>
      </c>
      <c r="B750" s="358" t="str">
        <f>IF(ISBLANK(INDEX('Policy Characteristics'!B:B,MATCH($C750,'Policy Characteristics'!$C:$C,0))),"",INDEX('Policy Characteristics'!B:B,MATCH($C750,'Policy Characteristics'!$C:$C,0)))</f>
        <v>Industry Energy Efficiency Standards</v>
      </c>
      <c r="C750" s="362" t="str">
        <f t="shared" si="37"/>
        <v>Percentage Improvement in Eqpt Efficiency Standards above BAU</v>
      </c>
      <c r="D750" s="9" t="s">
        <v>3221</v>
      </c>
      <c r="E750" s="53" t="s">
        <v>2807</v>
      </c>
      <c r="F750" s="195" t="s">
        <v>3185</v>
      </c>
      <c r="G750" s="53" t="s">
        <v>2811</v>
      </c>
      <c r="H750" s="54">
        <v>986</v>
      </c>
      <c r="I750" s="53" t="s">
        <v>46</v>
      </c>
      <c r="J750" s="360" t="str">
        <f>IF(ISBLANK(INDEX('Policy Characteristics'!D:D,MATCH($C750,'Policy Characteristics'!$C:$C,0))),"",INDEX('Policy Characteristics'!D:D,MATCH($C750,'Policy Characteristics'!$C:$C,0)))</f>
        <v>Industry Energy Efficiency Standards</v>
      </c>
      <c r="K750" s="358" t="str">
        <f>IF(ISBLANK(INDEX('Policy Characteristics'!E:E,MATCH($C750,'Policy Characteristics'!$C:$C,0))),"",INDEX('Policy Characteristics'!E:E,MATCH($C750,'Policy Characteristics'!$C:$C,0)))</f>
        <v>indst efficiency standards</v>
      </c>
      <c r="L750" s="380">
        <f>IF(ISBLANK(INDEX('Policy Characteristics'!F:F,MATCH($C750,'Policy Characteristics'!$C:$C,0))),"",INDEX('Policy Characteristics'!F:F,MATCH($C750,'Policy Characteristics'!$C:$C,0)))</f>
        <v>0</v>
      </c>
      <c r="M750" s="380">
        <f>IF(ISBLANK(INDEX('Policy Characteristics'!G:G,MATCH($C750,'Policy Characteristics'!$C:$C,0))),"",INDEX('Policy Characteristics'!G:G,MATCH($C750,'Policy Characteristics'!$C:$C,0)))</f>
        <v>0.25</v>
      </c>
      <c r="N750" s="380">
        <f>IF(ISBLANK(INDEX('Policy Characteristics'!H:H,MATCH($C750,'Policy Characteristics'!$C:$C,0))),"",INDEX('Policy Characteristics'!H:H,MATCH($C750,'Policy Characteristics'!$C:$C,0)))</f>
        <v>0.01</v>
      </c>
      <c r="O750" s="358" t="str">
        <f>IF(ISBLANK(INDEX('Policy Characteristics'!I:I,MATCH($C750,'Policy Characteristics'!$C:$C,0))),"",INDEX('Policy Characteristics'!I:I,MATCH($C750,'Policy Characteristics'!$C:$C,0)))</f>
        <v>% reduction in energy use</v>
      </c>
      <c r="P750" s="358"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0" s="358" t="str">
        <f>IF(ISBLANK(INDEX('Policy Characteristics'!K:K,MATCH($C750,'Policy Characteristics'!$C:$C,0))),"",INDEX('Policy Characteristics'!K:K,MATCH($C750,'Policy Characteristics'!$C:$C,0)))</f>
        <v>industry-ag-main.html#eff-stds</v>
      </c>
      <c r="R750" s="358" t="str">
        <f>IF(ISBLANK(INDEX('Policy Characteristics'!L:L,MATCH($C750,'Policy Characteristics'!$C:$C,0))),"",INDEX('Policy Characteristics'!L:L,MATCH($C750,'Policy Characteristics'!$C:$C,0)))</f>
        <v>industry-energy-efficiency-standards.html</v>
      </c>
    </row>
    <row r="751" spans="1:18" s="5" customFormat="1" x14ac:dyDescent="0.35">
      <c r="A751" s="358" t="str">
        <f>IF(ISBLANK(INDEX('Policy Characteristics'!A:A,MATCH($C751,'Policy Characteristics'!$C:$C,0))),"",INDEX('Policy Characteristics'!A:A,MATCH($C751,'Policy Characteristics'!$C:$C,0)))</f>
        <v>Industry</v>
      </c>
      <c r="B751" s="358" t="str">
        <f>IF(ISBLANK(INDEX('Policy Characteristics'!B:B,MATCH($C751,'Policy Characteristics'!$C:$C,0))),"",INDEX('Policy Characteristics'!B:B,MATCH($C751,'Policy Characteristics'!$C:$C,0)))</f>
        <v>Industry Energy Efficiency Standards</v>
      </c>
      <c r="C751" s="362" t="str">
        <f t="shared" si="37"/>
        <v>Percentage Improvement in Eqpt Efficiency Standards above BAU</v>
      </c>
      <c r="D751" s="9" t="s">
        <v>3221</v>
      </c>
      <c r="E751" s="53" t="s">
        <v>2804</v>
      </c>
      <c r="F751" s="195" t="s">
        <v>3185</v>
      </c>
      <c r="G751" s="53" t="s">
        <v>2809</v>
      </c>
      <c r="H751" s="54">
        <v>987</v>
      </c>
      <c r="I751" s="53" t="s">
        <v>46</v>
      </c>
      <c r="J751" s="360" t="str">
        <f>IF(ISBLANK(INDEX('Policy Characteristics'!D:D,MATCH($C751,'Policy Characteristics'!$C:$C,0))),"",INDEX('Policy Characteristics'!D:D,MATCH($C751,'Policy Characteristics'!$C:$C,0)))</f>
        <v>Industry Energy Efficiency Standards</v>
      </c>
      <c r="K751" s="358" t="str">
        <f>IF(ISBLANK(INDEX('Policy Characteristics'!E:E,MATCH($C751,'Policy Characteristics'!$C:$C,0))),"",INDEX('Policy Characteristics'!E:E,MATCH($C751,'Policy Characteristics'!$C:$C,0)))</f>
        <v>indst efficiency standards</v>
      </c>
      <c r="L751" s="380">
        <f>IF(ISBLANK(INDEX('Policy Characteristics'!F:F,MATCH($C751,'Policy Characteristics'!$C:$C,0))),"",INDEX('Policy Characteristics'!F:F,MATCH($C751,'Policy Characteristics'!$C:$C,0)))</f>
        <v>0</v>
      </c>
      <c r="M751" s="380">
        <f>IF(ISBLANK(INDEX('Policy Characteristics'!G:G,MATCH($C751,'Policy Characteristics'!$C:$C,0))),"",INDEX('Policy Characteristics'!G:G,MATCH($C751,'Policy Characteristics'!$C:$C,0)))</f>
        <v>0.25</v>
      </c>
      <c r="N751" s="380">
        <f>IF(ISBLANK(INDEX('Policy Characteristics'!H:H,MATCH($C751,'Policy Characteristics'!$C:$C,0))),"",INDEX('Policy Characteristics'!H:H,MATCH($C751,'Policy Characteristics'!$C:$C,0)))</f>
        <v>0.01</v>
      </c>
      <c r="O751" s="358" t="str">
        <f>IF(ISBLANK(INDEX('Policy Characteristics'!I:I,MATCH($C751,'Policy Characteristics'!$C:$C,0))),"",INDEX('Policy Characteristics'!I:I,MATCH($C751,'Policy Characteristics'!$C:$C,0)))</f>
        <v>% reduction in energy use</v>
      </c>
      <c r="P751" s="358"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1" s="358" t="str">
        <f>IF(ISBLANK(INDEX('Policy Characteristics'!K:K,MATCH($C751,'Policy Characteristics'!$C:$C,0))),"",INDEX('Policy Characteristics'!K:K,MATCH($C751,'Policy Characteristics'!$C:$C,0)))</f>
        <v>industry-ag-main.html#eff-stds</v>
      </c>
      <c r="R751" s="358" t="str">
        <f>IF(ISBLANK(INDEX('Policy Characteristics'!L:L,MATCH($C751,'Policy Characteristics'!$C:$C,0))),"",INDEX('Policy Characteristics'!L:L,MATCH($C751,'Policy Characteristics'!$C:$C,0)))</f>
        <v>industry-energy-efficiency-standards.html</v>
      </c>
    </row>
    <row r="752" spans="1:18" s="5" customFormat="1" x14ac:dyDescent="0.35">
      <c r="A752" s="358" t="str">
        <f>IF(ISBLANK(INDEX('Policy Characteristics'!A:A,MATCH($C752,'Policy Characteristics'!$C:$C,0))),"",INDEX('Policy Characteristics'!A:A,MATCH($C752,'Policy Characteristics'!$C:$C,0)))</f>
        <v>Industry</v>
      </c>
      <c r="B752" s="358" t="str">
        <f>IF(ISBLANK(INDEX('Policy Characteristics'!B:B,MATCH($C752,'Policy Characteristics'!$C:$C,0))),"",INDEX('Policy Characteristics'!B:B,MATCH($C752,'Policy Characteristics'!$C:$C,0)))</f>
        <v>Industry Energy Efficiency Standards</v>
      </c>
      <c r="C752" s="362" t="str">
        <f t="shared" si="37"/>
        <v>Percentage Improvement in Eqpt Efficiency Standards above BAU</v>
      </c>
      <c r="D752" s="9" t="s">
        <v>3222</v>
      </c>
      <c r="E752" s="53" t="s">
        <v>2463</v>
      </c>
      <c r="F752" s="195" t="s">
        <v>3186</v>
      </c>
      <c r="G752" s="53" t="s">
        <v>2469</v>
      </c>
      <c r="H752" s="54">
        <v>988</v>
      </c>
      <c r="I752" s="53" t="s">
        <v>45</v>
      </c>
      <c r="J752" s="360" t="str">
        <f>IF(ISBLANK(INDEX('Policy Characteristics'!D:D,MATCH($C752,'Policy Characteristics'!$C:$C,0))),"",INDEX('Policy Characteristics'!D:D,MATCH($C752,'Policy Characteristics'!$C:$C,0)))</f>
        <v>Industry Energy Efficiency Standards</v>
      </c>
      <c r="K752" s="358" t="str">
        <f>IF(ISBLANK(INDEX('Policy Characteristics'!E:E,MATCH($C752,'Policy Characteristics'!$C:$C,0))),"",INDEX('Policy Characteristics'!E:E,MATCH($C752,'Policy Characteristics'!$C:$C,0)))</f>
        <v>indst efficiency standards</v>
      </c>
      <c r="L752" s="380">
        <f>IF(ISBLANK(INDEX('Policy Characteristics'!F:F,MATCH($C752,'Policy Characteristics'!$C:$C,0))),"",INDEX('Policy Characteristics'!F:F,MATCH($C752,'Policy Characteristics'!$C:$C,0)))</f>
        <v>0</v>
      </c>
      <c r="M752" s="380">
        <f>IF(ISBLANK(INDEX('Policy Characteristics'!G:G,MATCH($C752,'Policy Characteristics'!$C:$C,0))),"",INDEX('Policy Characteristics'!G:G,MATCH($C752,'Policy Characteristics'!$C:$C,0)))</f>
        <v>0.25</v>
      </c>
      <c r="N752" s="380">
        <f>IF(ISBLANK(INDEX('Policy Characteristics'!H:H,MATCH($C752,'Policy Characteristics'!$C:$C,0))),"",INDEX('Policy Characteristics'!H:H,MATCH($C752,'Policy Characteristics'!$C:$C,0)))</f>
        <v>0.01</v>
      </c>
      <c r="O752" s="358" t="str">
        <f>IF(ISBLANK(INDEX('Policy Characteristics'!I:I,MATCH($C752,'Policy Characteristics'!$C:$C,0))),"",INDEX('Policy Characteristics'!I:I,MATCH($C752,'Policy Characteristics'!$C:$C,0)))</f>
        <v>% reduction in energy use</v>
      </c>
      <c r="P752" s="358"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2" s="358" t="str">
        <f>IF(ISBLANK(INDEX('Policy Characteristics'!K:K,MATCH($C752,'Policy Characteristics'!$C:$C,0))),"",INDEX('Policy Characteristics'!K:K,MATCH($C752,'Policy Characteristics'!$C:$C,0)))</f>
        <v>industry-ag-main.html#eff-stds</v>
      </c>
      <c r="R752" s="358" t="str">
        <f>IF(ISBLANK(INDEX('Policy Characteristics'!L:L,MATCH($C752,'Policy Characteristics'!$C:$C,0))),"",INDEX('Policy Characteristics'!L:L,MATCH($C752,'Policy Characteristics'!$C:$C,0)))</f>
        <v>industry-energy-efficiency-standards.html</v>
      </c>
    </row>
    <row r="753" spans="1:18" s="5" customFormat="1" x14ac:dyDescent="0.35">
      <c r="A753" s="358" t="str">
        <f>IF(ISBLANK(INDEX('Policy Characteristics'!A:A,MATCH($C753,'Policy Characteristics'!$C:$C,0))),"",INDEX('Policy Characteristics'!A:A,MATCH($C753,'Policy Characteristics'!$C:$C,0)))</f>
        <v>Industry</v>
      </c>
      <c r="B753" s="358" t="str">
        <f>IF(ISBLANK(INDEX('Policy Characteristics'!B:B,MATCH($C753,'Policy Characteristics'!$C:$C,0))),"",INDEX('Policy Characteristics'!B:B,MATCH($C753,'Policy Characteristics'!$C:$C,0)))</f>
        <v>Industry Energy Efficiency Standards</v>
      </c>
      <c r="C753" s="362" t="str">
        <f t="shared" si="37"/>
        <v>Percentage Improvement in Eqpt Efficiency Standards above BAU</v>
      </c>
      <c r="D753" s="9" t="s">
        <v>3222</v>
      </c>
      <c r="E753" s="53" t="s">
        <v>2464</v>
      </c>
      <c r="F753" s="195" t="s">
        <v>3186</v>
      </c>
      <c r="G753" s="53" t="s">
        <v>2472</v>
      </c>
      <c r="H753" s="54">
        <v>989</v>
      </c>
      <c r="I753" s="53" t="s">
        <v>46</v>
      </c>
      <c r="J753" s="360" t="str">
        <f>IF(ISBLANK(INDEX('Policy Characteristics'!D:D,MATCH($C753,'Policy Characteristics'!$C:$C,0))),"",INDEX('Policy Characteristics'!D:D,MATCH($C753,'Policy Characteristics'!$C:$C,0)))</f>
        <v>Industry Energy Efficiency Standards</v>
      </c>
      <c r="K753" s="358" t="str">
        <f>IF(ISBLANK(INDEX('Policy Characteristics'!E:E,MATCH($C753,'Policy Characteristics'!$C:$C,0))),"",INDEX('Policy Characteristics'!E:E,MATCH($C753,'Policy Characteristics'!$C:$C,0)))</f>
        <v>indst efficiency standards</v>
      </c>
      <c r="L753" s="380">
        <f>IF(ISBLANK(INDEX('Policy Characteristics'!F:F,MATCH($C753,'Policy Characteristics'!$C:$C,0))),"",INDEX('Policy Characteristics'!F:F,MATCH($C753,'Policy Characteristics'!$C:$C,0)))</f>
        <v>0</v>
      </c>
      <c r="M753" s="380">
        <f>IF(ISBLANK(INDEX('Policy Characteristics'!G:G,MATCH($C753,'Policy Characteristics'!$C:$C,0))),"",INDEX('Policy Characteristics'!G:G,MATCH($C753,'Policy Characteristics'!$C:$C,0)))</f>
        <v>0.25</v>
      </c>
      <c r="N753" s="380">
        <f>IF(ISBLANK(INDEX('Policy Characteristics'!H:H,MATCH($C753,'Policy Characteristics'!$C:$C,0))),"",INDEX('Policy Characteristics'!H:H,MATCH($C753,'Policy Characteristics'!$C:$C,0)))</f>
        <v>0.01</v>
      </c>
      <c r="O753" s="358" t="str">
        <f>IF(ISBLANK(INDEX('Policy Characteristics'!I:I,MATCH($C753,'Policy Characteristics'!$C:$C,0))),"",INDEX('Policy Characteristics'!I:I,MATCH($C753,'Policy Characteristics'!$C:$C,0)))</f>
        <v>% reduction in energy use</v>
      </c>
      <c r="P753" s="358"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3" s="358" t="str">
        <f>IF(ISBLANK(INDEX('Policy Characteristics'!K:K,MATCH($C753,'Policy Characteristics'!$C:$C,0))),"",INDEX('Policy Characteristics'!K:K,MATCH($C753,'Policy Characteristics'!$C:$C,0)))</f>
        <v>industry-ag-main.html#eff-stds</v>
      </c>
      <c r="R753" s="358" t="str">
        <f>IF(ISBLANK(INDEX('Policy Characteristics'!L:L,MATCH($C753,'Policy Characteristics'!$C:$C,0))),"",INDEX('Policy Characteristics'!L:L,MATCH($C753,'Policy Characteristics'!$C:$C,0)))</f>
        <v>industry-energy-efficiency-standards.html</v>
      </c>
    </row>
    <row r="754" spans="1:18" s="5" customFormat="1" x14ac:dyDescent="0.35">
      <c r="A754" s="358" t="str">
        <f>IF(ISBLANK(INDEX('Policy Characteristics'!A:A,MATCH($C754,'Policy Characteristics'!$C:$C,0))),"",INDEX('Policy Characteristics'!A:A,MATCH($C754,'Policy Characteristics'!$C:$C,0)))</f>
        <v>Industry</v>
      </c>
      <c r="B754" s="358" t="str">
        <f>IF(ISBLANK(INDEX('Policy Characteristics'!B:B,MATCH($C754,'Policy Characteristics'!$C:$C,0))),"",INDEX('Policy Characteristics'!B:B,MATCH($C754,'Policy Characteristics'!$C:$C,0)))</f>
        <v>Industry Energy Efficiency Standards</v>
      </c>
      <c r="C754" s="362" t="str">
        <f t="shared" si="37"/>
        <v>Percentage Improvement in Eqpt Efficiency Standards above BAU</v>
      </c>
      <c r="D754" s="9" t="s">
        <v>3222</v>
      </c>
      <c r="E754" s="53" t="s">
        <v>2465</v>
      </c>
      <c r="F754" s="195" t="s">
        <v>3186</v>
      </c>
      <c r="G754" s="53" t="s">
        <v>2473</v>
      </c>
      <c r="H754" s="54">
        <v>990</v>
      </c>
      <c r="I754" s="53" t="s">
        <v>45</v>
      </c>
      <c r="J754" s="360" t="str">
        <f>IF(ISBLANK(INDEX('Policy Characteristics'!D:D,MATCH($C754,'Policy Characteristics'!$C:$C,0))),"",INDEX('Policy Characteristics'!D:D,MATCH($C754,'Policy Characteristics'!$C:$C,0)))</f>
        <v>Industry Energy Efficiency Standards</v>
      </c>
      <c r="K754" s="358" t="str">
        <f>IF(ISBLANK(INDEX('Policy Characteristics'!E:E,MATCH($C754,'Policy Characteristics'!$C:$C,0))),"",INDEX('Policy Characteristics'!E:E,MATCH($C754,'Policy Characteristics'!$C:$C,0)))</f>
        <v>indst efficiency standards</v>
      </c>
      <c r="L754" s="380">
        <f>IF(ISBLANK(INDEX('Policy Characteristics'!F:F,MATCH($C754,'Policy Characteristics'!$C:$C,0))),"",INDEX('Policy Characteristics'!F:F,MATCH($C754,'Policy Characteristics'!$C:$C,0)))</f>
        <v>0</v>
      </c>
      <c r="M754" s="380">
        <f>IF(ISBLANK(INDEX('Policy Characteristics'!G:G,MATCH($C754,'Policy Characteristics'!$C:$C,0))),"",INDEX('Policy Characteristics'!G:G,MATCH($C754,'Policy Characteristics'!$C:$C,0)))</f>
        <v>0.25</v>
      </c>
      <c r="N754" s="380">
        <f>IF(ISBLANK(INDEX('Policy Characteristics'!H:H,MATCH($C754,'Policy Characteristics'!$C:$C,0))),"",INDEX('Policy Characteristics'!H:H,MATCH($C754,'Policy Characteristics'!$C:$C,0)))</f>
        <v>0.01</v>
      </c>
      <c r="O754" s="358" t="str">
        <f>IF(ISBLANK(INDEX('Policy Characteristics'!I:I,MATCH($C754,'Policy Characteristics'!$C:$C,0))),"",INDEX('Policy Characteristics'!I:I,MATCH($C754,'Policy Characteristics'!$C:$C,0)))</f>
        <v>% reduction in energy use</v>
      </c>
      <c r="P754" s="358"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4" s="358" t="str">
        <f>IF(ISBLANK(INDEX('Policy Characteristics'!K:K,MATCH($C754,'Policy Characteristics'!$C:$C,0))),"",INDEX('Policy Characteristics'!K:K,MATCH($C754,'Policy Characteristics'!$C:$C,0)))</f>
        <v>industry-ag-main.html#eff-stds</v>
      </c>
      <c r="R754" s="358" t="str">
        <f>IF(ISBLANK(INDEX('Policy Characteristics'!L:L,MATCH($C754,'Policy Characteristics'!$C:$C,0))),"",INDEX('Policy Characteristics'!L:L,MATCH($C754,'Policy Characteristics'!$C:$C,0)))</f>
        <v>industry-energy-efficiency-standards.html</v>
      </c>
    </row>
    <row r="755" spans="1:18" s="5" customFormat="1" x14ac:dyDescent="0.35">
      <c r="A755" s="358" t="str">
        <f>IF(ISBLANK(INDEX('Policy Characteristics'!A:A,MATCH($C755,'Policy Characteristics'!$C:$C,0))),"",INDEX('Policy Characteristics'!A:A,MATCH($C755,'Policy Characteristics'!$C:$C,0)))</f>
        <v>Industry</v>
      </c>
      <c r="B755" s="358" t="str">
        <f>IF(ISBLANK(INDEX('Policy Characteristics'!B:B,MATCH($C755,'Policy Characteristics'!$C:$C,0))),"",INDEX('Policy Characteristics'!B:B,MATCH($C755,'Policy Characteristics'!$C:$C,0)))</f>
        <v>Industry Energy Efficiency Standards</v>
      </c>
      <c r="C755" s="362" t="str">
        <f t="shared" si="37"/>
        <v>Percentage Improvement in Eqpt Efficiency Standards above BAU</v>
      </c>
      <c r="D755" s="9" t="s">
        <v>3222</v>
      </c>
      <c r="E755" s="53" t="s">
        <v>2466</v>
      </c>
      <c r="F755" s="195" t="s">
        <v>3186</v>
      </c>
      <c r="G755" s="53" t="s">
        <v>2470</v>
      </c>
      <c r="H755" s="54">
        <v>991</v>
      </c>
      <c r="I755" s="53" t="s">
        <v>46</v>
      </c>
      <c r="J755" s="360" t="str">
        <f>IF(ISBLANK(INDEX('Policy Characteristics'!D:D,MATCH($C755,'Policy Characteristics'!$C:$C,0))),"",INDEX('Policy Characteristics'!D:D,MATCH($C755,'Policy Characteristics'!$C:$C,0)))</f>
        <v>Industry Energy Efficiency Standards</v>
      </c>
      <c r="K755" s="358" t="str">
        <f>IF(ISBLANK(INDEX('Policy Characteristics'!E:E,MATCH($C755,'Policy Characteristics'!$C:$C,0))),"",INDEX('Policy Characteristics'!E:E,MATCH($C755,'Policy Characteristics'!$C:$C,0)))</f>
        <v>indst efficiency standards</v>
      </c>
      <c r="L755" s="380">
        <f>IF(ISBLANK(INDEX('Policy Characteristics'!F:F,MATCH($C755,'Policy Characteristics'!$C:$C,0))),"",INDEX('Policy Characteristics'!F:F,MATCH($C755,'Policy Characteristics'!$C:$C,0)))</f>
        <v>0</v>
      </c>
      <c r="M755" s="380">
        <f>IF(ISBLANK(INDEX('Policy Characteristics'!G:G,MATCH($C755,'Policy Characteristics'!$C:$C,0))),"",INDEX('Policy Characteristics'!G:G,MATCH($C755,'Policy Characteristics'!$C:$C,0)))</f>
        <v>0.25</v>
      </c>
      <c r="N755" s="380">
        <f>IF(ISBLANK(INDEX('Policy Characteristics'!H:H,MATCH($C755,'Policy Characteristics'!$C:$C,0))),"",INDEX('Policy Characteristics'!H:H,MATCH($C755,'Policy Characteristics'!$C:$C,0)))</f>
        <v>0.01</v>
      </c>
      <c r="O755" s="358" t="str">
        <f>IF(ISBLANK(INDEX('Policy Characteristics'!I:I,MATCH($C755,'Policy Characteristics'!$C:$C,0))),"",INDEX('Policy Characteristics'!I:I,MATCH($C755,'Policy Characteristics'!$C:$C,0)))</f>
        <v>% reduction in energy use</v>
      </c>
      <c r="P755" s="358"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5" s="358" t="str">
        <f>IF(ISBLANK(INDEX('Policy Characteristics'!K:K,MATCH($C755,'Policy Characteristics'!$C:$C,0))),"",INDEX('Policy Characteristics'!K:K,MATCH($C755,'Policy Characteristics'!$C:$C,0)))</f>
        <v>industry-ag-main.html#eff-stds</v>
      </c>
      <c r="R755" s="358" t="str">
        <f>IF(ISBLANK(INDEX('Policy Characteristics'!L:L,MATCH($C755,'Policy Characteristics'!$C:$C,0))),"",INDEX('Policy Characteristics'!L:L,MATCH($C755,'Policy Characteristics'!$C:$C,0)))</f>
        <v>industry-energy-efficiency-standards.html</v>
      </c>
    </row>
    <row r="756" spans="1:18" s="5" customFormat="1" x14ac:dyDescent="0.35">
      <c r="A756" s="358" t="str">
        <f>IF(ISBLANK(INDEX('Policy Characteristics'!A:A,MATCH($C756,'Policy Characteristics'!$C:$C,0))),"",INDEX('Policy Characteristics'!A:A,MATCH($C756,'Policy Characteristics'!$C:$C,0)))</f>
        <v>Industry</v>
      </c>
      <c r="B756" s="358" t="str">
        <f>IF(ISBLANK(INDEX('Policy Characteristics'!B:B,MATCH($C756,'Policy Characteristics'!$C:$C,0))),"",INDEX('Policy Characteristics'!B:B,MATCH($C756,'Policy Characteristics'!$C:$C,0)))</f>
        <v>Industry Energy Efficiency Standards</v>
      </c>
      <c r="C756" s="362" t="str">
        <f t="shared" si="37"/>
        <v>Percentage Improvement in Eqpt Efficiency Standards above BAU</v>
      </c>
      <c r="D756" s="9" t="s">
        <v>3222</v>
      </c>
      <c r="E756" s="53" t="s">
        <v>2467</v>
      </c>
      <c r="F756" s="195" t="s">
        <v>3186</v>
      </c>
      <c r="G756" s="53" t="s">
        <v>2471</v>
      </c>
      <c r="H756" s="54">
        <v>992</v>
      </c>
      <c r="I756" s="53" t="s">
        <v>45</v>
      </c>
      <c r="J756" s="360" t="str">
        <f>IF(ISBLANK(INDEX('Policy Characteristics'!D:D,MATCH($C756,'Policy Characteristics'!$C:$C,0))),"",INDEX('Policy Characteristics'!D:D,MATCH($C756,'Policy Characteristics'!$C:$C,0)))</f>
        <v>Industry Energy Efficiency Standards</v>
      </c>
      <c r="K756" s="358" t="str">
        <f>IF(ISBLANK(INDEX('Policy Characteristics'!E:E,MATCH($C756,'Policy Characteristics'!$C:$C,0))),"",INDEX('Policy Characteristics'!E:E,MATCH($C756,'Policy Characteristics'!$C:$C,0)))</f>
        <v>indst efficiency standards</v>
      </c>
      <c r="L756" s="380">
        <f>IF(ISBLANK(INDEX('Policy Characteristics'!F:F,MATCH($C756,'Policy Characteristics'!$C:$C,0))),"",INDEX('Policy Characteristics'!F:F,MATCH($C756,'Policy Characteristics'!$C:$C,0)))</f>
        <v>0</v>
      </c>
      <c r="M756" s="380">
        <f>IF(ISBLANK(INDEX('Policy Characteristics'!G:G,MATCH($C756,'Policy Characteristics'!$C:$C,0))),"",INDEX('Policy Characteristics'!G:G,MATCH($C756,'Policy Characteristics'!$C:$C,0)))</f>
        <v>0.25</v>
      </c>
      <c r="N756" s="380">
        <f>IF(ISBLANK(INDEX('Policy Characteristics'!H:H,MATCH($C756,'Policy Characteristics'!$C:$C,0))),"",INDEX('Policy Characteristics'!H:H,MATCH($C756,'Policy Characteristics'!$C:$C,0)))</f>
        <v>0.01</v>
      </c>
      <c r="O756" s="358" t="str">
        <f>IF(ISBLANK(INDEX('Policy Characteristics'!I:I,MATCH($C756,'Policy Characteristics'!$C:$C,0))),"",INDEX('Policy Characteristics'!I:I,MATCH($C756,'Policy Characteristics'!$C:$C,0)))</f>
        <v>% reduction in energy use</v>
      </c>
      <c r="P756" s="358"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6" s="358" t="str">
        <f>IF(ISBLANK(INDEX('Policy Characteristics'!K:K,MATCH($C756,'Policy Characteristics'!$C:$C,0))),"",INDEX('Policy Characteristics'!K:K,MATCH($C756,'Policy Characteristics'!$C:$C,0)))</f>
        <v>industry-ag-main.html#eff-stds</v>
      </c>
      <c r="R756" s="358" t="str">
        <f>IF(ISBLANK(INDEX('Policy Characteristics'!L:L,MATCH($C756,'Policy Characteristics'!$C:$C,0))),"",INDEX('Policy Characteristics'!L:L,MATCH($C756,'Policy Characteristics'!$C:$C,0)))</f>
        <v>industry-energy-efficiency-standards.html</v>
      </c>
    </row>
    <row r="757" spans="1:18" s="5" customFormat="1" x14ac:dyDescent="0.35">
      <c r="A757" s="358" t="str">
        <f>IF(ISBLANK(INDEX('Policy Characteristics'!A:A,MATCH($C757,'Policy Characteristics'!$C:$C,0))),"",INDEX('Policy Characteristics'!A:A,MATCH($C757,'Policy Characteristics'!$C:$C,0)))</f>
        <v>Industry</v>
      </c>
      <c r="B757" s="358" t="str">
        <f>IF(ISBLANK(INDEX('Policy Characteristics'!B:B,MATCH($C757,'Policy Characteristics'!$C:$C,0))),"",INDEX('Policy Characteristics'!B:B,MATCH($C757,'Policy Characteristics'!$C:$C,0)))</f>
        <v>Industry Energy Efficiency Standards</v>
      </c>
      <c r="C757" s="362" t="str">
        <f t="shared" si="37"/>
        <v>Percentage Improvement in Eqpt Efficiency Standards above BAU</v>
      </c>
      <c r="D757" s="9" t="s">
        <v>3222</v>
      </c>
      <c r="E757" s="53" t="s">
        <v>2468</v>
      </c>
      <c r="F757" s="195" t="s">
        <v>3186</v>
      </c>
      <c r="G757" s="53" t="s">
        <v>2474</v>
      </c>
      <c r="H757" s="54">
        <v>993</v>
      </c>
      <c r="I757" s="53" t="s">
        <v>46</v>
      </c>
      <c r="J757" s="360" t="str">
        <f>IF(ISBLANK(INDEX('Policy Characteristics'!D:D,MATCH($C757,'Policy Characteristics'!$C:$C,0))),"",INDEX('Policy Characteristics'!D:D,MATCH($C757,'Policy Characteristics'!$C:$C,0)))</f>
        <v>Industry Energy Efficiency Standards</v>
      </c>
      <c r="K757" s="358" t="str">
        <f>IF(ISBLANK(INDEX('Policy Characteristics'!E:E,MATCH($C757,'Policy Characteristics'!$C:$C,0))),"",INDEX('Policy Characteristics'!E:E,MATCH($C757,'Policy Characteristics'!$C:$C,0)))</f>
        <v>indst efficiency standards</v>
      </c>
      <c r="L757" s="380">
        <f>IF(ISBLANK(INDEX('Policy Characteristics'!F:F,MATCH($C757,'Policy Characteristics'!$C:$C,0))),"",INDEX('Policy Characteristics'!F:F,MATCH($C757,'Policy Characteristics'!$C:$C,0)))</f>
        <v>0</v>
      </c>
      <c r="M757" s="380">
        <f>IF(ISBLANK(INDEX('Policy Characteristics'!G:G,MATCH($C757,'Policy Characteristics'!$C:$C,0))),"",INDEX('Policy Characteristics'!G:G,MATCH($C757,'Policy Characteristics'!$C:$C,0)))</f>
        <v>0.25</v>
      </c>
      <c r="N757" s="380">
        <f>IF(ISBLANK(INDEX('Policy Characteristics'!H:H,MATCH($C757,'Policy Characteristics'!$C:$C,0))),"",INDEX('Policy Characteristics'!H:H,MATCH($C757,'Policy Characteristics'!$C:$C,0)))</f>
        <v>0.01</v>
      </c>
      <c r="O757" s="358" t="str">
        <f>IF(ISBLANK(INDEX('Policy Characteristics'!I:I,MATCH($C757,'Policy Characteristics'!$C:$C,0))),"",INDEX('Policy Characteristics'!I:I,MATCH($C757,'Policy Characteristics'!$C:$C,0)))</f>
        <v>% reduction in energy use</v>
      </c>
      <c r="P757" s="358"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7" s="358" t="str">
        <f>IF(ISBLANK(INDEX('Policy Characteristics'!K:K,MATCH($C757,'Policy Characteristics'!$C:$C,0))),"",INDEX('Policy Characteristics'!K:K,MATCH($C757,'Policy Characteristics'!$C:$C,0)))</f>
        <v>industry-ag-main.html#eff-stds</v>
      </c>
      <c r="R757" s="358" t="str">
        <f>IF(ISBLANK(INDEX('Policy Characteristics'!L:L,MATCH($C757,'Policy Characteristics'!$C:$C,0))),"",INDEX('Policy Characteristics'!L:L,MATCH($C757,'Policy Characteristics'!$C:$C,0)))</f>
        <v>industry-energy-efficiency-standards.html</v>
      </c>
    </row>
    <row r="758" spans="1:18" s="5" customFormat="1" x14ac:dyDescent="0.35">
      <c r="A758" s="358" t="str">
        <f>IF(ISBLANK(INDEX('Policy Characteristics'!A:A,MATCH($C758,'Policy Characteristics'!$C:$C,0))),"",INDEX('Policy Characteristics'!A:A,MATCH($C758,'Policy Characteristics'!$C:$C,0)))</f>
        <v>Industry</v>
      </c>
      <c r="B758" s="358" t="str">
        <f>IF(ISBLANK(INDEX('Policy Characteristics'!B:B,MATCH($C758,'Policy Characteristics'!$C:$C,0))),"",INDEX('Policy Characteristics'!B:B,MATCH($C758,'Policy Characteristics'!$C:$C,0)))</f>
        <v>Industry Energy Efficiency Standards</v>
      </c>
      <c r="C758" s="362" t="str">
        <f t="shared" si="37"/>
        <v>Percentage Improvement in Eqpt Efficiency Standards above BAU</v>
      </c>
      <c r="D758" s="9" t="s">
        <v>3222</v>
      </c>
      <c r="E758" s="53" t="s">
        <v>2805</v>
      </c>
      <c r="F758" s="195" t="s">
        <v>3186</v>
      </c>
      <c r="G758" s="53" t="s">
        <v>2808</v>
      </c>
      <c r="H758" s="54">
        <v>994</v>
      </c>
      <c r="I758" s="53" t="s">
        <v>46</v>
      </c>
      <c r="J758" s="360" t="str">
        <f>IF(ISBLANK(INDEX('Policy Characteristics'!D:D,MATCH($C758,'Policy Characteristics'!$C:$C,0))),"",INDEX('Policy Characteristics'!D:D,MATCH($C758,'Policy Characteristics'!$C:$C,0)))</f>
        <v>Industry Energy Efficiency Standards</v>
      </c>
      <c r="K758" s="358" t="str">
        <f>IF(ISBLANK(INDEX('Policy Characteristics'!E:E,MATCH($C758,'Policy Characteristics'!$C:$C,0))),"",INDEX('Policy Characteristics'!E:E,MATCH($C758,'Policy Characteristics'!$C:$C,0)))</f>
        <v>indst efficiency standards</v>
      </c>
      <c r="L758" s="380">
        <f>IF(ISBLANK(INDEX('Policy Characteristics'!F:F,MATCH($C758,'Policy Characteristics'!$C:$C,0))),"",INDEX('Policy Characteristics'!F:F,MATCH($C758,'Policy Characteristics'!$C:$C,0)))</f>
        <v>0</v>
      </c>
      <c r="M758" s="380">
        <f>IF(ISBLANK(INDEX('Policy Characteristics'!G:G,MATCH($C758,'Policy Characteristics'!$C:$C,0))),"",INDEX('Policy Characteristics'!G:G,MATCH($C758,'Policy Characteristics'!$C:$C,0)))</f>
        <v>0.25</v>
      </c>
      <c r="N758" s="380">
        <f>IF(ISBLANK(INDEX('Policy Characteristics'!H:H,MATCH($C758,'Policy Characteristics'!$C:$C,0))),"",INDEX('Policy Characteristics'!H:H,MATCH($C758,'Policy Characteristics'!$C:$C,0)))</f>
        <v>0.01</v>
      </c>
      <c r="O758" s="358" t="str">
        <f>IF(ISBLANK(INDEX('Policy Characteristics'!I:I,MATCH($C758,'Policy Characteristics'!$C:$C,0))),"",INDEX('Policy Characteristics'!I:I,MATCH($C758,'Policy Characteristics'!$C:$C,0)))</f>
        <v>% reduction in energy use</v>
      </c>
      <c r="P758" s="358"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8" s="358" t="str">
        <f>IF(ISBLANK(INDEX('Policy Characteristics'!K:K,MATCH($C758,'Policy Characteristics'!$C:$C,0))),"",INDEX('Policy Characteristics'!K:K,MATCH($C758,'Policy Characteristics'!$C:$C,0)))</f>
        <v>industry-ag-main.html#eff-stds</v>
      </c>
      <c r="R758" s="358" t="str">
        <f>IF(ISBLANK(INDEX('Policy Characteristics'!L:L,MATCH($C758,'Policy Characteristics'!$C:$C,0))),"",INDEX('Policy Characteristics'!L:L,MATCH($C758,'Policy Characteristics'!$C:$C,0)))</f>
        <v>industry-energy-efficiency-standards.html</v>
      </c>
    </row>
    <row r="759" spans="1:18" s="5" customFormat="1" x14ac:dyDescent="0.35">
      <c r="A759" s="358" t="str">
        <f>IF(ISBLANK(INDEX('Policy Characteristics'!A:A,MATCH($C759,'Policy Characteristics'!$C:$C,0))),"",INDEX('Policy Characteristics'!A:A,MATCH($C759,'Policy Characteristics'!$C:$C,0)))</f>
        <v>Industry</v>
      </c>
      <c r="B759" s="358" t="str">
        <f>IF(ISBLANK(INDEX('Policy Characteristics'!B:B,MATCH($C759,'Policy Characteristics'!$C:$C,0))),"",INDEX('Policy Characteristics'!B:B,MATCH($C759,'Policy Characteristics'!$C:$C,0)))</f>
        <v>Industry Energy Efficiency Standards</v>
      </c>
      <c r="C759" s="362" t="str">
        <f t="shared" si="37"/>
        <v>Percentage Improvement in Eqpt Efficiency Standards above BAU</v>
      </c>
      <c r="D759" s="9" t="s">
        <v>3222</v>
      </c>
      <c r="E759" s="53" t="s">
        <v>2806</v>
      </c>
      <c r="F759" s="195" t="s">
        <v>3186</v>
      </c>
      <c r="G759" s="53" t="s">
        <v>2810</v>
      </c>
      <c r="H759" s="54">
        <v>995</v>
      </c>
      <c r="I759" s="53" t="s">
        <v>45</v>
      </c>
      <c r="J759" s="360" t="str">
        <f>IF(ISBLANK(INDEX('Policy Characteristics'!D:D,MATCH($C759,'Policy Characteristics'!$C:$C,0))),"",INDEX('Policy Characteristics'!D:D,MATCH($C759,'Policy Characteristics'!$C:$C,0)))</f>
        <v>Industry Energy Efficiency Standards</v>
      </c>
      <c r="K759" s="358" t="str">
        <f>IF(ISBLANK(INDEX('Policy Characteristics'!E:E,MATCH($C759,'Policy Characteristics'!$C:$C,0))),"",INDEX('Policy Characteristics'!E:E,MATCH($C759,'Policy Characteristics'!$C:$C,0)))</f>
        <v>indst efficiency standards</v>
      </c>
      <c r="L759" s="380">
        <f>IF(ISBLANK(INDEX('Policy Characteristics'!F:F,MATCH($C759,'Policy Characteristics'!$C:$C,0))),"",INDEX('Policy Characteristics'!F:F,MATCH($C759,'Policy Characteristics'!$C:$C,0)))</f>
        <v>0</v>
      </c>
      <c r="M759" s="380">
        <f>IF(ISBLANK(INDEX('Policy Characteristics'!G:G,MATCH($C759,'Policy Characteristics'!$C:$C,0))),"",INDEX('Policy Characteristics'!G:G,MATCH($C759,'Policy Characteristics'!$C:$C,0)))</f>
        <v>0.25</v>
      </c>
      <c r="N759" s="380">
        <f>IF(ISBLANK(INDEX('Policy Characteristics'!H:H,MATCH($C759,'Policy Characteristics'!$C:$C,0))),"",INDEX('Policy Characteristics'!H:H,MATCH($C759,'Policy Characteristics'!$C:$C,0)))</f>
        <v>0.01</v>
      </c>
      <c r="O759" s="358" t="str">
        <f>IF(ISBLANK(INDEX('Policy Characteristics'!I:I,MATCH($C759,'Policy Characteristics'!$C:$C,0))),"",INDEX('Policy Characteristics'!I:I,MATCH($C759,'Policy Characteristics'!$C:$C,0)))</f>
        <v>% reduction in energy use</v>
      </c>
      <c r="P759" s="358"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9" s="358" t="str">
        <f>IF(ISBLANK(INDEX('Policy Characteristics'!K:K,MATCH($C759,'Policy Characteristics'!$C:$C,0))),"",INDEX('Policy Characteristics'!K:K,MATCH($C759,'Policy Characteristics'!$C:$C,0)))</f>
        <v>industry-ag-main.html#eff-stds</v>
      </c>
      <c r="R759" s="358" t="str">
        <f>IF(ISBLANK(INDEX('Policy Characteristics'!L:L,MATCH($C759,'Policy Characteristics'!$C:$C,0))),"",INDEX('Policy Characteristics'!L:L,MATCH($C759,'Policy Characteristics'!$C:$C,0)))</f>
        <v>industry-energy-efficiency-standards.html</v>
      </c>
    </row>
    <row r="760" spans="1:18" s="5" customFormat="1" x14ac:dyDescent="0.35">
      <c r="A760" s="358" t="str">
        <f>IF(ISBLANK(INDEX('Policy Characteristics'!A:A,MATCH($C760,'Policy Characteristics'!$C:$C,0))),"",INDEX('Policy Characteristics'!A:A,MATCH($C760,'Policy Characteristics'!$C:$C,0)))</f>
        <v>Industry</v>
      </c>
      <c r="B760" s="358" t="str">
        <f>IF(ISBLANK(INDEX('Policy Characteristics'!B:B,MATCH($C760,'Policy Characteristics'!$C:$C,0))),"",INDEX('Policy Characteristics'!B:B,MATCH($C760,'Policy Characteristics'!$C:$C,0)))</f>
        <v>Industry Energy Efficiency Standards</v>
      </c>
      <c r="C760" s="362" t="str">
        <f t="shared" si="37"/>
        <v>Percentage Improvement in Eqpt Efficiency Standards above BAU</v>
      </c>
      <c r="D760" s="9" t="s">
        <v>3222</v>
      </c>
      <c r="E760" s="53" t="s">
        <v>2807</v>
      </c>
      <c r="F760" s="195" t="s">
        <v>3186</v>
      </c>
      <c r="G760" s="53" t="s">
        <v>2811</v>
      </c>
      <c r="H760" s="54">
        <v>996</v>
      </c>
      <c r="I760" s="53" t="s">
        <v>46</v>
      </c>
      <c r="J760" s="360" t="str">
        <f>IF(ISBLANK(INDEX('Policy Characteristics'!D:D,MATCH($C760,'Policy Characteristics'!$C:$C,0))),"",INDEX('Policy Characteristics'!D:D,MATCH($C760,'Policy Characteristics'!$C:$C,0)))</f>
        <v>Industry Energy Efficiency Standards</v>
      </c>
      <c r="K760" s="358" t="str">
        <f>IF(ISBLANK(INDEX('Policy Characteristics'!E:E,MATCH($C760,'Policy Characteristics'!$C:$C,0))),"",INDEX('Policy Characteristics'!E:E,MATCH($C760,'Policy Characteristics'!$C:$C,0)))</f>
        <v>indst efficiency standards</v>
      </c>
      <c r="L760" s="380">
        <f>IF(ISBLANK(INDEX('Policy Characteristics'!F:F,MATCH($C760,'Policy Characteristics'!$C:$C,0))),"",INDEX('Policy Characteristics'!F:F,MATCH($C760,'Policy Characteristics'!$C:$C,0)))</f>
        <v>0</v>
      </c>
      <c r="M760" s="380">
        <f>IF(ISBLANK(INDEX('Policy Characteristics'!G:G,MATCH($C760,'Policy Characteristics'!$C:$C,0))),"",INDEX('Policy Characteristics'!G:G,MATCH($C760,'Policy Characteristics'!$C:$C,0)))</f>
        <v>0.25</v>
      </c>
      <c r="N760" s="380">
        <f>IF(ISBLANK(INDEX('Policy Characteristics'!H:H,MATCH($C760,'Policy Characteristics'!$C:$C,0))),"",INDEX('Policy Characteristics'!H:H,MATCH($C760,'Policy Characteristics'!$C:$C,0)))</f>
        <v>0.01</v>
      </c>
      <c r="O760" s="358" t="str">
        <f>IF(ISBLANK(INDEX('Policy Characteristics'!I:I,MATCH($C760,'Policy Characteristics'!$C:$C,0))),"",INDEX('Policy Characteristics'!I:I,MATCH($C760,'Policy Characteristics'!$C:$C,0)))</f>
        <v>% reduction in energy use</v>
      </c>
      <c r="P760" s="358"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0" s="358" t="str">
        <f>IF(ISBLANK(INDEX('Policy Characteristics'!K:K,MATCH($C760,'Policy Characteristics'!$C:$C,0))),"",INDEX('Policy Characteristics'!K:K,MATCH($C760,'Policy Characteristics'!$C:$C,0)))</f>
        <v>industry-ag-main.html#eff-stds</v>
      </c>
      <c r="R760" s="358" t="str">
        <f>IF(ISBLANK(INDEX('Policy Characteristics'!L:L,MATCH($C760,'Policy Characteristics'!$C:$C,0))),"",INDEX('Policy Characteristics'!L:L,MATCH($C760,'Policy Characteristics'!$C:$C,0)))</f>
        <v>industry-energy-efficiency-standards.html</v>
      </c>
    </row>
    <row r="761" spans="1:18" s="5" customFormat="1" x14ac:dyDescent="0.35">
      <c r="A761" s="358" t="str">
        <f>IF(ISBLANK(INDEX('Policy Characteristics'!A:A,MATCH($C761,'Policy Characteristics'!$C:$C,0))),"",INDEX('Policy Characteristics'!A:A,MATCH($C761,'Policy Characteristics'!$C:$C,0)))</f>
        <v>Industry</v>
      </c>
      <c r="B761" s="358" t="str">
        <f>IF(ISBLANK(INDEX('Policy Characteristics'!B:B,MATCH($C761,'Policy Characteristics'!$C:$C,0))),"",INDEX('Policy Characteristics'!B:B,MATCH($C761,'Policy Characteristics'!$C:$C,0)))</f>
        <v>Industry Energy Efficiency Standards</v>
      </c>
      <c r="C761" s="362" t="str">
        <f t="shared" si="37"/>
        <v>Percentage Improvement in Eqpt Efficiency Standards above BAU</v>
      </c>
      <c r="D761" s="9" t="s">
        <v>3222</v>
      </c>
      <c r="E761" s="53" t="s">
        <v>2804</v>
      </c>
      <c r="F761" s="195" t="s">
        <v>3186</v>
      </c>
      <c r="G761" s="53" t="s">
        <v>2809</v>
      </c>
      <c r="H761" s="54">
        <v>997</v>
      </c>
      <c r="I761" s="53" t="s">
        <v>46</v>
      </c>
      <c r="J761" s="360" t="str">
        <f>IF(ISBLANK(INDEX('Policy Characteristics'!D:D,MATCH($C761,'Policy Characteristics'!$C:$C,0))),"",INDEX('Policy Characteristics'!D:D,MATCH($C761,'Policy Characteristics'!$C:$C,0)))</f>
        <v>Industry Energy Efficiency Standards</v>
      </c>
      <c r="K761" s="358" t="str">
        <f>IF(ISBLANK(INDEX('Policy Characteristics'!E:E,MATCH($C761,'Policy Characteristics'!$C:$C,0))),"",INDEX('Policy Characteristics'!E:E,MATCH($C761,'Policy Characteristics'!$C:$C,0)))</f>
        <v>indst efficiency standards</v>
      </c>
      <c r="L761" s="380">
        <f>IF(ISBLANK(INDEX('Policy Characteristics'!F:F,MATCH($C761,'Policy Characteristics'!$C:$C,0))),"",INDEX('Policy Characteristics'!F:F,MATCH($C761,'Policy Characteristics'!$C:$C,0)))</f>
        <v>0</v>
      </c>
      <c r="M761" s="380">
        <f>IF(ISBLANK(INDEX('Policy Characteristics'!G:G,MATCH($C761,'Policy Characteristics'!$C:$C,0))),"",INDEX('Policy Characteristics'!G:G,MATCH($C761,'Policy Characteristics'!$C:$C,0)))</f>
        <v>0.25</v>
      </c>
      <c r="N761" s="380">
        <f>IF(ISBLANK(INDEX('Policy Characteristics'!H:H,MATCH($C761,'Policy Characteristics'!$C:$C,0))),"",INDEX('Policy Characteristics'!H:H,MATCH($C761,'Policy Characteristics'!$C:$C,0)))</f>
        <v>0.01</v>
      </c>
      <c r="O761" s="358" t="str">
        <f>IF(ISBLANK(INDEX('Policy Characteristics'!I:I,MATCH($C761,'Policy Characteristics'!$C:$C,0))),"",INDEX('Policy Characteristics'!I:I,MATCH($C761,'Policy Characteristics'!$C:$C,0)))</f>
        <v>% reduction in energy use</v>
      </c>
      <c r="P761" s="358"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1" s="358" t="str">
        <f>IF(ISBLANK(INDEX('Policy Characteristics'!K:K,MATCH($C761,'Policy Characteristics'!$C:$C,0))),"",INDEX('Policy Characteristics'!K:K,MATCH($C761,'Policy Characteristics'!$C:$C,0)))</f>
        <v>industry-ag-main.html#eff-stds</v>
      </c>
      <c r="R761" s="358" t="str">
        <f>IF(ISBLANK(INDEX('Policy Characteristics'!L:L,MATCH($C761,'Policy Characteristics'!$C:$C,0))),"",INDEX('Policy Characteristics'!L:L,MATCH($C761,'Policy Characteristics'!$C:$C,0)))</f>
        <v>industry-energy-efficiency-standards.html</v>
      </c>
    </row>
    <row r="762" spans="1:18" s="5" customFormat="1" x14ac:dyDescent="0.35">
      <c r="A762" s="358" t="str">
        <f>IF(ISBLANK(INDEX('Policy Characteristics'!A:A,MATCH($C762,'Policy Characteristics'!$C:$C,0))),"",INDEX('Policy Characteristics'!A:A,MATCH($C762,'Policy Characteristics'!$C:$C,0)))</f>
        <v>Industry</v>
      </c>
      <c r="B762" s="358" t="str">
        <f>IF(ISBLANK(INDEX('Policy Characteristics'!B:B,MATCH($C762,'Policy Characteristics'!$C:$C,0))),"",INDEX('Policy Characteristics'!B:B,MATCH($C762,'Policy Characteristics'!$C:$C,0)))</f>
        <v>Industry Energy Efficiency Standards</v>
      </c>
      <c r="C762" s="362" t="str">
        <f t="shared" si="37"/>
        <v>Percentage Improvement in Eqpt Efficiency Standards above BAU</v>
      </c>
      <c r="D762" s="9" t="s">
        <v>3223</v>
      </c>
      <c r="E762" s="53" t="s">
        <v>2463</v>
      </c>
      <c r="F762" s="195" t="s">
        <v>3187</v>
      </c>
      <c r="G762" s="53" t="s">
        <v>2469</v>
      </c>
      <c r="H762" s="54">
        <v>998</v>
      </c>
      <c r="I762" s="53" t="s">
        <v>45</v>
      </c>
      <c r="J762" s="360" t="str">
        <f>IF(ISBLANK(INDEX('Policy Characteristics'!D:D,MATCH($C762,'Policy Characteristics'!$C:$C,0))),"",INDEX('Policy Characteristics'!D:D,MATCH($C762,'Policy Characteristics'!$C:$C,0)))</f>
        <v>Industry Energy Efficiency Standards</v>
      </c>
      <c r="K762" s="358" t="str">
        <f>IF(ISBLANK(INDEX('Policy Characteristics'!E:E,MATCH($C762,'Policy Characteristics'!$C:$C,0))),"",INDEX('Policy Characteristics'!E:E,MATCH($C762,'Policy Characteristics'!$C:$C,0)))</f>
        <v>indst efficiency standards</v>
      </c>
      <c r="L762" s="380">
        <f>IF(ISBLANK(INDEX('Policy Characteristics'!F:F,MATCH($C762,'Policy Characteristics'!$C:$C,0))),"",INDEX('Policy Characteristics'!F:F,MATCH($C762,'Policy Characteristics'!$C:$C,0)))</f>
        <v>0</v>
      </c>
      <c r="M762" s="380">
        <f>IF(ISBLANK(INDEX('Policy Characteristics'!G:G,MATCH($C762,'Policy Characteristics'!$C:$C,0))),"",INDEX('Policy Characteristics'!G:G,MATCH($C762,'Policy Characteristics'!$C:$C,0)))</f>
        <v>0.25</v>
      </c>
      <c r="N762" s="380">
        <f>IF(ISBLANK(INDEX('Policy Characteristics'!H:H,MATCH($C762,'Policy Characteristics'!$C:$C,0))),"",INDEX('Policy Characteristics'!H:H,MATCH($C762,'Policy Characteristics'!$C:$C,0)))</f>
        <v>0.01</v>
      </c>
      <c r="O762" s="358" t="str">
        <f>IF(ISBLANK(INDEX('Policy Characteristics'!I:I,MATCH($C762,'Policy Characteristics'!$C:$C,0))),"",INDEX('Policy Characteristics'!I:I,MATCH($C762,'Policy Characteristics'!$C:$C,0)))</f>
        <v>% reduction in energy use</v>
      </c>
      <c r="P762" s="358"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2" s="358" t="str">
        <f>IF(ISBLANK(INDEX('Policy Characteristics'!K:K,MATCH($C762,'Policy Characteristics'!$C:$C,0))),"",INDEX('Policy Characteristics'!K:K,MATCH($C762,'Policy Characteristics'!$C:$C,0)))</f>
        <v>industry-ag-main.html#eff-stds</v>
      </c>
      <c r="R762" s="358" t="str">
        <f>IF(ISBLANK(INDEX('Policy Characteristics'!L:L,MATCH($C762,'Policy Characteristics'!$C:$C,0))),"",INDEX('Policy Characteristics'!L:L,MATCH($C762,'Policy Characteristics'!$C:$C,0)))</f>
        <v>industry-energy-efficiency-standards.html</v>
      </c>
    </row>
    <row r="763" spans="1:18" s="5" customFormat="1" x14ac:dyDescent="0.35">
      <c r="A763" s="358" t="str">
        <f>IF(ISBLANK(INDEX('Policy Characteristics'!A:A,MATCH($C763,'Policy Characteristics'!$C:$C,0))),"",INDEX('Policy Characteristics'!A:A,MATCH($C763,'Policy Characteristics'!$C:$C,0)))</f>
        <v>Industry</v>
      </c>
      <c r="B763" s="358" t="str">
        <f>IF(ISBLANK(INDEX('Policy Characteristics'!B:B,MATCH($C763,'Policy Characteristics'!$C:$C,0))),"",INDEX('Policy Characteristics'!B:B,MATCH($C763,'Policy Characteristics'!$C:$C,0)))</f>
        <v>Industry Energy Efficiency Standards</v>
      </c>
      <c r="C763" s="362" t="str">
        <f t="shared" si="37"/>
        <v>Percentage Improvement in Eqpt Efficiency Standards above BAU</v>
      </c>
      <c r="D763" s="9" t="s">
        <v>3223</v>
      </c>
      <c r="E763" s="53" t="s">
        <v>2464</v>
      </c>
      <c r="F763" s="195" t="s">
        <v>3187</v>
      </c>
      <c r="G763" s="53" t="s">
        <v>2472</v>
      </c>
      <c r="H763" s="54">
        <v>999</v>
      </c>
      <c r="I763" s="53" t="s">
        <v>45</v>
      </c>
      <c r="J763" s="360" t="str">
        <f>IF(ISBLANK(INDEX('Policy Characteristics'!D:D,MATCH($C763,'Policy Characteristics'!$C:$C,0))),"",INDEX('Policy Characteristics'!D:D,MATCH($C763,'Policy Characteristics'!$C:$C,0)))</f>
        <v>Industry Energy Efficiency Standards</v>
      </c>
      <c r="K763" s="358" t="str">
        <f>IF(ISBLANK(INDEX('Policy Characteristics'!E:E,MATCH($C763,'Policy Characteristics'!$C:$C,0))),"",INDEX('Policy Characteristics'!E:E,MATCH($C763,'Policy Characteristics'!$C:$C,0)))</f>
        <v>indst efficiency standards</v>
      </c>
      <c r="L763" s="380">
        <f>IF(ISBLANK(INDEX('Policy Characteristics'!F:F,MATCH($C763,'Policy Characteristics'!$C:$C,0))),"",INDEX('Policy Characteristics'!F:F,MATCH($C763,'Policy Characteristics'!$C:$C,0)))</f>
        <v>0</v>
      </c>
      <c r="M763" s="380">
        <f>IF(ISBLANK(INDEX('Policy Characteristics'!G:G,MATCH($C763,'Policy Characteristics'!$C:$C,0))),"",INDEX('Policy Characteristics'!G:G,MATCH($C763,'Policy Characteristics'!$C:$C,0)))</f>
        <v>0.25</v>
      </c>
      <c r="N763" s="380">
        <f>IF(ISBLANK(INDEX('Policy Characteristics'!H:H,MATCH($C763,'Policy Characteristics'!$C:$C,0))),"",INDEX('Policy Characteristics'!H:H,MATCH($C763,'Policy Characteristics'!$C:$C,0)))</f>
        <v>0.01</v>
      </c>
      <c r="O763" s="358" t="str">
        <f>IF(ISBLANK(INDEX('Policy Characteristics'!I:I,MATCH($C763,'Policy Characteristics'!$C:$C,0))),"",INDEX('Policy Characteristics'!I:I,MATCH($C763,'Policy Characteristics'!$C:$C,0)))</f>
        <v>% reduction in energy use</v>
      </c>
      <c r="P763" s="358"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3" s="358" t="str">
        <f>IF(ISBLANK(INDEX('Policy Characteristics'!K:K,MATCH($C763,'Policy Characteristics'!$C:$C,0))),"",INDEX('Policy Characteristics'!K:K,MATCH($C763,'Policy Characteristics'!$C:$C,0)))</f>
        <v>industry-ag-main.html#eff-stds</v>
      </c>
      <c r="R763" s="358" t="str">
        <f>IF(ISBLANK(INDEX('Policy Characteristics'!L:L,MATCH($C763,'Policy Characteristics'!$C:$C,0))),"",INDEX('Policy Characteristics'!L:L,MATCH($C763,'Policy Characteristics'!$C:$C,0)))</f>
        <v>industry-energy-efficiency-standards.html</v>
      </c>
    </row>
    <row r="764" spans="1:18" s="5" customFormat="1" x14ac:dyDescent="0.35">
      <c r="A764" s="358" t="str">
        <f>IF(ISBLANK(INDEX('Policy Characteristics'!A:A,MATCH($C764,'Policy Characteristics'!$C:$C,0))),"",INDEX('Policy Characteristics'!A:A,MATCH($C764,'Policy Characteristics'!$C:$C,0)))</f>
        <v>Industry</v>
      </c>
      <c r="B764" s="358" t="str">
        <f>IF(ISBLANK(INDEX('Policy Characteristics'!B:B,MATCH($C764,'Policy Characteristics'!$C:$C,0))),"",INDEX('Policy Characteristics'!B:B,MATCH($C764,'Policy Characteristics'!$C:$C,0)))</f>
        <v>Industry Energy Efficiency Standards</v>
      </c>
      <c r="C764" s="362" t="str">
        <f t="shared" si="37"/>
        <v>Percentage Improvement in Eqpt Efficiency Standards above BAU</v>
      </c>
      <c r="D764" s="9" t="s">
        <v>3223</v>
      </c>
      <c r="E764" s="53" t="s">
        <v>2465</v>
      </c>
      <c r="F764" s="195" t="s">
        <v>3187</v>
      </c>
      <c r="G764" s="53" t="s">
        <v>2473</v>
      </c>
      <c r="H764" s="54">
        <v>1000</v>
      </c>
      <c r="I764" s="53" t="s">
        <v>45</v>
      </c>
      <c r="J764" s="360" t="str">
        <f>IF(ISBLANK(INDEX('Policy Characteristics'!D:D,MATCH($C764,'Policy Characteristics'!$C:$C,0))),"",INDEX('Policy Characteristics'!D:D,MATCH($C764,'Policy Characteristics'!$C:$C,0)))</f>
        <v>Industry Energy Efficiency Standards</v>
      </c>
      <c r="K764" s="358" t="str">
        <f>IF(ISBLANK(INDEX('Policy Characteristics'!E:E,MATCH($C764,'Policy Characteristics'!$C:$C,0))),"",INDEX('Policy Characteristics'!E:E,MATCH($C764,'Policy Characteristics'!$C:$C,0)))</f>
        <v>indst efficiency standards</v>
      </c>
      <c r="L764" s="380">
        <f>IF(ISBLANK(INDEX('Policy Characteristics'!F:F,MATCH($C764,'Policy Characteristics'!$C:$C,0))),"",INDEX('Policy Characteristics'!F:F,MATCH($C764,'Policy Characteristics'!$C:$C,0)))</f>
        <v>0</v>
      </c>
      <c r="M764" s="380">
        <f>IF(ISBLANK(INDEX('Policy Characteristics'!G:G,MATCH($C764,'Policy Characteristics'!$C:$C,0))),"",INDEX('Policy Characteristics'!G:G,MATCH($C764,'Policy Characteristics'!$C:$C,0)))</f>
        <v>0.25</v>
      </c>
      <c r="N764" s="380">
        <f>IF(ISBLANK(INDEX('Policy Characteristics'!H:H,MATCH($C764,'Policy Characteristics'!$C:$C,0))),"",INDEX('Policy Characteristics'!H:H,MATCH($C764,'Policy Characteristics'!$C:$C,0)))</f>
        <v>0.01</v>
      </c>
      <c r="O764" s="358" t="str">
        <f>IF(ISBLANK(INDEX('Policy Characteristics'!I:I,MATCH($C764,'Policy Characteristics'!$C:$C,0))),"",INDEX('Policy Characteristics'!I:I,MATCH($C764,'Policy Characteristics'!$C:$C,0)))</f>
        <v>% reduction in energy use</v>
      </c>
      <c r="P764" s="358"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4" s="358" t="str">
        <f>IF(ISBLANK(INDEX('Policy Characteristics'!K:K,MATCH($C764,'Policy Characteristics'!$C:$C,0))),"",INDEX('Policy Characteristics'!K:K,MATCH($C764,'Policy Characteristics'!$C:$C,0)))</f>
        <v>industry-ag-main.html#eff-stds</v>
      </c>
      <c r="R764" s="358" t="str">
        <f>IF(ISBLANK(INDEX('Policy Characteristics'!L:L,MATCH($C764,'Policy Characteristics'!$C:$C,0))),"",INDEX('Policy Characteristics'!L:L,MATCH($C764,'Policy Characteristics'!$C:$C,0)))</f>
        <v>industry-energy-efficiency-standards.html</v>
      </c>
    </row>
    <row r="765" spans="1:18" s="5" customFormat="1" x14ac:dyDescent="0.35">
      <c r="A765" s="358" t="str">
        <f>IF(ISBLANK(INDEX('Policy Characteristics'!A:A,MATCH($C765,'Policy Characteristics'!$C:$C,0))),"",INDEX('Policy Characteristics'!A:A,MATCH($C765,'Policy Characteristics'!$C:$C,0)))</f>
        <v>Industry</v>
      </c>
      <c r="B765" s="358" t="str">
        <f>IF(ISBLANK(INDEX('Policy Characteristics'!B:B,MATCH($C765,'Policy Characteristics'!$C:$C,0))),"",INDEX('Policy Characteristics'!B:B,MATCH($C765,'Policy Characteristics'!$C:$C,0)))</f>
        <v>Industry Energy Efficiency Standards</v>
      </c>
      <c r="C765" s="362" t="str">
        <f t="shared" si="37"/>
        <v>Percentage Improvement in Eqpt Efficiency Standards above BAU</v>
      </c>
      <c r="D765" s="9" t="s">
        <v>3223</v>
      </c>
      <c r="E765" s="53" t="s">
        <v>2466</v>
      </c>
      <c r="F765" s="195" t="s">
        <v>3187</v>
      </c>
      <c r="G765" s="53" t="s">
        <v>2470</v>
      </c>
      <c r="H765" s="54">
        <v>1001</v>
      </c>
      <c r="I765" s="53" t="s">
        <v>46</v>
      </c>
      <c r="J765" s="360" t="str">
        <f>IF(ISBLANK(INDEX('Policy Characteristics'!D:D,MATCH($C765,'Policy Characteristics'!$C:$C,0))),"",INDEX('Policy Characteristics'!D:D,MATCH($C765,'Policy Characteristics'!$C:$C,0)))</f>
        <v>Industry Energy Efficiency Standards</v>
      </c>
      <c r="K765" s="358" t="str">
        <f>IF(ISBLANK(INDEX('Policy Characteristics'!E:E,MATCH($C765,'Policy Characteristics'!$C:$C,0))),"",INDEX('Policy Characteristics'!E:E,MATCH($C765,'Policy Characteristics'!$C:$C,0)))</f>
        <v>indst efficiency standards</v>
      </c>
      <c r="L765" s="380">
        <f>IF(ISBLANK(INDEX('Policy Characteristics'!F:F,MATCH($C765,'Policy Characteristics'!$C:$C,0))),"",INDEX('Policy Characteristics'!F:F,MATCH($C765,'Policy Characteristics'!$C:$C,0)))</f>
        <v>0</v>
      </c>
      <c r="M765" s="380">
        <f>IF(ISBLANK(INDEX('Policy Characteristics'!G:G,MATCH($C765,'Policy Characteristics'!$C:$C,0))),"",INDEX('Policy Characteristics'!G:G,MATCH($C765,'Policy Characteristics'!$C:$C,0)))</f>
        <v>0.25</v>
      </c>
      <c r="N765" s="380">
        <f>IF(ISBLANK(INDEX('Policy Characteristics'!H:H,MATCH($C765,'Policy Characteristics'!$C:$C,0))),"",INDEX('Policy Characteristics'!H:H,MATCH($C765,'Policy Characteristics'!$C:$C,0)))</f>
        <v>0.01</v>
      </c>
      <c r="O765" s="358" t="str">
        <f>IF(ISBLANK(INDEX('Policy Characteristics'!I:I,MATCH($C765,'Policy Characteristics'!$C:$C,0))),"",INDEX('Policy Characteristics'!I:I,MATCH($C765,'Policy Characteristics'!$C:$C,0)))</f>
        <v>% reduction in energy use</v>
      </c>
      <c r="P765" s="358"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5" s="358" t="str">
        <f>IF(ISBLANK(INDEX('Policy Characteristics'!K:K,MATCH($C765,'Policy Characteristics'!$C:$C,0))),"",INDEX('Policy Characteristics'!K:K,MATCH($C765,'Policy Characteristics'!$C:$C,0)))</f>
        <v>industry-ag-main.html#eff-stds</v>
      </c>
      <c r="R765" s="358" t="str">
        <f>IF(ISBLANK(INDEX('Policy Characteristics'!L:L,MATCH($C765,'Policy Characteristics'!$C:$C,0))),"",INDEX('Policy Characteristics'!L:L,MATCH($C765,'Policy Characteristics'!$C:$C,0)))</f>
        <v>industry-energy-efficiency-standards.html</v>
      </c>
    </row>
    <row r="766" spans="1:18" s="5" customFormat="1" x14ac:dyDescent="0.35">
      <c r="A766" s="358" t="str">
        <f>IF(ISBLANK(INDEX('Policy Characteristics'!A:A,MATCH($C766,'Policy Characteristics'!$C:$C,0))),"",INDEX('Policy Characteristics'!A:A,MATCH($C766,'Policy Characteristics'!$C:$C,0)))</f>
        <v>Industry</v>
      </c>
      <c r="B766" s="358" t="str">
        <f>IF(ISBLANK(INDEX('Policy Characteristics'!B:B,MATCH($C766,'Policy Characteristics'!$C:$C,0))),"",INDEX('Policy Characteristics'!B:B,MATCH($C766,'Policy Characteristics'!$C:$C,0)))</f>
        <v>Industry Energy Efficiency Standards</v>
      </c>
      <c r="C766" s="362" t="str">
        <f t="shared" si="37"/>
        <v>Percentage Improvement in Eqpt Efficiency Standards above BAU</v>
      </c>
      <c r="D766" s="9" t="s">
        <v>3223</v>
      </c>
      <c r="E766" s="53" t="s">
        <v>2467</v>
      </c>
      <c r="F766" s="195" t="s">
        <v>3187</v>
      </c>
      <c r="G766" s="53" t="s">
        <v>2471</v>
      </c>
      <c r="H766" s="54">
        <v>1002</v>
      </c>
      <c r="I766" s="53" t="s">
        <v>45</v>
      </c>
      <c r="J766" s="360" t="str">
        <f>IF(ISBLANK(INDEX('Policy Characteristics'!D:D,MATCH($C766,'Policy Characteristics'!$C:$C,0))),"",INDEX('Policy Characteristics'!D:D,MATCH($C766,'Policy Characteristics'!$C:$C,0)))</f>
        <v>Industry Energy Efficiency Standards</v>
      </c>
      <c r="K766" s="358" t="str">
        <f>IF(ISBLANK(INDEX('Policy Characteristics'!E:E,MATCH($C766,'Policy Characteristics'!$C:$C,0))),"",INDEX('Policy Characteristics'!E:E,MATCH($C766,'Policy Characteristics'!$C:$C,0)))</f>
        <v>indst efficiency standards</v>
      </c>
      <c r="L766" s="380">
        <f>IF(ISBLANK(INDEX('Policy Characteristics'!F:F,MATCH($C766,'Policy Characteristics'!$C:$C,0))),"",INDEX('Policy Characteristics'!F:F,MATCH($C766,'Policy Characteristics'!$C:$C,0)))</f>
        <v>0</v>
      </c>
      <c r="M766" s="380">
        <f>IF(ISBLANK(INDEX('Policy Characteristics'!G:G,MATCH($C766,'Policy Characteristics'!$C:$C,0))),"",INDEX('Policy Characteristics'!G:G,MATCH($C766,'Policy Characteristics'!$C:$C,0)))</f>
        <v>0.25</v>
      </c>
      <c r="N766" s="380">
        <f>IF(ISBLANK(INDEX('Policy Characteristics'!H:H,MATCH($C766,'Policy Characteristics'!$C:$C,0))),"",INDEX('Policy Characteristics'!H:H,MATCH($C766,'Policy Characteristics'!$C:$C,0)))</f>
        <v>0.01</v>
      </c>
      <c r="O766" s="358" t="str">
        <f>IF(ISBLANK(INDEX('Policy Characteristics'!I:I,MATCH($C766,'Policy Characteristics'!$C:$C,0))),"",INDEX('Policy Characteristics'!I:I,MATCH($C766,'Policy Characteristics'!$C:$C,0)))</f>
        <v>% reduction in energy use</v>
      </c>
      <c r="P766" s="358"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6" s="358" t="str">
        <f>IF(ISBLANK(INDEX('Policy Characteristics'!K:K,MATCH($C766,'Policy Characteristics'!$C:$C,0))),"",INDEX('Policy Characteristics'!K:K,MATCH($C766,'Policy Characteristics'!$C:$C,0)))</f>
        <v>industry-ag-main.html#eff-stds</v>
      </c>
      <c r="R766" s="358" t="str">
        <f>IF(ISBLANK(INDEX('Policy Characteristics'!L:L,MATCH($C766,'Policy Characteristics'!$C:$C,0))),"",INDEX('Policy Characteristics'!L:L,MATCH($C766,'Policy Characteristics'!$C:$C,0)))</f>
        <v>industry-energy-efficiency-standards.html</v>
      </c>
    </row>
    <row r="767" spans="1:18" s="5" customFormat="1" x14ac:dyDescent="0.35">
      <c r="A767" s="358" t="str">
        <f>IF(ISBLANK(INDEX('Policy Characteristics'!A:A,MATCH($C767,'Policy Characteristics'!$C:$C,0))),"",INDEX('Policy Characteristics'!A:A,MATCH($C767,'Policy Characteristics'!$C:$C,0)))</f>
        <v>Industry</v>
      </c>
      <c r="B767" s="358" t="str">
        <f>IF(ISBLANK(INDEX('Policy Characteristics'!B:B,MATCH($C767,'Policy Characteristics'!$C:$C,0))),"",INDEX('Policy Characteristics'!B:B,MATCH($C767,'Policy Characteristics'!$C:$C,0)))</f>
        <v>Industry Energy Efficiency Standards</v>
      </c>
      <c r="C767" s="362" t="str">
        <f t="shared" si="37"/>
        <v>Percentage Improvement in Eqpt Efficiency Standards above BAU</v>
      </c>
      <c r="D767" s="9" t="s">
        <v>3223</v>
      </c>
      <c r="E767" s="53" t="s">
        <v>2468</v>
      </c>
      <c r="F767" s="195" t="s">
        <v>3187</v>
      </c>
      <c r="G767" s="53" t="s">
        <v>2474</v>
      </c>
      <c r="H767" s="54">
        <v>1003</v>
      </c>
      <c r="I767" s="53" t="s">
        <v>46</v>
      </c>
      <c r="J767" s="360" t="str">
        <f>IF(ISBLANK(INDEX('Policy Characteristics'!D:D,MATCH($C767,'Policy Characteristics'!$C:$C,0))),"",INDEX('Policy Characteristics'!D:D,MATCH($C767,'Policy Characteristics'!$C:$C,0)))</f>
        <v>Industry Energy Efficiency Standards</v>
      </c>
      <c r="K767" s="358" t="str">
        <f>IF(ISBLANK(INDEX('Policy Characteristics'!E:E,MATCH($C767,'Policy Characteristics'!$C:$C,0))),"",INDEX('Policy Characteristics'!E:E,MATCH($C767,'Policy Characteristics'!$C:$C,0)))</f>
        <v>indst efficiency standards</v>
      </c>
      <c r="L767" s="380">
        <f>IF(ISBLANK(INDEX('Policy Characteristics'!F:F,MATCH($C767,'Policy Characteristics'!$C:$C,0))),"",INDEX('Policy Characteristics'!F:F,MATCH($C767,'Policy Characteristics'!$C:$C,0)))</f>
        <v>0</v>
      </c>
      <c r="M767" s="380">
        <f>IF(ISBLANK(INDEX('Policy Characteristics'!G:G,MATCH($C767,'Policy Characteristics'!$C:$C,0))),"",INDEX('Policy Characteristics'!G:G,MATCH($C767,'Policy Characteristics'!$C:$C,0)))</f>
        <v>0.25</v>
      </c>
      <c r="N767" s="380">
        <f>IF(ISBLANK(INDEX('Policy Characteristics'!H:H,MATCH($C767,'Policy Characteristics'!$C:$C,0))),"",INDEX('Policy Characteristics'!H:H,MATCH($C767,'Policy Characteristics'!$C:$C,0)))</f>
        <v>0.01</v>
      </c>
      <c r="O767" s="358" t="str">
        <f>IF(ISBLANK(INDEX('Policy Characteristics'!I:I,MATCH($C767,'Policy Characteristics'!$C:$C,0))),"",INDEX('Policy Characteristics'!I:I,MATCH($C767,'Policy Characteristics'!$C:$C,0)))</f>
        <v>% reduction in energy use</v>
      </c>
      <c r="P767" s="358"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7" s="358" t="str">
        <f>IF(ISBLANK(INDEX('Policy Characteristics'!K:K,MATCH($C767,'Policy Characteristics'!$C:$C,0))),"",INDEX('Policy Characteristics'!K:K,MATCH($C767,'Policy Characteristics'!$C:$C,0)))</f>
        <v>industry-ag-main.html#eff-stds</v>
      </c>
      <c r="R767" s="358" t="str">
        <f>IF(ISBLANK(INDEX('Policy Characteristics'!L:L,MATCH($C767,'Policy Characteristics'!$C:$C,0))),"",INDEX('Policy Characteristics'!L:L,MATCH($C767,'Policy Characteristics'!$C:$C,0)))</f>
        <v>industry-energy-efficiency-standards.html</v>
      </c>
    </row>
    <row r="768" spans="1:18" s="5" customFormat="1" x14ac:dyDescent="0.35">
      <c r="A768" s="358" t="str">
        <f>IF(ISBLANK(INDEX('Policy Characteristics'!A:A,MATCH($C768,'Policy Characteristics'!$C:$C,0))),"",INDEX('Policy Characteristics'!A:A,MATCH($C768,'Policy Characteristics'!$C:$C,0)))</f>
        <v>Industry</v>
      </c>
      <c r="B768" s="358" t="str">
        <f>IF(ISBLANK(INDEX('Policy Characteristics'!B:B,MATCH($C768,'Policy Characteristics'!$C:$C,0))),"",INDEX('Policy Characteristics'!B:B,MATCH($C768,'Policy Characteristics'!$C:$C,0)))</f>
        <v>Industry Energy Efficiency Standards</v>
      </c>
      <c r="C768" s="362" t="str">
        <f t="shared" si="37"/>
        <v>Percentage Improvement in Eqpt Efficiency Standards above BAU</v>
      </c>
      <c r="D768" s="9" t="s">
        <v>3223</v>
      </c>
      <c r="E768" s="53" t="s">
        <v>2805</v>
      </c>
      <c r="F768" s="195" t="s">
        <v>3187</v>
      </c>
      <c r="G768" s="53" t="s">
        <v>2808</v>
      </c>
      <c r="H768" s="54">
        <v>1004</v>
      </c>
      <c r="I768" s="53" t="s">
        <v>46</v>
      </c>
      <c r="J768" s="360" t="str">
        <f>IF(ISBLANK(INDEX('Policy Characteristics'!D:D,MATCH($C768,'Policy Characteristics'!$C:$C,0))),"",INDEX('Policy Characteristics'!D:D,MATCH($C768,'Policy Characteristics'!$C:$C,0)))</f>
        <v>Industry Energy Efficiency Standards</v>
      </c>
      <c r="K768" s="358" t="str">
        <f>IF(ISBLANK(INDEX('Policy Characteristics'!E:E,MATCH($C768,'Policy Characteristics'!$C:$C,0))),"",INDEX('Policy Characteristics'!E:E,MATCH($C768,'Policy Characteristics'!$C:$C,0)))</f>
        <v>indst efficiency standards</v>
      </c>
      <c r="L768" s="380">
        <f>IF(ISBLANK(INDEX('Policy Characteristics'!F:F,MATCH($C768,'Policy Characteristics'!$C:$C,0))),"",INDEX('Policy Characteristics'!F:F,MATCH($C768,'Policy Characteristics'!$C:$C,0)))</f>
        <v>0</v>
      </c>
      <c r="M768" s="380">
        <f>IF(ISBLANK(INDEX('Policy Characteristics'!G:G,MATCH($C768,'Policy Characteristics'!$C:$C,0))),"",INDEX('Policy Characteristics'!G:G,MATCH($C768,'Policy Characteristics'!$C:$C,0)))</f>
        <v>0.25</v>
      </c>
      <c r="N768" s="380">
        <f>IF(ISBLANK(INDEX('Policy Characteristics'!H:H,MATCH($C768,'Policy Characteristics'!$C:$C,0))),"",INDEX('Policy Characteristics'!H:H,MATCH($C768,'Policy Characteristics'!$C:$C,0)))</f>
        <v>0.01</v>
      </c>
      <c r="O768" s="358" t="str">
        <f>IF(ISBLANK(INDEX('Policy Characteristics'!I:I,MATCH($C768,'Policy Characteristics'!$C:$C,0))),"",INDEX('Policy Characteristics'!I:I,MATCH($C768,'Policy Characteristics'!$C:$C,0)))</f>
        <v>% reduction in energy use</v>
      </c>
      <c r="P768" s="358"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8" s="358" t="str">
        <f>IF(ISBLANK(INDEX('Policy Characteristics'!K:K,MATCH($C768,'Policy Characteristics'!$C:$C,0))),"",INDEX('Policy Characteristics'!K:K,MATCH($C768,'Policy Characteristics'!$C:$C,0)))</f>
        <v>industry-ag-main.html#eff-stds</v>
      </c>
      <c r="R768" s="358" t="str">
        <f>IF(ISBLANK(INDEX('Policy Characteristics'!L:L,MATCH($C768,'Policy Characteristics'!$C:$C,0))),"",INDEX('Policy Characteristics'!L:L,MATCH($C768,'Policy Characteristics'!$C:$C,0)))</f>
        <v>industry-energy-efficiency-standards.html</v>
      </c>
    </row>
    <row r="769" spans="1:18" s="5" customFormat="1" x14ac:dyDescent="0.35">
      <c r="A769" s="358" t="str">
        <f>IF(ISBLANK(INDEX('Policy Characteristics'!A:A,MATCH($C769,'Policy Characteristics'!$C:$C,0))),"",INDEX('Policy Characteristics'!A:A,MATCH($C769,'Policy Characteristics'!$C:$C,0)))</f>
        <v>Industry</v>
      </c>
      <c r="B769" s="358" t="str">
        <f>IF(ISBLANK(INDEX('Policy Characteristics'!B:B,MATCH($C769,'Policy Characteristics'!$C:$C,0))),"",INDEX('Policy Characteristics'!B:B,MATCH($C769,'Policy Characteristics'!$C:$C,0)))</f>
        <v>Industry Energy Efficiency Standards</v>
      </c>
      <c r="C769" s="362" t="str">
        <f t="shared" si="37"/>
        <v>Percentage Improvement in Eqpt Efficiency Standards above BAU</v>
      </c>
      <c r="D769" s="9" t="s">
        <v>3223</v>
      </c>
      <c r="E769" s="53" t="s">
        <v>2806</v>
      </c>
      <c r="F769" s="195" t="s">
        <v>3187</v>
      </c>
      <c r="G769" s="53" t="s">
        <v>2810</v>
      </c>
      <c r="H769" s="54">
        <v>1005</v>
      </c>
      <c r="I769" s="53" t="s">
        <v>45</v>
      </c>
      <c r="J769" s="360" t="str">
        <f>IF(ISBLANK(INDEX('Policy Characteristics'!D:D,MATCH($C769,'Policy Characteristics'!$C:$C,0))),"",INDEX('Policy Characteristics'!D:D,MATCH($C769,'Policy Characteristics'!$C:$C,0)))</f>
        <v>Industry Energy Efficiency Standards</v>
      </c>
      <c r="K769" s="358" t="str">
        <f>IF(ISBLANK(INDEX('Policy Characteristics'!E:E,MATCH($C769,'Policy Characteristics'!$C:$C,0))),"",INDEX('Policy Characteristics'!E:E,MATCH($C769,'Policy Characteristics'!$C:$C,0)))</f>
        <v>indst efficiency standards</v>
      </c>
      <c r="L769" s="380">
        <f>IF(ISBLANK(INDEX('Policy Characteristics'!F:F,MATCH($C769,'Policy Characteristics'!$C:$C,0))),"",INDEX('Policy Characteristics'!F:F,MATCH($C769,'Policy Characteristics'!$C:$C,0)))</f>
        <v>0</v>
      </c>
      <c r="M769" s="380">
        <f>IF(ISBLANK(INDEX('Policy Characteristics'!G:G,MATCH($C769,'Policy Characteristics'!$C:$C,0))),"",INDEX('Policy Characteristics'!G:G,MATCH($C769,'Policy Characteristics'!$C:$C,0)))</f>
        <v>0.25</v>
      </c>
      <c r="N769" s="380">
        <f>IF(ISBLANK(INDEX('Policy Characteristics'!H:H,MATCH($C769,'Policy Characteristics'!$C:$C,0))),"",INDEX('Policy Characteristics'!H:H,MATCH($C769,'Policy Characteristics'!$C:$C,0)))</f>
        <v>0.01</v>
      </c>
      <c r="O769" s="358" t="str">
        <f>IF(ISBLANK(INDEX('Policy Characteristics'!I:I,MATCH($C769,'Policy Characteristics'!$C:$C,0))),"",INDEX('Policy Characteristics'!I:I,MATCH($C769,'Policy Characteristics'!$C:$C,0)))</f>
        <v>% reduction in energy use</v>
      </c>
      <c r="P769" s="358"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9" s="358" t="str">
        <f>IF(ISBLANK(INDEX('Policy Characteristics'!K:K,MATCH($C769,'Policy Characteristics'!$C:$C,0))),"",INDEX('Policy Characteristics'!K:K,MATCH($C769,'Policy Characteristics'!$C:$C,0)))</f>
        <v>industry-ag-main.html#eff-stds</v>
      </c>
      <c r="R769" s="358" t="str">
        <f>IF(ISBLANK(INDEX('Policy Characteristics'!L:L,MATCH($C769,'Policy Characteristics'!$C:$C,0))),"",INDEX('Policy Characteristics'!L:L,MATCH($C769,'Policy Characteristics'!$C:$C,0)))</f>
        <v>industry-energy-efficiency-standards.html</v>
      </c>
    </row>
    <row r="770" spans="1:18" s="5" customFormat="1" x14ac:dyDescent="0.35">
      <c r="A770" s="358" t="str">
        <f>IF(ISBLANK(INDEX('Policy Characteristics'!A:A,MATCH($C770,'Policy Characteristics'!$C:$C,0))),"",INDEX('Policy Characteristics'!A:A,MATCH($C770,'Policy Characteristics'!$C:$C,0)))</f>
        <v>Industry</v>
      </c>
      <c r="B770" s="358" t="str">
        <f>IF(ISBLANK(INDEX('Policy Characteristics'!B:B,MATCH($C770,'Policy Characteristics'!$C:$C,0))),"",INDEX('Policy Characteristics'!B:B,MATCH($C770,'Policy Characteristics'!$C:$C,0)))</f>
        <v>Industry Energy Efficiency Standards</v>
      </c>
      <c r="C770" s="362" t="str">
        <f t="shared" si="37"/>
        <v>Percentage Improvement in Eqpt Efficiency Standards above BAU</v>
      </c>
      <c r="D770" s="9" t="s">
        <v>3223</v>
      </c>
      <c r="E770" s="53" t="s">
        <v>2807</v>
      </c>
      <c r="F770" s="195" t="s">
        <v>3187</v>
      </c>
      <c r="G770" s="53" t="s">
        <v>2811</v>
      </c>
      <c r="H770" s="54">
        <v>1006</v>
      </c>
      <c r="I770" s="53" t="s">
        <v>45</v>
      </c>
      <c r="J770" s="360" t="str">
        <f>IF(ISBLANK(INDEX('Policy Characteristics'!D:D,MATCH($C770,'Policy Characteristics'!$C:$C,0))),"",INDEX('Policy Characteristics'!D:D,MATCH($C770,'Policy Characteristics'!$C:$C,0)))</f>
        <v>Industry Energy Efficiency Standards</v>
      </c>
      <c r="K770" s="358" t="str">
        <f>IF(ISBLANK(INDEX('Policy Characteristics'!E:E,MATCH($C770,'Policy Characteristics'!$C:$C,0))),"",INDEX('Policy Characteristics'!E:E,MATCH($C770,'Policy Characteristics'!$C:$C,0)))</f>
        <v>indst efficiency standards</v>
      </c>
      <c r="L770" s="380">
        <f>IF(ISBLANK(INDEX('Policy Characteristics'!F:F,MATCH($C770,'Policy Characteristics'!$C:$C,0))),"",INDEX('Policy Characteristics'!F:F,MATCH($C770,'Policy Characteristics'!$C:$C,0)))</f>
        <v>0</v>
      </c>
      <c r="M770" s="380">
        <f>IF(ISBLANK(INDEX('Policy Characteristics'!G:G,MATCH($C770,'Policy Characteristics'!$C:$C,0))),"",INDEX('Policy Characteristics'!G:G,MATCH($C770,'Policy Characteristics'!$C:$C,0)))</f>
        <v>0.25</v>
      </c>
      <c r="N770" s="380">
        <f>IF(ISBLANK(INDEX('Policy Characteristics'!H:H,MATCH($C770,'Policy Characteristics'!$C:$C,0))),"",INDEX('Policy Characteristics'!H:H,MATCH($C770,'Policy Characteristics'!$C:$C,0)))</f>
        <v>0.01</v>
      </c>
      <c r="O770" s="358" t="str">
        <f>IF(ISBLANK(INDEX('Policy Characteristics'!I:I,MATCH($C770,'Policy Characteristics'!$C:$C,0))),"",INDEX('Policy Characteristics'!I:I,MATCH($C770,'Policy Characteristics'!$C:$C,0)))</f>
        <v>% reduction in energy use</v>
      </c>
      <c r="P770" s="358"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0" s="358" t="str">
        <f>IF(ISBLANK(INDEX('Policy Characteristics'!K:K,MATCH($C770,'Policy Characteristics'!$C:$C,0))),"",INDEX('Policy Characteristics'!K:K,MATCH($C770,'Policy Characteristics'!$C:$C,0)))</f>
        <v>industry-ag-main.html#eff-stds</v>
      </c>
      <c r="R770" s="358" t="str">
        <f>IF(ISBLANK(INDEX('Policy Characteristics'!L:L,MATCH($C770,'Policy Characteristics'!$C:$C,0))),"",INDEX('Policy Characteristics'!L:L,MATCH($C770,'Policy Characteristics'!$C:$C,0)))</f>
        <v>industry-energy-efficiency-standards.html</v>
      </c>
    </row>
    <row r="771" spans="1:18" s="5" customFormat="1" x14ac:dyDescent="0.35">
      <c r="A771" s="358" t="str">
        <f>IF(ISBLANK(INDEX('Policy Characteristics'!A:A,MATCH($C771,'Policy Characteristics'!$C:$C,0))),"",INDEX('Policy Characteristics'!A:A,MATCH($C771,'Policy Characteristics'!$C:$C,0)))</f>
        <v>Industry</v>
      </c>
      <c r="B771" s="358" t="str">
        <f>IF(ISBLANK(INDEX('Policy Characteristics'!B:B,MATCH($C771,'Policy Characteristics'!$C:$C,0))),"",INDEX('Policy Characteristics'!B:B,MATCH($C771,'Policy Characteristics'!$C:$C,0)))</f>
        <v>Industry Energy Efficiency Standards</v>
      </c>
      <c r="C771" s="362" t="str">
        <f t="shared" si="37"/>
        <v>Percentage Improvement in Eqpt Efficiency Standards above BAU</v>
      </c>
      <c r="D771" s="9" t="s">
        <v>3223</v>
      </c>
      <c r="E771" s="53" t="s">
        <v>2804</v>
      </c>
      <c r="F771" s="195" t="s">
        <v>3187</v>
      </c>
      <c r="G771" s="53" t="s">
        <v>2809</v>
      </c>
      <c r="H771" s="54">
        <v>1007</v>
      </c>
      <c r="I771" s="53" t="s">
        <v>46</v>
      </c>
      <c r="J771" s="360" t="str">
        <f>IF(ISBLANK(INDEX('Policy Characteristics'!D:D,MATCH($C771,'Policy Characteristics'!$C:$C,0))),"",INDEX('Policy Characteristics'!D:D,MATCH($C771,'Policy Characteristics'!$C:$C,0)))</f>
        <v>Industry Energy Efficiency Standards</v>
      </c>
      <c r="K771" s="358" t="str">
        <f>IF(ISBLANK(INDEX('Policy Characteristics'!E:E,MATCH($C771,'Policy Characteristics'!$C:$C,0))),"",INDEX('Policy Characteristics'!E:E,MATCH($C771,'Policy Characteristics'!$C:$C,0)))</f>
        <v>indst efficiency standards</v>
      </c>
      <c r="L771" s="380">
        <f>IF(ISBLANK(INDEX('Policy Characteristics'!F:F,MATCH($C771,'Policy Characteristics'!$C:$C,0))),"",INDEX('Policy Characteristics'!F:F,MATCH($C771,'Policy Characteristics'!$C:$C,0)))</f>
        <v>0</v>
      </c>
      <c r="M771" s="380">
        <f>IF(ISBLANK(INDEX('Policy Characteristics'!G:G,MATCH($C771,'Policy Characteristics'!$C:$C,0))),"",INDEX('Policy Characteristics'!G:G,MATCH($C771,'Policy Characteristics'!$C:$C,0)))</f>
        <v>0.25</v>
      </c>
      <c r="N771" s="380">
        <f>IF(ISBLANK(INDEX('Policy Characteristics'!H:H,MATCH($C771,'Policy Characteristics'!$C:$C,0))),"",INDEX('Policy Characteristics'!H:H,MATCH($C771,'Policy Characteristics'!$C:$C,0)))</f>
        <v>0.01</v>
      </c>
      <c r="O771" s="358" t="str">
        <f>IF(ISBLANK(INDEX('Policy Characteristics'!I:I,MATCH($C771,'Policy Characteristics'!$C:$C,0))),"",INDEX('Policy Characteristics'!I:I,MATCH($C771,'Policy Characteristics'!$C:$C,0)))</f>
        <v>% reduction in energy use</v>
      </c>
      <c r="P771" s="358"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1" s="358" t="str">
        <f>IF(ISBLANK(INDEX('Policy Characteristics'!K:K,MATCH($C771,'Policy Characteristics'!$C:$C,0))),"",INDEX('Policy Characteristics'!K:K,MATCH($C771,'Policy Characteristics'!$C:$C,0)))</f>
        <v>industry-ag-main.html#eff-stds</v>
      </c>
      <c r="R771" s="358" t="str">
        <f>IF(ISBLANK(INDEX('Policy Characteristics'!L:L,MATCH($C771,'Policy Characteristics'!$C:$C,0))),"",INDEX('Policy Characteristics'!L:L,MATCH($C771,'Policy Characteristics'!$C:$C,0)))</f>
        <v>industry-energy-efficiency-standards.html</v>
      </c>
    </row>
    <row r="772" spans="1:18" s="5" customFormat="1" x14ac:dyDescent="0.35">
      <c r="A772" s="358" t="str">
        <f>IF(ISBLANK(INDEX('Policy Characteristics'!A:A,MATCH($C772,'Policy Characteristics'!$C:$C,0))),"",INDEX('Policy Characteristics'!A:A,MATCH($C772,'Policy Characteristics'!$C:$C,0)))</f>
        <v>Industry</v>
      </c>
      <c r="B772" s="358" t="str">
        <f>IF(ISBLANK(INDEX('Policy Characteristics'!B:B,MATCH($C772,'Policy Characteristics'!$C:$C,0))),"",INDEX('Policy Characteristics'!B:B,MATCH($C772,'Policy Characteristics'!$C:$C,0)))</f>
        <v>Industry Energy Efficiency Standards</v>
      </c>
      <c r="C772" s="362" t="str">
        <f t="shared" si="37"/>
        <v>Percentage Improvement in Eqpt Efficiency Standards above BAU</v>
      </c>
      <c r="D772" s="9" t="s">
        <v>3224</v>
      </c>
      <c r="E772" s="53" t="s">
        <v>2463</v>
      </c>
      <c r="F772" s="195" t="s">
        <v>3188</v>
      </c>
      <c r="G772" s="53" t="s">
        <v>2469</v>
      </c>
      <c r="H772" s="54">
        <v>1008</v>
      </c>
      <c r="I772" s="53" t="s">
        <v>45</v>
      </c>
      <c r="J772" s="360" t="str">
        <f>IF(ISBLANK(INDEX('Policy Characteristics'!D:D,MATCH($C772,'Policy Characteristics'!$C:$C,0))),"",INDEX('Policy Characteristics'!D:D,MATCH($C772,'Policy Characteristics'!$C:$C,0)))</f>
        <v>Industry Energy Efficiency Standards</v>
      </c>
      <c r="K772" s="358" t="str">
        <f>IF(ISBLANK(INDEX('Policy Characteristics'!E:E,MATCH($C772,'Policy Characteristics'!$C:$C,0))),"",INDEX('Policy Characteristics'!E:E,MATCH($C772,'Policy Characteristics'!$C:$C,0)))</f>
        <v>indst efficiency standards</v>
      </c>
      <c r="L772" s="380">
        <f>IF(ISBLANK(INDEX('Policy Characteristics'!F:F,MATCH($C772,'Policy Characteristics'!$C:$C,0))),"",INDEX('Policy Characteristics'!F:F,MATCH($C772,'Policy Characteristics'!$C:$C,0)))</f>
        <v>0</v>
      </c>
      <c r="M772" s="380">
        <f>IF(ISBLANK(INDEX('Policy Characteristics'!G:G,MATCH($C772,'Policy Characteristics'!$C:$C,0))),"",INDEX('Policy Characteristics'!G:G,MATCH($C772,'Policy Characteristics'!$C:$C,0)))</f>
        <v>0.25</v>
      </c>
      <c r="N772" s="380">
        <f>IF(ISBLANK(INDEX('Policy Characteristics'!H:H,MATCH($C772,'Policy Characteristics'!$C:$C,0))),"",INDEX('Policy Characteristics'!H:H,MATCH($C772,'Policy Characteristics'!$C:$C,0)))</f>
        <v>0.01</v>
      </c>
      <c r="O772" s="358" t="str">
        <f>IF(ISBLANK(INDEX('Policy Characteristics'!I:I,MATCH($C772,'Policy Characteristics'!$C:$C,0))),"",INDEX('Policy Characteristics'!I:I,MATCH($C772,'Policy Characteristics'!$C:$C,0)))</f>
        <v>% reduction in energy use</v>
      </c>
      <c r="P772" s="358"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2" s="358" t="str">
        <f>IF(ISBLANK(INDEX('Policy Characteristics'!K:K,MATCH($C772,'Policy Characteristics'!$C:$C,0))),"",INDEX('Policy Characteristics'!K:K,MATCH($C772,'Policy Characteristics'!$C:$C,0)))</f>
        <v>industry-ag-main.html#eff-stds</v>
      </c>
      <c r="R772" s="358" t="str">
        <f>IF(ISBLANK(INDEX('Policy Characteristics'!L:L,MATCH($C772,'Policy Characteristics'!$C:$C,0))),"",INDEX('Policy Characteristics'!L:L,MATCH($C772,'Policy Characteristics'!$C:$C,0)))</f>
        <v>industry-energy-efficiency-standards.html</v>
      </c>
    </row>
    <row r="773" spans="1:18" s="5" customFormat="1" x14ac:dyDescent="0.35">
      <c r="A773" s="358" t="str">
        <f>IF(ISBLANK(INDEX('Policy Characteristics'!A:A,MATCH($C773,'Policy Characteristics'!$C:$C,0))),"",INDEX('Policy Characteristics'!A:A,MATCH($C773,'Policy Characteristics'!$C:$C,0)))</f>
        <v>Industry</v>
      </c>
      <c r="B773" s="358" t="str">
        <f>IF(ISBLANK(INDEX('Policy Characteristics'!B:B,MATCH($C773,'Policy Characteristics'!$C:$C,0))),"",INDEX('Policy Characteristics'!B:B,MATCH($C773,'Policy Characteristics'!$C:$C,0)))</f>
        <v>Industry Energy Efficiency Standards</v>
      </c>
      <c r="C773" s="362" t="str">
        <f t="shared" si="37"/>
        <v>Percentage Improvement in Eqpt Efficiency Standards above BAU</v>
      </c>
      <c r="D773" s="9" t="s">
        <v>3224</v>
      </c>
      <c r="E773" s="53" t="s">
        <v>2464</v>
      </c>
      <c r="F773" s="195" t="s">
        <v>3188</v>
      </c>
      <c r="G773" s="53" t="s">
        <v>2472</v>
      </c>
      <c r="H773" s="54">
        <v>1009</v>
      </c>
      <c r="I773" s="53" t="s">
        <v>45</v>
      </c>
      <c r="J773" s="360" t="str">
        <f>IF(ISBLANK(INDEX('Policy Characteristics'!D:D,MATCH($C773,'Policy Characteristics'!$C:$C,0))),"",INDEX('Policy Characteristics'!D:D,MATCH($C773,'Policy Characteristics'!$C:$C,0)))</f>
        <v>Industry Energy Efficiency Standards</v>
      </c>
      <c r="K773" s="358" t="str">
        <f>IF(ISBLANK(INDEX('Policy Characteristics'!E:E,MATCH($C773,'Policy Characteristics'!$C:$C,0))),"",INDEX('Policy Characteristics'!E:E,MATCH($C773,'Policy Characteristics'!$C:$C,0)))</f>
        <v>indst efficiency standards</v>
      </c>
      <c r="L773" s="380">
        <f>IF(ISBLANK(INDEX('Policy Characteristics'!F:F,MATCH($C773,'Policy Characteristics'!$C:$C,0))),"",INDEX('Policy Characteristics'!F:F,MATCH($C773,'Policy Characteristics'!$C:$C,0)))</f>
        <v>0</v>
      </c>
      <c r="M773" s="380">
        <f>IF(ISBLANK(INDEX('Policy Characteristics'!G:G,MATCH($C773,'Policy Characteristics'!$C:$C,0))),"",INDEX('Policy Characteristics'!G:G,MATCH($C773,'Policy Characteristics'!$C:$C,0)))</f>
        <v>0.25</v>
      </c>
      <c r="N773" s="380">
        <f>IF(ISBLANK(INDEX('Policy Characteristics'!H:H,MATCH($C773,'Policy Characteristics'!$C:$C,0))),"",INDEX('Policy Characteristics'!H:H,MATCH($C773,'Policy Characteristics'!$C:$C,0)))</f>
        <v>0.01</v>
      </c>
      <c r="O773" s="358" t="str">
        <f>IF(ISBLANK(INDEX('Policy Characteristics'!I:I,MATCH($C773,'Policy Characteristics'!$C:$C,0))),"",INDEX('Policy Characteristics'!I:I,MATCH($C773,'Policy Characteristics'!$C:$C,0)))</f>
        <v>% reduction in energy use</v>
      </c>
      <c r="P773" s="358"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3" s="358" t="str">
        <f>IF(ISBLANK(INDEX('Policy Characteristics'!K:K,MATCH($C773,'Policy Characteristics'!$C:$C,0))),"",INDEX('Policy Characteristics'!K:K,MATCH($C773,'Policy Characteristics'!$C:$C,0)))</f>
        <v>industry-ag-main.html#eff-stds</v>
      </c>
      <c r="R773" s="358" t="str">
        <f>IF(ISBLANK(INDEX('Policy Characteristics'!L:L,MATCH($C773,'Policy Characteristics'!$C:$C,0))),"",INDEX('Policy Characteristics'!L:L,MATCH($C773,'Policy Characteristics'!$C:$C,0)))</f>
        <v>industry-energy-efficiency-standards.html</v>
      </c>
    </row>
    <row r="774" spans="1:18" s="5" customFormat="1" x14ac:dyDescent="0.35">
      <c r="A774" s="358" t="str">
        <f>IF(ISBLANK(INDEX('Policy Characteristics'!A:A,MATCH($C774,'Policy Characteristics'!$C:$C,0))),"",INDEX('Policy Characteristics'!A:A,MATCH($C774,'Policy Characteristics'!$C:$C,0)))</f>
        <v>Industry</v>
      </c>
      <c r="B774" s="358" t="str">
        <f>IF(ISBLANK(INDEX('Policy Characteristics'!B:B,MATCH($C774,'Policy Characteristics'!$C:$C,0))),"",INDEX('Policy Characteristics'!B:B,MATCH($C774,'Policy Characteristics'!$C:$C,0)))</f>
        <v>Industry Energy Efficiency Standards</v>
      </c>
      <c r="C774" s="362" t="str">
        <f t="shared" si="37"/>
        <v>Percentage Improvement in Eqpt Efficiency Standards above BAU</v>
      </c>
      <c r="D774" s="9" t="s">
        <v>3224</v>
      </c>
      <c r="E774" s="53" t="s">
        <v>2465</v>
      </c>
      <c r="F774" s="195" t="s">
        <v>3188</v>
      </c>
      <c r="G774" s="53" t="s">
        <v>2473</v>
      </c>
      <c r="H774" s="54">
        <v>1010</v>
      </c>
      <c r="I774" s="53" t="s">
        <v>45</v>
      </c>
      <c r="J774" s="360" t="str">
        <f>IF(ISBLANK(INDEX('Policy Characteristics'!D:D,MATCH($C774,'Policy Characteristics'!$C:$C,0))),"",INDEX('Policy Characteristics'!D:D,MATCH($C774,'Policy Characteristics'!$C:$C,0)))</f>
        <v>Industry Energy Efficiency Standards</v>
      </c>
      <c r="K774" s="358" t="str">
        <f>IF(ISBLANK(INDEX('Policy Characteristics'!E:E,MATCH($C774,'Policy Characteristics'!$C:$C,0))),"",INDEX('Policy Characteristics'!E:E,MATCH($C774,'Policy Characteristics'!$C:$C,0)))</f>
        <v>indst efficiency standards</v>
      </c>
      <c r="L774" s="380">
        <f>IF(ISBLANK(INDEX('Policy Characteristics'!F:F,MATCH($C774,'Policy Characteristics'!$C:$C,0))),"",INDEX('Policy Characteristics'!F:F,MATCH($C774,'Policy Characteristics'!$C:$C,0)))</f>
        <v>0</v>
      </c>
      <c r="M774" s="380">
        <f>IF(ISBLANK(INDEX('Policy Characteristics'!G:G,MATCH($C774,'Policy Characteristics'!$C:$C,0))),"",INDEX('Policy Characteristics'!G:G,MATCH($C774,'Policy Characteristics'!$C:$C,0)))</f>
        <v>0.25</v>
      </c>
      <c r="N774" s="380">
        <f>IF(ISBLANK(INDEX('Policy Characteristics'!H:H,MATCH($C774,'Policy Characteristics'!$C:$C,0))),"",INDEX('Policy Characteristics'!H:H,MATCH($C774,'Policy Characteristics'!$C:$C,0)))</f>
        <v>0.01</v>
      </c>
      <c r="O774" s="358" t="str">
        <f>IF(ISBLANK(INDEX('Policy Characteristics'!I:I,MATCH($C774,'Policy Characteristics'!$C:$C,0))),"",INDEX('Policy Characteristics'!I:I,MATCH($C774,'Policy Characteristics'!$C:$C,0)))</f>
        <v>% reduction in energy use</v>
      </c>
      <c r="P774" s="358"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4" s="358" t="str">
        <f>IF(ISBLANK(INDEX('Policy Characteristics'!K:K,MATCH($C774,'Policy Characteristics'!$C:$C,0))),"",INDEX('Policy Characteristics'!K:K,MATCH($C774,'Policy Characteristics'!$C:$C,0)))</f>
        <v>industry-ag-main.html#eff-stds</v>
      </c>
      <c r="R774" s="358" t="str">
        <f>IF(ISBLANK(INDEX('Policy Characteristics'!L:L,MATCH($C774,'Policy Characteristics'!$C:$C,0))),"",INDEX('Policy Characteristics'!L:L,MATCH($C774,'Policy Characteristics'!$C:$C,0)))</f>
        <v>industry-energy-efficiency-standards.html</v>
      </c>
    </row>
    <row r="775" spans="1:18" s="5" customFormat="1" x14ac:dyDescent="0.35">
      <c r="A775" s="358" t="str">
        <f>IF(ISBLANK(INDEX('Policy Characteristics'!A:A,MATCH($C775,'Policy Characteristics'!$C:$C,0))),"",INDEX('Policy Characteristics'!A:A,MATCH($C775,'Policy Characteristics'!$C:$C,0)))</f>
        <v>Industry</v>
      </c>
      <c r="B775" s="358" t="str">
        <f>IF(ISBLANK(INDEX('Policy Characteristics'!B:B,MATCH($C775,'Policy Characteristics'!$C:$C,0))),"",INDEX('Policy Characteristics'!B:B,MATCH($C775,'Policy Characteristics'!$C:$C,0)))</f>
        <v>Industry Energy Efficiency Standards</v>
      </c>
      <c r="C775" s="362" t="str">
        <f t="shared" si="37"/>
        <v>Percentage Improvement in Eqpt Efficiency Standards above BAU</v>
      </c>
      <c r="D775" s="9" t="s">
        <v>3224</v>
      </c>
      <c r="E775" s="53" t="s">
        <v>2466</v>
      </c>
      <c r="F775" s="195" t="s">
        <v>3188</v>
      </c>
      <c r="G775" s="53" t="s">
        <v>2470</v>
      </c>
      <c r="H775" s="54">
        <v>1011</v>
      </c>
      <c r="I775" s="53" t="s">
        <v>46</v>
      </c>
      <c r="J775" s="360" t="str">
        <f>IF(ISBLANK(INDEX('Policy Characteristics'!D:D,MATCH($C775,'Policy Characteristics'!$C:$C,0))),"",INDEX('Policy Characteristics'!D:D,MATCH($C775,'Policy Characteristics'!$C:$C,0)))</f>
        <v>Industry Energy Efficiency Standards</v>
      </c>
      <c r="K775" s="358" t="str">
        <f>IF(ISBLANK(INDEX('Policy Characteristics'!E:E,MATCH($C775,'Policy Characteristics'!$C:$C,0))),"",INDEX('Policy Characteristics'!E:E,MATCH($C775,'Policy Characteristics'!$C:$C,0)))</f>
        <v>indst efficiency standards</v>
      </c>
      <c r="L775" s="380">
        <f>IF(ISBLANK(INDEX('Policy Characteristics'!F:F,MATCH($C775,'Policy Characteristics'!$C:$C,0))),"",INDEX('Policy Characteristics'!F:F,MATCH($C775,'Policy Characteristics'!$C:$C,0)))</f>
        <v>0</v>
      </c>
      <c r="M775" s="380">
        <f>IF(ISBLANK(INDEX('Policy Characteristics'!G:G,MATCH($C775,'Policy Characteristics'!$C:$C,0))),"",INDEX('Policy Characteristics'!G:G,MATCH($C775,'Policy Characteristics'!$C:$C,0)))</f>
        <v>0.25</v>
      </c>
      <c r="N775" s="380">
        <f>IF(ISBLANK(INDEX('Policy Characteristics'!H:H,MATCH($C775,'Policy Characteristics'!$C:$C,0))),"",INDEX('Policy Characteristics'!H:H,MATCH($C775,'Policy Characteristics'!$C:$C,0)))</f>
        <v>0.01</v>
      </c>
      <c r="O775" s="358" t="str">
        <f>IF(ISBLANK(INDEX('Policy Characteristics'!I:I,MATCH($C775,'Policy Characteristics'!$C:$C,0))),"",INDEX('Policy Characteristics'!I:I,MATCH($C775,'Policy Characteristics'!$C:$C,0)))</f>
        <v>% reduction in energy use</v>
      </c>
      <c r="P775" s="358"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5" s="358" t="str">
        <f>IF(ISBLANK(INDEX('Policy Characteristics'!K:K,MATCH($C775,'Policy Characteristics'!$C:$C,0))),"",INDEX('Policy Characteristics'!K:K,MATCH($C775,'Policy Characteristics'!$C:$C,0)))</f>
        <v>industry-ag-main.html#eff-stds</v>
      </c>
      <c r="R775" s="358" t="str">
        <f>IF(ISBLANK(INDEX('Policy Characteristics'!L:L,MATCH($C775,'Policy Characteristics'!$C:$C,0))),"",INDEX('Policy Characteristics'!L:L,MATCH($C775,'Policy Characteristics'!$C:$C,0)))</f>
        <v>industry-energy-efficiency-standards.html</v>
      </c>
    </row>
    <row r="776" spans="1:18" s="5" customFormat="1" x14ac:dyDescent="0.35">
      <c r="A776" s="358" t="str">
        <f>IF(ISBLANK(INDEX('Policy Characteristics'!A:A,MATCH($C776,'Policy Characteristics'!$C:$C,0))),"",INDEX('Policy Characteristics'!A:A,MATCH($C776,'Policy Characteristics'!$C:$C,0)))</f>
        <v>Industry</v>
      </c>
      <c r="B776" s="358" t="str">
        <f>IF(ISBLANK(INDEX('Policy Characteristics'!B:B,MATCH($C776,'Policy Characteristics'!$C:$C,0))),"",INDEX('Policy Characteristics'!B:B,MATCH($C776,'Policy Characteristics'!$C:$C,0)))</f>
        <v>Industry Energy Efficiency Standards</v>
      </c>
      <c r="C776" s="362" t="str">
        <f t="shared" si="37"/>
        <v>Percentage Improvement in Eqpt Efficiency Standards above BAU</v>
      </c>
      <c r="D776" s="9" t="s">
        <v>3224</v>
      </c>
      <c r="E776" s="53" t="s">
        <v>2467</v>
      </c>
      <c r="F776" s="195" t="s">
        <v>3188</v>
      </c>
      <c r="G776" s="53" t="s">
        <v>2471</v>
      </c>
      <c r="H776" s="54">
        <v>1012</v>
      </c>
      <c r="I776" s="53" t="s">
        <v>45</v>
      </c>
      <c r="J776" s="360" t="str">
        <f>IF(ISBLANK(INDEX('Policy Characteristics'!D:D,MATCH($C776,'Policy Characteristics'!$C:$C,0))),"",INDEX('Policy Characteristics'!D:D,MATCH($C776,'Policy Characteristics'!$C:$C,0)))</f>
        <v>Industry Energy Efficiency Standards</v>
      </c>
      <c r="K776" s="358" t="str">
        <f>IF(ISBLANK(INDEX('Policy Characteristics'!E:E,MATCH($C776,'Policy Characteristics'!$C:$C,0))),"",INDEX('Policy Characteristics'!E:E,MATCH($C776,'Policy Characteristics'!$C:$C,0)))</f>
        <v>indst efficiency standards</v>
      </c>
      <c r="L776" s="380">
        <f>IF(ISBLANK(INDEX('Policy Characteristics'!F:F,MATCH($C776,'Policy Characteristics'!$C:$C,0))),"",INDEX('Policy Characteristics'!F:F,MATCH($C776,'Policy Characteristics'!$C:$C,0)))</f>
        <v>0</v>
      </c>
      <c r="M776" s="380">
        <f>IF(ISBLANK(INDEX('Policy Characteristics'!G:G,MATCH($C776,'Policy Characteristics'!$C:$C,0))),"",INDEX('Policy Characteristics'!G:G,MATCH($C776,'Policy Characteristics'!$C:$C,0)))</f>
        <v>0.25</v>
      </c>
      <c r="N776" s="380">
        <f>IF(ISBLANK(INDEX('Policy Characteristics'!H:H,MATCH($C776,'Policy Characteristics'!$C:$C,0))),"",INDEX('Policy Characteristics'!H:H,MATCH($C776,'Policy Characteristics'!$C:$C,0)))</f>
        <v>0.01</v>
      </c>
      <c r="O776" s="358" t="str">
        <f>IF(ISBLANK(INDEX('Policy Characteristics'!I:I,MATCH($C776,'Policy Characteristics'!$C:$C,0))),"",INDEX('Policy Characteristics'!I:I,MATCH($C776,'Policy Characteristics'!$C:$C,0)))</f>
        <v>% reduction in energy use</v>
      </c>
      <c r="P776" s="358"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6" s="358" t="str">
        <f>IF(ISBLANK(INDEX('Policy Characteristics'!K:K,MATCH($C776,'Policy Characteristics'!$C:$C,0))),"",INDEX('Policy Characteristics'!K:K,MATCH($C776,'Policy Characteristics'!$C:$C,0)))</f>
        <v>industry-ag-main.html#eff-stds</v>
      </c>
      <c r="R776" s="358" t="str">
        <f>IF(ISBLANK(INDEX('Policy Characteristics'!L:L,MATCH($C776,'Policy Characteristics'!$C:$C,0))),"",INDEX('Policy Characteristics'!L:L,MATCH($C776,'Policy Characteristics'!$C:$C,0)))</f>
        <v>industry-energy-efficiency-standards.html</v>
      </c>
    </row>
    <row r="777" spans="1:18" s="5" customFormat="1" x14ac:dyDescent="0.35">
      <c r="A777" s="358" t="str">
        <f>IF(ISBLANK(INDEX('Policy Characteristics'!A:A,MATCH($C777,'Policy Characteristics'!$C:$C,0))),"",INDEX('Policy Characteristics'!A:A,MATCH($C777,'Policy Characteristics'!$C:$C,0)))</f>
        <v>Industry</v>
      </c>
      <c r="B777" s="358" t="str">
        <f>IF(ISBLANK(INDEX('Policy Characteristics'!B:B,MATCH($C777,'Policy Characteristics'!$C:$C,0))),"",INDEX('Policy Characteristics'!B:B,MATCH($C777,'Policy Characteristics'!$C:$C,0)))</f>
        <v>Industry Energy Efficiency Standards</v>
      </c>
      <c r="C777" s="362" t="str">
        <f t="shared" si="37"/>
        <v>Percentage Improvement in Eqpt Efficiency Standards above BAU</v>
      </c>
      <c r="D777" s="9" t="s">
        <v>3224</v>
      </c>
      <c r="E777" s="53" t="s">
        <v>2468</v>
      </c>
      <c r="F777" s="195" t="s">
        <v>3188</v>
      </c>
      <c r="G777" s="53" t="s">
        <v>2474</v>
      </c>
      <c r="H777" s="54">
        <v>1013</v>
      </c>
      <c r="I777" s="53" t="s">
        <v>46</v>
      </c>
      <c r="J777" s="360" t="str">
        <f>IF(ISBLANK(INDEX('Policy Characteristics'!D:D,MATCH($C777,'Policy Characteristics'!$C:$C,0))),"",INDEX('Policy Characteristics'!D:D,MATCH($C777,'Policy Characteristics'!$C:$C,0)))</f>
        <v>Industry Energy Efficiency Standards</v>
      </c>
      <c r="K777" s="358" t="str">
        <f>IF(ISBLANK(INDEX('Policy Characteristics'!E:E,MATCH($C777,'Policy Characteristics'!$C:$C,0))),"",INDEX('Policy Characteristics'!E:E,MATCH($C777,'Policy Characteristics'!$C:$C,0)))</f>
        <v>indst efficiency standards</v>
      </c>
      <c r="L777" s="380">
        <f>IF(ISBLANK(INDEX('Policy Characteristics'!F:F,MATCH($C777,'Policy Characteristics'!$C:$C,0))),"",INDEX('Policy Characteristics'!F:F,MATCH($C777,'Policy Characteristics'!$C:$C,0)))</f>
        <v>0</v>
      </c>
      <c r="M777" s="380">
        <f>IF(ISBLANK(INDEX('Policy Characteristics'!G:G,MATCH($C777,'Policy Characteristics'!$C:$C,0))),"",INDEX('Policy Characteristics'!G:G,MATCH($C777,'Policy Characteristics'!$C:$C,0)))</f>
        <v>0.25</v>
      </c>
      <c r="N777" s="380">
        <f>IF(ISBLANK(INDEX('Policy Characteristics'!H:H,MATCH($C777,'Policy Characteristics'!$C:$C,0))),"",INDEX('Policy Characteristics'!H:H,MATCH($C777,'Policy Characteristics'!$C:$C,0)))</f>
        <v>0.01</v>
      </c>
      <c r="O777" s="358" t="str">
        <f>IF(ISBLANK(INDEX('Policy Characteristics'!I:I,MATCH($C777,'Policy Characteristics'!$C:$C,0))),"",INDEX('Policy Characteristics'!I:I,MATCH($C777,'Policy Characteristics'!$C:$C,0)))</f>
        <v>% reduction in energy use</v>
      </c>
      <c r="P777" s="358"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7" s="358" t="str">
        <f>IF(ISBLANK(INDEX('Policy Characteristics'!K:K,MATCH($C777,'Policy Characteristics'!$C:$C,0))),"",INDEX('Policy Characteristics'!K:K,MATCH($C777,'Policy Characteristics'!$C:$C,0)))</f>
        <v>industry-ag-main.html#eff-stds</v>
      </c>
      <c r="R777" s="358" t="str">
        <f>IF(ISBLANK(INDEX('Policy Characteristics'!L:L,MATCH($C777,'Policy Characteristics'!$C:$C,0))),"",INDEX('Policy Characteristics'!L:L,MATCH($C777,'Policy Characteristics'!$C:$C,0)))</f>
        <v>industry-energy-efficiency-standards.html</v>
      </c>
    </row>
    <row r="778" spans="1:18" s="5" customFormat="1" x14ac:dyDescent="0.35">
      <c r="A778" s="358" t="str">
        <f>IF(ISBLANK(INDEX('Policy Characteristics'!A:A,MATCH($C778,'Policy Characteristics'!$C:$C,0))),"",INDEX('Policy Characteristics'!A:A,MATCH($C778,'Policy Characteristics'!$C:$C,0)))</f>
        <v>Industry</v>
      </c>
      <c r="B778" s="358" t="str">
        <f>IF(ISBLANK(INDEX('Policy Characteristics'!B:B,MATCH($C778,'Policy Characteristics'!$C:$C,0))),"",INDEX('Policy Characteristics'!B:B,MATCH($C778,'Policy Characteristics'!$C:$C,0)))</f>
        <v>Industry Energy Efficiency Standards</v>
      </c>
      <c r="C778" s="362" t="str">
        <f t="shared" si="37"/>
        <v>Percentage Improvement in Eqpt Efficiency Standards above BAU</v>
      </c>
      <c r="D778" s="9" t="s">
        <v>3224</v>
      </c>
      <c r="E778" s="53" t="s">
        <v>2805</v>
      </c>
      <c r="F778" s="195" t="s">
        <v>3188</v>
      </c>
      <c r="G778" s="53" t="s">
        <v>2808</v>
      </c>
      <c r="H778" s="54">
        <v>1014</v>
      </c>
      <c r="I778" s="53" t="s">
        <v>46</v>
      </c>
      <c r="J778" s="360" t="str">
        <f>IF(ISBLANK(INDEX('Policy Characteristics'!D:D,MATCH($C778,'Policy Characteristics'!$C:$C,0))),"",INDEX('Policy Characteristics'!D:D,MATCH($C778,'Policy Characteristics'!$C:$C,0)))</f>
        <v>Industry Energy Efficiency Standards</v>
      </c>
      <c r="K778" s="358" t="str">
        <f>IF(ISBLANK(INDEX('Policy Characteristics'!E:E,MATCH($C778,'Policy Characteristics'!$C:$C,0))),"",INDEX('Policy Characteristics'!E:E,MATCH($C778,'Policy Characteristics'!$C:$C,0)))</f>
        <v>indst efficiency standards</v>
      </c>
      <c r="L778" s="380">
        <f>IF(ISBLANK(INDEX('Policy Characteristics'!F:F,MATCH($C778,'Policy Characteristics'!$C:$C,0))),"",INDEX('Policy Characteristics'!F:F,MATCH($C778,'Policy Characteristics'!$C:$C,0)))</f>
        <v>0</v>
      </c>
      <c r="M778" s="380">
        <f>IF(ISBLANK(INDEX('Policy Characteristics'!G:G,MATCH($C778,'Policy Characteristics'!$C:$C,0))),"",INDEX('Policy Characteristics'!G:G,MATCH($C778,'Policy Characteristics'!$C:$C,0)))</f>
        <v>0.25</v>
      </c>
      <c r="N778" s="380">
        <f>IF(ISBLANK(INDEX('Policy Characteristics'!H:H,MATCH($C778,'Policy Characteristics'!$C:$C,0))),"",INDEX('Policy Characteristics'!H:H,MATCH($C778,'Policy Characteristics'!$C:$C,0)))</f>
        <v>0.01</v>
      </c>
      <c r="O778" s="358" t="str">
        <f>IF(ISBLANK(INDEX('Policy Characteristics'!I:I,MATCH($C778,'Policy Characteristics'!$C:$C,0))),"",INDEX('Policy Characteristics'!I:I,MATCH($C778,'Policy Characteristics'!$C:$C,0)))</f>
        <v>% reduction in energy use</v>
      </c>
      <c r="P778" s="358"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8" s="358" t="str">
        <f>IF(ISBLANK(INDEX('Policy Characteristics'!K:K,MATCH($C778,'Policy Characteristics'!$C:$C,0))),"",INDEX('Policy Characteristics'!K:K,MATCH($C778,'Policy Characteristics'!$C:$C,0)))</f>
        <v>industry-ag-main.html#eff-stds</v>
      </c>
      <c r="R778" s="358" t="str">
        <f>IF(ISBLANK(INDEX('Policy Characteristics'!L:L,MATCH($C778,'Policy Characteristics'!$C:$C,0))),"",INDEX('Policy Characteristics'!L:L,MATCH($C778,'Policy Characteristics'!$C:$C,0)))</f>
        <v>industry-energy-efficiency-standards.html</v>
      </c>
    </row>
    <row r="779" spans="1:18" s="5" customFormat="1" x14ac:dyDescent="0.35">
      <c r="A779" s="358" t="str">
        <f>IF(ISBLANK(INDEX('Policy Characteristics'!A:A,MATCH($C779,'Policy Characteristics'!$C:$C,0))),"",INDEX('Policy Characteristics'!A:A,MATCH($C779,'Policy Characteristics'!$C:$C,0)))</f>
        <v>Industry</v>
      </c>
      <c r="B779" s="358" t="str">
        <f>IF(ISBLANK(INDEX('Policy Characteristics'!B:B,MATCH($C779,'Policy Characteristics'!$C:$C,0))),"",INDEX('Policy Characteristics'!B:B,MATCH($C779,'Policy Characteristics'!$C:$C,0)))</f>
        <v>Industry Energy Efficiency Standards</v>
      </c>
      <c r="C779" s="362" t="str">
        <f t="shared" si="37"/>
        <v>Percentage Improvement in Eqpt Efficiency Standards above BAU</v>
      </c>
      <c r="D779" s="9" t="s">
        <v>3224</v>
      </c>
      <c r="E779" s="53" t="s">
        <v>2806</v>
      </c>
      <c r="F779" s="195" t="s">
        <v>3188</v>
      </c>
      <c r="G779" s="53" t="s">
        <v>2810</v>
      </c>
      <c r="H779" s="54">
        <v>1015</v>
      </c>
      <c r="I779" s="53" t="s">
        <v>45</v>
      </c>
      <c r="J779" s="360" t="str">
        <f>IF(ISBLANK(INDEX('Policy Characteristics'!D:D,MATCH($C779,'Policy Characteristics'!$C:$C,0))),"",INDEX('Policy Characteristics'!D:D,MATCH($C779,'Policy Characteristics'!$C:$C,0)))</f>
        <v>Industry Energy Efficiency Standards</v>
      </c>
      <c r="K779" s="358" t="str">
        <f>IF(ISBLANK(INDEX('Policy Characteristics'!E:E,MATCH($C779,'Policy Characteristics'!$C:$C,0))),"",INDEX('Policy Characteristics'!E:E,MATCH($C779,'Policy Characteristics'!$C:$C,0)))</f>
        <v>indst efficiency standards</v>
      </c>
      <c r="L779" s="380">
        <f>IF(ISBLANK(INDEX('Policy Characteristics'!F:F,MATCH($C779,'Policy Characteristics'!$C:$C,0))),"",INDEX('Policy Characteristics'!F:F,MATCH($C779,'Policy Characteristics'!$C:$C,0)))</f>
        <v>0</v>
      </c>
      <c r="M779" s="380">
        <f>IF(ISBLANK(INDEX('Policy Characteristics'!G:G,MATCH($C779,'Policy Characteristics'!$C:$C,0))),"",INDEX('Policy Characteristics'!G:G,MATCH($C779,'Policy Characteristics'!$C:$C,0)))</f>
        <v>0.25</v>
      </c>
      <c r="N779" s="380">
        <f>IF(ISBLANK(INDEX('Policy Characteristics'!H:H,MATCH($C779,'Policy Characteristics'!$C:$C,0))),"",INDEX('Policy Characteristics'!H:H,MATCH($C779,'Policy Characteristics'!$C:$C,0)))</f>
        <v>0.01</v>
      </c>
      <c r="O779" s="358" t="str">
        <f>IF(ISBLANK(INDEX('Policy Characteristics'!I:I,MATCH($C779,'Policy Characteristics'!$C:$C,0))),"",INDEX('Policy Characteristics'!I:I,MATCH($C779,'Policy Characteristics'!$C:$C,0)))</f>
        <v>% reduction in energy use</v>
      </c>
      <c r="P779" s="358"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9" s="358" t="str">
        <f>IF(ISBLANK(INDEX('Policy Characteristics'!K:K,MATCH($C779,'Policy Characteristics'!$C:$C,0))),"",INDEX('Policy Characteristics'!K:K,MATCH($C779,'Policy Characteristics'!$C:$C,0)))</f>
        <v>industry-ag-main.html#eff-stds</v>
      </c>
      <c r="R779" s="358" t="str">
        <f>IF(ISBLANK(INDEX('Policy Characteristics'!L:L,MATCH($C779,'Policy Characteristics'!$C:$C,0))),"",INDEX('Policy Characteristics'!L:L,MATCH($C779,'Policy Characteristics'!$C:$C,0)))</f>
        <v>industry-energy-efficiency-standards.html</v>
      </c>
    </row>
    <row r="780" spans="1:18" s="5" customFormat="1" x14ac:dyDescent="0.35">
      <c r="A780" s="358" t="str">
        <f>IF(ISBLANK(INDEX('Policy Characteristics'!A:A,MATCH($C780,'Policy Characteristics'!$C:$C,0))),"",INDEX('Policy Characteristics'!A:A,MATCH($C780,'Policy Characteristics'!$C:$C,0)))</f>
        <v>Industry</v>
      </c>
      <c r="B780" s="358" t="str">
        <f>IF(ISBLANK(INDEX('Policy Characteristics'!B:B,MATCH($C780,'Policy Characteristics'!$C:$C,0))),"",INDEX('Policy Characteristics'!B:B,MATCH($C780,'Policy Characteristics'!$C:$C,0)))</f>
        <v>Industry Energy Efficiency Standards</v>
      </c>
      <c r="C780" s="362" t="str">
        <f t="shared" si="37"/>
        <v>Percentage Improvement in Eqpt Efficiency Standards above BAU</v>
      </c>
      <c r="D780" s="9" t="s">
        <v>3224</v>
      </c>
      <c r="E780" s="53" t="s">
        <v>2807</v>
      </c>
      <c r="F780" s="195" t="s">
        <v>3188</v>
      </c>
      <c r="G780" s="53" t="s">
        <v>2811</v>
      </c>
      <c r="H780" s="54">
        <v>1016</v>
      </c>
      <c r="I780" s="53" t="s">
        <v>45</v>
      </c>
      <c r="J780" s="360" t="str">
        <f>IF(ISBLANK(INDEX('Policy Characteristics'!D:D,MATCH($C780,'Policy Characteristics'!$C:$C,0))),"",INDEX('Policy Characteristics'!D:D,MATCH($C780,'Policy Characteristics'!$C:$C,0)))</f>
        <v>Industry Energy Efficiency Standards</v>
      </c>
      <c r="K780" s="358" t="str">
        <f>IF(ISBLANK(INDEX('Policy Characteristics'!E:E,MATCH($C780,'Policy Characteristics'!$C:$C,0))),"",INDEX('Policy Characteristics'!E:E,MATCH($C780,'Policy Characteristics'!$C:$C,0)))</f>
        <v>indst efficiency standards</v>
      </c>
      <c r="L780" s="380">
        <f>IF(ISBLANK(INDEX('Policy Characteristics'!F:F,MATCH($C780,'Policy Characteristics'!$C:$C,0))),"",INDEX('Policy Characteristics'!F:F,MATCH($C780,'Policy Characteristics'!$C:$C,0)))</f>
        <v>0</v>
      </c>
      <c r="M780" s="380">
        <f>IF(ISBLANK(INDEX('Policy Characteristics'!G:G,MATCH($C780,'Policy Characteristics'!$C:$C,0))),"",INDEX('Policy Characteristics'!G:G,MATCH($C780,'Policy Characteristics'!$C:$C,0)))</f>
        <v>0.25</v>
      </c>
      <c r="N780" s="380">
        <f>IF(ISBLANK(INDEX('Policy Characteristics'!H:H,MATCH($C780,'Policy Characteristics'!$C:$C,0))),"",INDEX('Policy Characteristics'!H:H,MATCH($C780,'Policy Characteristics'!$C:$C,0)))</f>
        <v>0.01</v>
      </c>
      <c r="O780" s="358" t="str">
        <f>IF(ISBLANK(INDEX('Policy Characteristics'!I:I,MATCH($C780,'Policy Characteristics'!$C:$C,0))),"",INDEX('Policy Characteristics'!I:I,MATCH($C780,'Policy Characteristics'!$C:$C,0)))</f>
        <v>% reduction in energy use</v>
      </c>
      <c r="P780" s="358"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0" s="358" t="str">
        <f>IF(ISBLANK(INDEX('Policy Characteristics'!K:K,MATCH($C780,'Policy Characteristics'!$C:$C,0))),"",INDEX('Policy Characteristics'!K:K,MATCH($C780,'Policy Characteristics'!$C:$C,0)))</f>
        <v>industry-ag-main.html#eff-stds</v>
      </c>
      <c r="R780" s="358" t="str">
        <f>IF(ISBLANK(INDEX('Policy Characteristics'!L:L,MATCH($C780,'Policy Characteristics'!$C:$C,0))),"",INDEX('Policy Characteristics'!L:L,MATCH($C780,'Policy Characteristics'!$C:$C,0)))</f>
        <v>industry-energy-efficiency-standards.html</v>
      </c>
    </row>
    <row r="781" spans="1:18" s="5" customFormat="1" x14ac:dyDescent="0.35">
      <c r="A781" s="358" t="str">
        <f>IF(ISBLANK(INDEX('Policy Characteristics'!A:A,MATCH($C781,'Policy Characteristics'!$C:$C,0))),"",INDEX('Policy Characteristics'!A:A,MATCH($C781,'Policy Characteristics'!$C:$C,0)))</f>
        <v>Industry</v>
      </c>
      <c r="B781" s="358" t="str">
        <f>IF(ISBLANK(INDEX('Policy Characteristics'!B:B,MATCH($C781,'Policy Characteristics'!$C:$C,0))),"",INDEX('Policy Characteristics'!B:B,MATCH($C781,'Policy Characteristics'!$C:$C,0)))</f>
        <v>Industry Energy Efficiency Standards</v>
      </c>
      <c r="C781" s="362" t="str">
        <f t="shared" si="37"/>
        <v>Percentage Improvement in Eqpt Efficiency Standards above BAU</v>
      </c>
      <c r="D781" s="9" t="s">
        <v>3224</v>
      </c>
      <c r="E781" s="53" t="s">
        <v>2804</v>
      </c>
      <c r="F781" s="195" t="s">
        <v>3188</v>
      </c>
      <c r="G781" s="53" t="s">
        <v>2809</v>
      </c>
      <c r="H781" s="54">
        <v>1017</v>
      </c>
      <c r="I781" s="53" t="s">
        <v>46</v>
      </c>
      <c r="J781" s="360" t="str">
        <f>IF(ISBLANK(INDEX('Policy Characteristics'!D:D,MATCH($C781,'Policy Characteristics'!$C:$C,0))),"",INDEX('Policy Characteristics'!D:D,MATCH($C781,'Policy Characteristics'!$C:$C,0)))</f>
        <v>Industry Energy Efficiency Standards</v>
      </c>
      <c r="K781" s="358" t="str">
        <f>IF(ISBLANK(INDEX('Policy Characteristics'!E:E,MATCH($C781,'Policy Characteristics'!$C:$C,0))),"",INDEX('Policy Characteristics'!E:E,MATCH($C781,'Policy Characteristics'!$C:$C,0)))</f>
        <v>indst efficiency standards</v>
      </c>
      <c r="L781" s="380">
        <f>IF(ISBLANK(INDEX('Policy Characteristics'!F:F,MATCH($C781,'Policy Characteristics'!$C:$C,0))),"",INDEX('Policy Characteristics'!F:F,MATCH($C781,'Policy Characteristics'!$C:$C,0)))</f>
        <v>0</v>
      </c>
      <c r="M781" s="380">
        <f>IF(ISBLANK(INDEX('Policy Characteristics'!G:G,MATCH($C781,'Policy Characteristics'!$C:$C,0))),"",INDEX('Policy Characteristics'!G:G,MATCH($C781,'Policy Characteristics'!$C:$C,0)))</f>
        <v>0.25</v>
      </c>
      <c r="N781" s="380">
        <f>IF(ISBLANK(INDEX('Policy Characteristics'!H:H,MATCH($C781,'Policy Characteristics'!$C:$C,0))),"",INDEX('Policy Characteristics'!H:H,MATCH($C781,'Policy Characteristics'!$C:$C,0)))</f>
        <v>0.01</v>
      </c>
      <c r="O781" s="358" t="str">
        <f>IF(ISBLANK(INDEX('Policy Characteristics'!I:I,MATCH($C781,'Policy Characteristics'!$C:$C,0))),"",INDEX('Policy Characteristics'!I:I,MATCH($C781,'Policy Characteristics'!$C:$C,0)))</f>
        <v>% reduction in energy use</v>
      </c>
      <c r="P781" s="358"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1" s="358" t="str">
        <f>IF(ISBLANK(INDEX('Policy Characteristics'!K:K,MATCH($C781,'Policy Characteristics'!$C:$C,0))),"",INDEX('Policy Characteristics'!K:K,MATCH($C781,'Policy Characteristics'!$C:$C,0)))</f>
        <v>industry-ag-main.html#eff-stds</v>
      </c>
      <c r="R781" s="358" t="str">
        <f>IF(ISBLANK(INDEX('Policy Characteristics'!L:L,MATCH($C781,'Policy Characteristics'!$C:$C,0))),"",INDEX('Policy Characteristics'!L:L,MATCH($C781,'Policy Characteristics'!$C:$C,0)))</f>
        <v>industry-energy-efficiency-standards.html</v>
      </c>
    </row>
    <row r="782" spans="1:18" s="5" customFormat="1" x14ac:dyDescent="0.35">
      <c r="A782" s="358" t="str">
        <f>IF(ISBLANK(INDEX('Policy Characteristics'!A:A,MATCH($C782,'Policy Characteristics'!$C:$C,0))),"",INDEX('Policy Characteristics'!A:A,MATCH($C782,'Policy Characteristics'!$C:$C,0)))</f>
        <v>Industry</v>
      </c>
      <c r="B782" s="358" t="str">
        <f>IF(ISBLANK(INDEX('Policy Characteristics'!B:B,MATCH($C782,'Policy Characteristics'!$C:$C,0))),"",INDEX('Policy Characteristics'!B:B,MATCH($C782,'Policy Characteristics'!$C:$C,0)))</f>
        <v>Industry Energy Efficiency Standards</v>
      </c>
      <c r="C782" s="362" t="str">
        <f t="shared" si="37"/>
        <v>Percentage Improvement in Eqpt Efficiency Standards above BAU</v>
      </c>
      <c r="D782" s="9" t="s">
        <v>3225</v>
      </c>
      <c r="E782" s="53" t="s">
        <v>2463</v>
      </c>
      <c r="F782" s="195" t="s">
        <v>3189</v>
      </c>
      <c r="G782" s="53" t="s">
        <v>2469</v>
      </c>
      <c r="H782" s="54">
        <v>1018</v>
      </c>
      <c r="I782" s="53" t="s">
        <v>45</v>
      </c>
      <c r="J782" s="360" t="str">
        <f>IF(ISBLANK(INDEX('Policy Characteristics'!D:D,MATCH($C782,'Policy Characteristics'!$C:$C,0))),"",INDEX('Policy Characteristics'!D:D,MATCH($C782,'Policy Characteristics'!$C:$C,0)))</f>
        <v>Industry Energy Efficiency Standards</v>
      </c>
      <c r="K782" s="358" t="str">
        <f>IF(ISBLANK(INDEX('Policy Characteristics'!E:E,MATCH($C782,'Policy Characteristics'!$C:$C,0))),"",INDEX('Policy Characteristics'!E:E,MATCH($C782,'Policy Characteristics'!$C:$C,0)))</f>
        <v>indst efficiency standards</v>
      </c>
      <c r="L782" s="380">
        <f>IF(ISBLANK(INDEX('Policy Characteristics'!F:F,MATCH($C782,'Policy Characteristics'!$C:$C,0))),"",INDEX('Policy Characteristics'!F:F,MATCH($C782,'Policy Characteristics'!$C:$C,0)))</f>
        <v>0</v>
      </c>
      <c r="M782" s="380">
        <f>IF(ISBLANK(INDEX('Policy Characteristics'!G:G,MATCH($C782,'Policy Characteristics'!$C:$C,0))),"",INDEX('Policy Characteristics'!G:G,MATCH($C782,'Policy Characteristics'!$C:$C,0)))</f>
        <v>0.25</v>
      </c>
      <c r="N782" s="380">
        <f>IF(ISBLANK(INDEX('Policy Characteristics'!H:H,MATCH($C782,'Policy Characteristics'!$C:$C,0))),"",INDEX('Policy Characteristics'!H:H,MATCH($C782,'Policy Characteristics'!$C:$C,0)))</f>
        <v>0.01</v>
      </c>
      <c r="O782" s="358" t="str">
        <f>IF(ISBLANK(INDEX('Policy Characteristics'!I:I,MATCH($C782,'Policy Characteristics'!$C:$C,0))),"",INDEX('Policy Characteristics'!I:I,MATCH($C782,'Policy Characteristics'!$C:$C,0)))</f>
        <v>% reduction in energy use</v>
      </c>
      <c r="P782" s="358"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2" s="358" t="str">
        <f>IF(ISBLANK(INDEX('Policy Characteristics'!K:K,MATCH($C782,'Policy Characteristics'!$C:$C,0))),"",INDEX('Policy Characteristics'!K:K,MATCH($C782,'Policy Characteristics'!$C:$C,0)))</f>
        <v>industry-ag-main.html#eff-stds</v>
      </c>
      <c r="R782" s="358" t="str">
        <f>IF(ISBLANK(INDEX('Policy Characteristics'!L:L,MATCH($C782,'Policy Characteristics'!$C:$C,0))),"",INDEX('Policy Characteristics'!L:L,MATCH($C782,'Policy Characteristics'!$C:$C,0)))</f>
        <v>industry-energy-efficiency-standards.html</v>
      </c>
    </row>
    <row r="783" spans="1:18" s="5" customFormat="1" x14ac:dyDescent="0.35">
      <c r="A783" s="358" t="str">
        <f>IF(ISBLANK(INDEX('Policy Characteristics'!A:A,MATCH($C783,'Policy Characteristics'!$C:$C,0))),"",INDEX('Policy Characteristics'!A:A,MATCH($C783,'Policy Characteristics'!$C:$C,0)))</f>
        <v>Industry</v>
      </c>
      <c r="B783" s="358" t="str">
        <f>IF(ISBLANK(INDEX('Policy Characteristics'!B:B,MATCH($C783,'Policy Characteristics'!$C:$C,0))),"",INDEX('Policy Characteristics'!B:B,MATCH($C783,'Policy Characteristics'!$C:$C,0)))</f>
        <v>Industry Energy Efficiency Standards</v>
      </c>
      <c r="C783" s="362" t="str">
        <f t="shared" si="37"/>
        <v>Percentage Improvement in Eqpt Efficiency Standards above BAU</v>
      </c>
      <c r="D783" s="9" t="s">
        <v>3225</v>
      </c>
      <c r="E783" s="53" t="s">
        <v>2464</v>
      </c>
      <c r="F783" s="195" t="s">
        <v>3189</v>
      </c>
      <c r="G783" s="53" t="s">
        <v>2472</v>
      </c>
      <c r="H783" s="54">
        <v>1019</v>
      </c>
      <c r="I783" s="53" t="s">
        <v>45</v>
      </c>
      <c r="J783" s="360" t="str">
        <f>IF(ISBLANK(INDEX('Policy Characteristics'!D:D,MATCH($C783,'Policy Characteristics'!$C:$C,0))),"",INDEX('Policy Characteristics'!D:D,MATCH($C783,'Policy Characteristics'!$C:$C,0)))</f>
        <v>Industry Energy Efficiency Standards</v>
      </c>
      <c r="K783" s="358" t="str">
        <f>IF(ISBLANK(INDEX('Policy Characteristics'!E:E,MATCH($C783,'Policy Characteristics'!$C:$C,0))),"",INDEX('Policy Characteristics'!E:E,MATCH($C783,'Policy Characteristics'!$C:$C,0)))</f>
        <v>indst efficiency standards</v>
      </c>
      <c r="L783" s="380">
        <f>IF(ISBLANK(INDEX('Policy Characteristics'!F:F,MATCH($C783,'Policy Characteristics'!$C:$C,0))),"",INDEX('Policy Characteristics'!F:F,MATCH($C783,'Policy Characteristics'!$C:$C,0)))</f>
        <v>0</v>
      </c>
      <c r="M783" s="380">
        <f>IF(ISBLANK(INDEX('Policy Characteristics'!G:G,MATCH($C783,'Policy Characteristics'!$C:$C,0))),"",INDEX('Policy Characteristics'!G:G,MATCH($C783,'Policy Characteristics'!$C:$C,0)))</f>
        <v>0.25</v>
      </c>
      <c r="N783" s="380">
        <f>IF(ISBLANK(INDEX('Policy Characteristics'!H:H,MATCH($C783,'Policy Characteristics'!$C:$C,0))),"",INDEX('Policy Characteristics'!H:H,MATCH($C783,'Policy Characteristics'!$C:$C,0)))</f>
        <v>0.01</v>
      </c>
      <c r="O783" s="358" t="str">
        <f>IF(ISBLANK(INDEX('Policy Characteristics'!I:I,MATCH($C783,'Policy Characteristics'!$C:$C,0))),"",INDEX('Policy Characteristics'!I:I,MATCH($C783,'Policy Characteristics'!$C:$C,0)))</f>
        <v>% reduction in energy use</v>
      </c>
      <c r="P783" s="358"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3" s="358" t="str">
        <f>IF(ISBLANK(INDEX('Policy Characteristics'!K:K,MATCH($C783,'Policy Characteristics'!$C:$C,0))),"",INDEX('Policy Characteristics'!K:K,MATCH($C783,'Policy Characteristics'!$C:$C,0)))</f>
        <v>industry-ag-main.html#eff-stds</v>
      </c>
      <c r="R783" s="358" t="str">
        <f>IF(ISBLANK(INDEX('Policy Characteristics'!L:L,MATCH($C783,'Policy Characteristics'!$C:$C,0))),"",INDEX('Policy Characteristics'!L:L,MATCH($C783,'Policy Characteristics'!$C:$C,0)))</f>
        <v>industry-energy-efficiency-standards.html</v>
      </c>
    </row>
    <row r="784" spans="1:18" s="5" customFormat="1" x14ac:dyDescent="0.35">
      <c r="A784" s="358" t="str">
        <f>IF(ISBLANK(INDEX('Policy Characteristics'!A:A,MATCH($C784,'Policy Characteristics'!$C:$C,0))),"",INDEX('Policy Characteristics'!A:A,MATCH($C784,'Policy Characteristics'!$C:$C,0)))</f>
        <v>Industry</v>
      </c>
      <c r="B784" s="358" t="str">
        <f>IF(ISBLANK(INDEX('Policy Characteristics'!B:B,MATCH($C784,'Policy Characteristics'!$C:$C,0))),"",INDEX('Policy Characteristics'!B:B,MATCH($C784,'Policy Characteristics'!$C:$C,0)))</f>
        <v>Industry Energy Efficiency Standards</v>
      </c>
      <c r="C784" s="362" t="str">
        <f t="shared" si="37"/>
        <v>Percentage Improvement in Eqpt Efficiency Standards above BAU</v>
      </c>
      <c r="D784" s="9" t="s">
        <v>3225</v>
      </c>
      <c r="E784" s="53" t="s">
        <v>2465</v>
      </c>
      <c r="F784" s="195" t="s">
        <v>3189</v>
      </c>
      <c r="G784" s="53" t="s">
        <v>2473</v>
      </c>
      <c r="H784" s="54">
        <v>1020</v>
      </c>
      <c r="I784" s="53" t="s">
        <v>45</v>
      </c>
      <c r="J784" s="360" t="str">
        <f>IF(ISBLANK(INDEX('Policy Characteristics'!D:D,MATCH($C784,'Policy Characteristics'!$C:$C,0))),"",INDEX('Policy Characteristics'!D:D,MATCH($C784,'Policy Characteristics'!$C:$C,0)))</f>
        <v>Industry Energy Efficiency Standards</v>
      </c>
      <c r="K784" s="358" t="str">
        <f>IF(ISBLANK(INDEX('Policy Characteristics'!E:E,MATCH($C784,'Policy Characteristics'!$C:$C,0))),"",INDEX('Policy Characteristics'!E:E,MATCH($C784,'Policy Characteristics'!$C:$C,0)))</f>
        <v>indst efficiency standards</v>
      </c>
      <c r="L784" s="380">
        <f>IF(ISBLANK(INDEX('Policy Characteristics'!F:F,MATCH($C784,'Policy Characteristics'!$C:$C,0))),"",INDEX('Policy Characteristics'!F:F,MATCH($C784,'Policy Characteristics'!$C:$C,0)))</f>
        <v>0</v>
      </c>
      <c r="M784" s="380">
        <f>IF(ISBLANK(INDEX('Policy Characteristics'!G:G,MATCH($C784,'Policy Characteristics'!$C:$C,0))),"",INDEX('Policy Characteristics'!G:G,MATCH($C784,'Policy Characteristics'!$C:$C,0)))</f>
        <v>0.25</v>
      </c>
      <c r="N784" s="380">
        <f>IF(ISBLANK(INDEX('Policy Characteristics'!H:H,MATCH($C784,'Policy Characteristics'!$C:$C,0))),"",INDEX('Policy Characteristics'!H:H,MATCH($C784,'Policy Characteristics'!$C:$C,0)))</f>
        <v>0.01</v>
      </c>
      <c r="O784" s="358" t="str">
        <f>IF(ISBLANK(INDEX('Policy Characteristics'!I:I,MATCH($C784,'Policy Characteristics'!$C:$C,0))),"",INDEX('Policy Characteristics'!I:I,MATCH($C784,'Policy Characteristics'!$C:$C,0)))</f>
        <v>% reduction in energy use</v>
      </c>
      <c r="P784" s="358"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4" s="358" t="str">
        <f>IF(ISBLANK(INDEX('Policy Characteristics'!K:K,MATCH($C784,'Policy Characteristics'!$C:$C,0))),"",INDEX('Policy Characteristics'!K:K,MATCH($C784,'Policy Characteristics'!$C:$C,0)))</f>
        <v>industry-ag-main.html#eff-stds</v>
      </c>
      <c r="R784" s="358" t="str">
        <f>IF(ISBLANK(INDEX('Policy Characteristics'!L:L,MATCH($C784,'Policy Characteristics'!$C:$C,0))),"",INDEX('Policy Characteristics'!L:L,MATCH($C784,'Policy Characteristics'!$C:$C,0)))</f>
        <v>industry-energy-efficiency-standards.html</v>
      </c>
    </row>
    <row r="785" spans="1:18" s="5" customFormat="1" x14ac:dyDescent="0.35">
      <c r="A785" s="358" t="str">
        <f>IF(ISBLANK(INDEX('Policy Characteristics'!A:A,MATCH($C785,'Policy Characteristics'!$C:$C,0))),"",INDEX('Policy Characteristics'!A:A,MATCH($C785,'Policy Characteristics'!$C:$C,0)))</f>
        <v>Industry</v>
      </c>
      <c r="B785" s="358" t="str">
        <f>IF(ISBLANK(INDEX('Policy Characteristics'!B:B,MATCH($C785,'Policy Characteristics'!$C:$C,0))),"",INDEX('Policy Characteristics'!B:B,MATCH($C785,'Policy Characteristics'!$C:$C,0)))</f>
        <v>Industry Energy Efficiency Standards</v>
      </c>
      <c r="C785" s="362" t="str">
        <f t="shared" si="37"/>
        <v>Percentage Improvement in Eqpt Efficiency Standards above BAU</v>
      </c>
      <c r="D785" s="9" t="s">
        <v>3225</v>
      </c>
      <c r="E785" s="53" t="s">
        <v>2466</v>
      </c>
      <c r="F785" s="195" t="s">
        <v>3189</v>
      </c>
      <c r="G785" s="53" t="s">
        <v>2470</v>
      </c>
      <c r="H785" s="54">
        <v>1021</v>
      </c>
      <c r="I785" s="53" t="s">
        <v>46</v>
      </c>
      <c r="J785" s="360" t="str">
        <f>IF(ISBLANK(INDEX('Policy Characteristics'!D:D,MATCH($C785,'Policy Characteristics'!$C:$C,0))),"",INDEX('Policy Characteristics'!D:D,MATCH($C785,'Policy Characteristics'!$C:$C,0)))</f>
        <v>Industry Energy Efficiency Standards</v>
      </c>
      <c r="K785" s="358" t="str">
        <f>IF(ISBLANK(INDEX('Policy Characteristics'!E:E,MATCH($C785,'Policy Characteristics'!$C:$C,0))),"",INDEX('Policy Characteristics'!E:E,MATCH($C785,'Policy Characteristics'!$C:$C,0)))</f>
        <v>indst efficiency standards</v>
      </c>
      <c r="L785" s="380">
        <f>IF(ISBLANK(INDEX('Policy Characteristics'!F:F,MATCH($C785,'Policy Characteristics'!$C:$C,0))),"",INDEX('Policy Characteristics'!F:F,MATCH($C785,'Policy Characteristics'!$C:$C,0)))</f>
        <v>0</v>
      </c>
      <c r="M785" s="380">
        <f>IF(ISBLANK(INDEX('Policy Characteristics'!G:G,MATCH($C785,'Policy Characteristics'!$C:$C,0))),"",INDEX('Policy Characteristics'!G:G,MATCH($C785,'Policy Characteristics'!$C:$C,0)))</f>
        <v>0.25</v>
      </c>
      <c r="N785" s="380">
        <f>IF(ISBLANK(INDEX('Policy Characteristics'!H:H,MATCH($C785,'Policy Characteristics'!$C:$C,0))),"",INDEX('Policy Characteristics'!H:H,MATCH($C785,'Policy Characteristics'!$C:$C,0)))</f>
        <v>0.01</v>
      </c>
      <c r="O785" s="358" t="str">
        <f>IF(ISBLANK(INDEX('Policy Characteristics'!I:I,MATCH($C785,'Policy Characteristics'!$C:$C,0))),"",INDEX('Policy Characteristics'!I:I,MATCH($C785,'Policy Characteristics'!$C:$C,0)))</f>
        <v>% reduction in energy use</v>
      </c>
      <c r="P785" s="358"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5" s="358" t="str">
        <f>IF(ISBLANK(INDEX('Policy Characteristics'!K:K,MATCH($C785,'Policy Characteristics'!$C:$C,0))),"",INDEX('Policy Characteristics'!K:K,MATCH($C785,'Policy Characteristics'!$C:$C,0)))</f>
        <v>industry-ag-main.html#eff-stds</v>
      </c>
      <c r="R785" s="358" t="str">
        <f>IF(ISBLANK(INDEX('Policy Characteristics'!L:L,MATCH($C785,'Policy Characteristics'!$C:$C,0))),"",INDEX('Policy Characteristics'!L:L,MATCH($C785,'Policy Characteristics'!$C:$C,0)))</f>
        <v>industry-energy-efficiency-standards.html</v>
      </c>
    </row>
    <row r="786" spans="1:18" s="5" customFormat="1" x14ac:dyDescent="0.35">
      <c r="A786" s="358" t="str">
        <f>IF(ISBLANK(INDEX('Policy Characteristics'!A:A,MATCH($C786,'Policy Characteristics'!$C:$C,0))),"",INDEX('Policy Characteristics'!A:A,MATCH($C786,'Policy Characteristics'!$C:$C,0)))</f>
        <v>Industry</v>
      </c>
      <c r="B786" s="358" t="str">
        <f>IF(ISBLANK(INDEX('Policy Characteristics'!B:B,MATCH($C786,'Policy Characteristics'!$C:$C,0))),"",INDEX('Policy Characteristics'!B:B,MATCH($C786,'Policy Characteristics'!$C:$C,0)))</f>
        <v>Industry Energy Efficiency Standards</v>
      </c>
      <c r="C786" s="362" t="str">
        <f t="shared" si="37"/>
        <v>Percentage Improvement in Eqpt Efficiency Standards above BAU</v>
      </c>
      <c r="D786" s="9" t="s">
        <v>3225</v>
      </c>
      <c r="E786" s="53" t="s">
        <v>2467</v>
      </c>
      <c r="F786" s="195" t="s">
        <v>3189</v>
      </c>
      <c r="G786" s="53" t="s">
        <v>2471</v>
      </c>
      <c r="H786" s="54">
        <v>1022</v>
      </c>
      <c r="I786" s="53" t="s">
        <v>45</v>
      </c>
      <c r="J786" s="360" t="str">
        <f>IF(ISBLANK(INDEX('Policy Characteristics'!D:D,MATCH($C786,'Policy Characteristics'!$C:$C,0))),"",INDEX('Policy Characteristics'!D:D,MATCH($C786,'Policy Characteristics'!$C:$C,0)))</f>
        <v>Industry Energy Efficiency Standards</v>
      </c>
      <c r="K786" s="358" t="str">
        <f>IF(ISBLANK(INDEX('Policy Characteristics'!E:E,MATCH($C786,'Policy Characteristics'!$C:$C,0))),"",INDEX('Policy Characteristics'!E:E,MATCH($C786,'Policy Characteristics'!$C:$C,0)))</f>
        <v>indst efficiency standards</v>
      </c>
      <c r="L786" s="380">
        <f>IF(ISBLANK(INDEX('Policy Characteristics'!F:F,MATCH($C786,'Policy Characteristics'!$C:$C,0))),"",INDEX('Policy Characteristics'!F:F,MATCH($C786,'Policy Characteristics'!$C:$C,0)))</f>
        <v>0</v>
      </c>
      <c r="M786" s="380">
        <f>IF(ISBLANK(INDEX('Policy Characteristics'!G:G,MATCH($C786,'Policy Characteristics'!$C:$C,0))),"",INDEX('Policy Characteristics'!G:G,MATCH($C786,'Policy Characteristics'!$C:$C,0)))</f>
        <v>0.25</v>
      </c>
      <c r="N786" s="380">
        <f>IF(ISBLANK(INDEX('Policy Characteristics'!H:H,MATCH($C786,'Policy Characteristics'!$C:$C,0))),"",INDEX('Policy Characteristics'!H:H,MATCH($C786,'Policy Characteristics'!$C:$C,0)))</f>
        <v>0.01</v>
      </c>
      <c r="O786" s="358" t="str">
        <f>IF(ISBLANK(INDEX('Policy Characteristics'!I:I,MATCH($C786,'Policy Characteristics'!$C:$C,0))),"",INDEX('Policy Characteristics'!I:I,MATCH($C786,'Policy Characteristics'!$C:$C,0)))</f>
        <v>% reduction in energy use</v>
      </c>
      <c r="P786" s="358"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6" s="358" t="str">
        <f>IF(ISBLANK(INDEX('Policy Characteristics'!K:K,MATCH($C786,'Policy Characteristics'!$C:$C,0))),"",INDEX('Policy Characteristics'!K:K,MATCH($C786,'Policy Characteristics'!$C:$C,0)))</f>
        <v>industry-ag-main.html#eff-stds</v>
      </c>
      <c r="R786" s="358" t="str">
        <f>IF(ISBLANK(INDEX('Policy Characteristics'!L:L,MATCH($C786,'Policy Characteristics'!$C:$C,0))),"",INDEX('Policy Characteristics'!L:L,MATCH($C786,'Policy Characteristics'!$C:$C,0)))</f>
        <v>industry-energy-efficiency-standards.html</v>
      </c>
    </row>
    <row r="787" spans="1:18" s="5" customFormat="1" x14ac:dyDescent="0.35">
      <c r="A787" s="358" t="str">
        <f>IF(ISBLANK(INDEX('Policy Characteristics'!A:A,MATCH($C787,'Policy Characteristics'!$C:$C,0))),"",INDEX('Policy Characteristics'!A:A,MATCH($C787,'Policy Characteristics'!$C:$C,0)))</f>
        <v>Industry</v>
      </c>
      <c r="B787" s="358" t="str">
        <f>IF(ISBLANK(INDEX('Policy Characteristics'!B:B,MATCH($C787,'Policy Characteristics'!$C:$C,0))),"",INDEX('Policy Characteristics'!B:B,MATCH($C787,'Policy Characteristics'!$C:$C,0)))</f>
        <v>Industry Energy Efficiency Standards</v>
      </c>
      <c r="C787" s="362" t="str">
        <f t="shared" ref="C787:C850" si="38">C$722</f>
        <v>Percentage Improvement in Eqpt Efficiency Standards above BAU</v>
      </c>
      <c r="D787" s="9" t="s">
        <v>3225</v>
      </c>
      <c r="E787" s="53" t="s">
        <v>2468</v>
      </c>
      <c r="F787" s="195" t="s">
        <v>3189</v>
      </c>
      <c r="G787" s="53" t="s">
        <v>2474</v>
      </c>
      <c r="H787" s="54">
        <v>1023</v>
      </c>
      <c r="I787" s="53" t="s">
        <v>46</v>
      </c>
      <c r="J787" s="360" t="str">
        <f>IF(ISBLANK(INDEX('Policy Characteristics'!D:D,MATCH($C787,'Policy Characteristics'!$C:$C,0))),"",INDEX('Policy Characteristics'!D:D,MATCH($C787,'Policy Characteristics'!$C:$C,0)))</f>
        <v>Industry Energy Efficiency Standards</v>
      </c>
      <c r="K787" s="358" t="str">
        <f>IF(ISBLANK(INDEX('Policy Characteristics'!E:E,MATCH($C787,'Policy Characteristics'!$C:$C,0))),"",INDEX('Policy Characteristics'!E:E,MATCH($C787,'Policy Characteristics'!$C:$C,0)))</f>
        <v>indst efficiency standards</v>
      </c>
      <c r="L787" s="380">
        <f>IF(ISBLANK(INDEX('Policy Characteristics'!F:F,MATCH($C787,'Policy Characteristics'!$C:$C,0))),"",INDEX('Policy Characteristics'!F:F,MATCH($C787,'Policy Characteristics'!$C:$C,0)))</f>
        <v>0</v>
      </c>
      <c r="M787" s="380">
        <f>IF(ISBLANK(INDEX('Policy Characteristics'!G:G,MATCH($C787,'Policy Characteristics'!$C:$C,0))),"",INDEX('Policy Characteristics'!G:G,MATCH($C787,'Policy Characteristics'!$C:$C,0)))</f>
        <v>0.25</v>
      </c>
      <c r="N787" s="380">
        <f>IF(ISBLANK(INDEX('Policy Characteristics'!H:H,MATCH($C787,'Policy Characteristics'!$C:$C,0))),"",INDEX('Policy Characteristics'!H:H,MATCH($C787,'Policy Characteristics'!$C:$C,0)))</f>
        <v>0.01</v>
      </c>
      <c r="O787" s="358" t="str">
        <f>IF(ISBLANK(INDEX('Policy Characteristics'!I:I,MATCH($C787,'Policy Characteristics'!$C:$C,0))),"",INDEX('Policy Characteristics'!I:I,MATCH($C787,'Policy Characteristics'!$C:$C,0)))</f>
        <v>% reduction in energy use</v>
      </c>
      <c r="P787" s="358"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7" s="358" t="str">
        <f>IF(ISBLANK(INDEX('Policy Characteristics'!K:K,MATCH($C787,'Policy Characteristics'!$C:$C,0))),"",INDEX('Policy Characteristics'!K:K,MATCH($C787,'Policy Characteristics'!$C:$C,0)))</f>
        <v>industry-ag-main.html#eff-stds</v>
      </c>
      <c r="R787" s="358" t="str">
        <f>IF(ISBLANK(INDEX('Policy Characteristics'!L:L,MATCH($C787,'Policy Characteristics'!$C:$C,0))),"",INDEX('Policy Characteristics'!L:L,MATCH($C787,'Policy Characteristics'!$C:$C,0)))</f>
        <v>industry-energy-efficiency-standards.html</v>
      </c>
    </row>
    <row r="788" spans="1:18" s="5" customFormat="1" x14ac:dyDescent="0.35">
      <c r="A788" s="358" t="str">
        <f>IF(ISBLANK(INDEX('Policy Characteristics'!A:A,MATCH($C788,'Policy Characteristics'!$C:$C,0))),"",INDEX('Policy Characteristics'!A:A,MATCH($C788,'Policy Characteristics'!$C:$C,0)))</f>
        <v>Industry</v>
      </c>
      <c r="B788" s="358" t="str">
        <f>IF(ISBLANK(INDEX('Policy Characteristics'!B:B,MATCH($C788,'Policy Characteristics'!$C:$C,0))),"",INDEX('Policy Characteristics'!B:B,MATCH($C788,'Policy Characteristics'!$C:$C,0)))</f>
        <v>Industry Energy Efficiency Standards</v>
      </c>
      <c r="C788" s="362" t="str">
        <f t="shared" si="38"/>
        <v>Percentage Improvement in Eqpt Efficiency Standards above BAU</v>
      </c>
      <c r="D788" s="9" t="s">
        <v>3225</v>
      </c>
      <c r="E788" s="53" t="s">
        <v>2805</v>
      </c>
      <c r="F788" s="195" t="s">
        <v>3189</v>
      </c>
      <c r="G788" s="53" t="s">
        <v>2808</v>
      </c>
      <c r="H788" s="54">
        <v>1024</v>
      </c>
      <c r="I788" s="53" t="s">
        <v>46</v>
      </c>
      <c r="J788" s="360" t="str">
        <f>IF(ISBLANK(INDEX('Policy Characteristics'!D:D,MATCH($C788,'Policy Characteristics'!$C:$C,0))),"",INDEX('Policy Characteristics'!D:D,MATCH($C788,'Policy Characteristics'!$C:$C,0)))</f>
        <v>Industry Energy Efficiency Standards</v>
      </c>
      <c r="K788" s="358" t="str">
        <f>IF(ISBLANK(INDEX('Policy Characteristics'!E:E,MATCH($C788,'Policy Characteristics'!$C:$C,0))),"",INDEX('Policy Characteristics'!E:E,MATCH($C788,'Policy Characteristics'!$C:$C,0)))</f>
        <v>indst efficiency standards</v>
      </c>
      <c r="L788" s="380">
        <f>IF(ISBLANK(INDEX('Policy Characteristics'!F:F,MATCH($C788,'Policy Characteristics'!$C:$C,0))),"",INDEX('Policy Characteristics'!F:F,MATCH($C788,'Policy Characteristics'!$C:$C,0)))</f>
        <v>0</v>
      </c>
      <c r="M788" s="380">
        <f>IF(ISBLANK(INDEX('Policy Characteristics'!G:G,MATCH($C788,'Policy Characteristics'!$C:$C,0))),"",INDEX('Policy Characteristics'!G:G,MATCH($C788,'Policy Characteristics'!$C:$C,0)))</f>
        <v>0.25</v>
      </c>
      <c r="N788" s="380">
        <f>IF(ISBLANK(INDEX('Policy Characteristics'!H:H,MATCH($C788,'Policy Characteristics'!$C:$C,0))),"",INDEX('Policy Characteristics'!H:H,MATCH($C788,'Policy Characteristics'!$C:$C,0)))</f>
        <v>0.01</v>
      </c>
      <c r="O788" s="358" t="str">
        <f>IF(ISBLANK(INDEX('Policy Characteristics'!I:I,MATCH($C788,'Policy Characteristics'!$C:$C,0))),"",INDEX('Policy Characteristics'!I:I,MATCH($C788,'Policy Characteristics'!$C:$C,0)))</f>
        <v>% reduction in energy use</v>
      </c>
      <c r="P788" s="358"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8" s="358" t="str">
        <f>IF(ISBLANK(INDEX('Policy Characteristics'!K:K,MATCH($C788,'Policy Characteristics'!$C:$C,0))),"",INDEX('Policy Characteristics'!K:K,MATCH($C788,'Policy Characteristics'!$C:$C,0)))</f>
        <v>industry-ag-main.html#eff-stds</v>
      </c>
      <c r="R788" s="358" t="str">
        <f>IF(ISBLANK(INDEX('Policy Characteristics'!L:L,MATCH($C788,'Policy Characteristics'!$C:$C,0))),"",INDEX('Policy Characteristics'!L:L,MATCH($C788,'Policy Characteristics'!$C:$C,0)))</f>
        <v>industry-energy-efficiency-standards.html</v>
      </c>
    </row>
    <row r="789" spans="1:18" s="5" customFormat="1" x14ac:dyDescent="0.35">
      <c r="A789" s="358" t="str">
        <f>IF(ISBLANK(INDEX('Policy Characteristics'!A:A,MATCH($C789,'Policy Characteristics'!$C:$C,0))),"",INDEX('Policy Characteristics'!A:A,MATCH($C789,'Policy Characteristics'!$C:$C,0)))</f>
        <v>Industry</v>
      </c>
      <c r="B789" s="358" t="str">
        <f>IF(ISBLANK(INDEX('Policy Characteristics'!B:B,MATCH($C789,'Policy Characteristics'!$C:$C,0))),"",INDEX('Policy Characteristics'!B:B,MATCH($C789,'Policy Characteristics'!$C:$C,0)))</f>
        <v>Industry Energy Efficiency Standards</v>
      </c>
      <c r="C789" s="362" t="str">
        <f t="shared" si="38"/>
        <v>Percentage Improvement in Eqpt Efficiency Standards above BAU</v>
      </c>
      <c r="D789" s="9" t="s">
        <v>3225</v>
      </c>
      <c r="E789" s="53" t="s">
        <v>2806</v>
      </c>
      <c r="F789" s="195" t="s">
        <v>3189</v>
      </c>
      <c r="G789" s="53" t="s">
        <v>2810</v>
      </c>
      <c r="H789" s="54">
        <v>1025</v>
      </c>
      <c r="I789" s="53" t="s">
        <v>45</v>
      </c>
      <c r="J789" s="360" t="str">
        <f>IF(ISBLANK(INDEX('Policy Characteristics'!D:D,MATCH($C789,'Policy Characteristics'!$C:$C,0))),"",INDEX('Policy Characteristics'!D:D,MATCH($C789,'Policy Characteristics'!$C:$C,0)))</f>
        <v>Industry Energy Efficiency Standards</v>
      </c>
      <c r="K789" s="358" t="str">
        <f>IF(ISBLANK(INDEX('Policy Characteristics'!E:E,MATCH($C789,'Policy Characteristics'!$C:$C,0))),"",INDEX('Policy Characteristics'!E:E,MATCH($C789,'Policy Characteristics'!$C:$C,0)))</f>
        <v>indst efficiency standards</v>
      </c>
      <c r="L789" s="380">
        <f>IF(ISBLANK(INDEX('Policy Characteristics'!F:F,MATCH($C789,'Policy Characteristics'!$C:$C,0))),"",INDEX('Policy Characteristics'!F:F,MATCH($C789,'Policy Characteristics'!$C:$C,0)))</f>
        <v>0</v>
      </c>
      <c r="M789" s="380">
        <f>IF(ISBLANK(INDEX('Policy Characteristics'!G:G,MATCH($C789,'Policy Characteristics'!$C:$C,0))),"",INDEX('Policy Characteristics'!G:G,MATCH($C789,'Policy Characteristics'!$C:$C,0)))</f>
        <v>0.25</v>
      </c>
      <c r="N789" s="380">
        <f>IF(ISBLANK(INDEX('Policy Characteristics'!H:H,MATCH($C789,'Policy Characteristics'!$C:$C,0))),"",INDEX('Policy Characteristics'!H:H,MATCH($C789,'Policy Characteristics'!$C:$C,0)))</f>
        <v>0.01</v>
      </c>
      <c r="O789" s="358" t="str">
        <f>IF(ISBLANK(INDEX('Policy Characteristics'!I:I,MATCH($C789,'Policy Characteristics'!$C:$C,0))),"",INDEX('Policy Characteristics'!I:I,MATCH($C789,'Policy Characteristics'!$C:$C,0)))</f>
        <v>% reduction in energy use</v>
      </c>
      <c r="P789" s="358"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9" s="358" t="str">
        <f>IF(ISBLANK(INDEX('Policy Characteristics'!K:K,MATCH($C789,'Policy Characteristics'!$C:$C,0))),"",INDEX('Policy Characteristics'!K:K,MATCH($C789,'Policy Characteristics'!$C:$C,0)))</f>
        <v>industry-ag-main.html#eff-stds</v>
      </c>
      <c r="R789" s="358" t="str">
        <f>IF(ISBLANK(INDEX('Policy Characteristics'!L:L,MATCH($C789,'Policy Characteristics'!$C:$C,0))),"",INDEX('Policy Characteristics'!L:L,MATCH($C789,'Policy Characteristics'!$C:$C,0)))</f>
        <v>industry-energy-efficiency-standards.html</v>
      </c>
    </row>
    <row r="790" spans="1:18" s="5" customFormat="1" x14ac:dyDescent="0.35">
      <c r="A790" s="358" t="str">
        <f>IF(ISBLANK(INDEX('Policy Characteristics'!A:A,MATCH($C790,'Policy Characteristics'!$C:$C,0))),"",INDEX('Policy Characteristics'!A:A,MATCH($C790,'Policy Characteristics'!$C:$C,0)))</f>
        <v>Industry</v>
      </c>
      <c r="B790" s="358" t="str">
        <f>IF(ISBLANK(INDEX('Policy Characteristics'!B:B,MATCH($C790,'Policy Characteristics'!$C:$C,0))),"",INDEX('Policy Characteristics'!B:B,MATCH($C790,'Policy Characteristics'!$C:$C,0)))</f>
        <v>Industry Energy Efficiency Standards</v>
      </c>
      <c r="C790" s="362" t="str">
        <f t="shared" si="38"/>
        <v>Percentage Improvement in Eqpt Efficiency Standards above BAU</v>
      </c>
      <c r="D790" s="9" t="s">
        <v>3225</v>
      </c>
      <c r="E790" s="53" t="s">
        <v>2807</v>
      </c>
      <c r="F790" s="195" t="s">
        <v>3189</v>
      </c>
      <c r="G790" s="53" t="s">
        <v>2811</v>
      </c>
      <c r="H790" s="54">
        <v>1026</v>
      </c>
      <c r="I790" s="53" t="s">
        <v>45</v>
      </c>
      <c r="J790" s="360" t="str">
        <f>IF(ISBLANK(INDEX('Policy Characteristics'!D:D,MATCH($C790,'Policy Characteristics'!$C:$C,0))),"",INDEX('Policy Characteristics'!D:D,MATCH($C790,'Policy Characteristics'!$C:$C,0)))</f>
        <v>Industry Energy Efficiency Standards</v>
      </c>
      <c r="K790" s="358" t="str">
        <f>IF(ISBLANK(INDEX('Policy Characteristics'!E:E,MATCH($C790,'Policy Characteristics'!$C:$C,0))),"",INDEX('Policy Characteristics'!E:E,MATCH($C790,'Policy Characteristics'!$C:$C,0)))</f>
        <v>indst efficiency standards</v>
      </c>
      <c r="L790" s="380">
        <f>IF(ISBLANK(INDEX('Policy Characteristics'!F:F,MATCH($C790,'Policy Characteristics'!$C:$C,0))),"",INDEX('Policy Characteristics'!F:F,MATCH($C790,'Policy Characteristics'!$C:$C,0)))</f>
        <v>0</v>
      </c>
      <c r="M790" s="380">
        <f>IF(ISBLANK(INDEX('Policy Characteristics'!G:G,MATCH($C790,'Policy Characteristics'!$C:$C,0))),"",INDEX('Policy Characteristics'!G:G,MATCH($C790,'Policy Characteristics'!$C:$C,0)))</f>
        <v>0.25</v>
      </c>
      <c r="N790" s="380">
        <f>IF(ISBLANK(INDEX('Policy Characteristics'!H:H,MATCH($C790,'Policy Characteristics'!$C:$C,0))),"",INDEX('Policy Characteristics'!H:H,MATCH($C790,'Policy Characteristics'!$C:$C,0)))</f>
        <v>0.01</v>
      </c>
      <c r="O790" s="358" t="str">
        <f>IF(ISBLANK(INDEX('Policy Characteristics'!I:I,MATCH($C790,'Policy Characteristics'!$C:$C,0))),"",INDEX('Policy Characteristics'!I:I,MATCH($C790,'Policy Characteristics'!$C:$C,0)))</f>
        <v>% reduction in energy use</v>
      </c>
      <c r="P790" s="358"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0" s="358" t="str">
        <f>IF(ISBLANK(INDEX('Policy Characteristics'!K:K,MATCH($C790,'Policy Characteristics'!$C:$C,0))),"",INDEX('Policy Characteristics'!K:K,MATCH($C790,'Policy Characteristics'!$C:$C,0)))</f>
        <v>industry-ag-main.html#eff-stds</v>
      </c>
      <c r="R790" s="358" t="str">
        <f>IF(ISBLANK(INDEX('Policy Characteristics'!L:L,MATCH($C790,'Policy Characteristics'!$C:$C,0))),"",INDEX('Policy Characteristics'!L:L,MATCH($C790,'Policy Characteristics'!$C:$C,0)))</f>
        <v>industry-energy-efficiency-standards.html</v>
      </c>
    </row>
    <row r="791" spans="1:18" s="5" customFormat="1" x14ac:dyDescent="0.35">
      <c r="A791" s="358" t="str">
        <f>IF(ISBLANK(INDEX('Policy Characteristics'!A:A,MATCH($C791,'Policy Characteristics'!$C:$C,0))),"",INDEX('Policy Characteristics'!A:A,MATCH($C791,'Policy Characteristics'!$C:$C,0)))</f>
        <v>Industry</v>
      </c>
      <c r="B791" s="358" t="str">
        <f>IF(ISBLANK(INDEX('Policy Characteristics'!B:B,MATCH($C791,'Policy Characteristics'!$C:$C,0))),"",INDEX('Policy Characteristics'!B:B,MATCH($C791,'Policy Characteristics'!$C:$C,0)))</f>
        <v>Industry Energy Efficiency Standards</v>
      </c>
      <c r="C791" s="362" t="str">
        <f t="shared" si="38"/>
        <v>Percentage Improvement in Eqpt Efficiency Standards above BAU</v>
      </c>
      <c r="D791" s="9" t="s">
        <v>3225</v>
      </c>
      <c r="E791" s="53" t="s">
        <v>2804</v>
      </c>
      <c r="F791" s="195" t="s">
        <v>3189</v>
      </c>
      <c r="G791" s="53" t="s">
        <v>2809</v>
      </c>
      <c r="H791" s="54">
        <v>1027</v>
      </c>
      <c r="I791" s="53" t="s">
        <v>46</v>
      </c>
      <c r="J791" s="360" t="str">
        <f>IF(ISBLANK(INDEX('Policy Characteristics'!D:D,MATCH($C791,'Policy Characteristics'!$C:$C,0))),"",INDEX('Policy Characteristics'!D:D,MATCH($C791,'Policy Characteristics'!$C:$C,0)))</f>
        <v>Industry Energy Efficiency Standards</v>
      </c>
      <c r="K791" s="358" t="str">
        <f>IF(ISBLANK(INDEX('Policy Characteristics'!E:E,MATCH($C791,'Policy Characteristics'!$C:$C,0))),"",INDEX('Policy Characteristics'!E:E,MATCH($C791,'Policy Characteristics'!$C:$C,0)))</f>
        <v>indst efficiency standards</v>
      </c>
      <c r="L791" s="380">
        <f>IF(ISBLANK(INDEX('Policy Characteristics'!F:F,MATCH($C791,'Policy Characteristics'!$C:$C,0))),"",INDEX('Policy Characteristics'!F:F,MATCH($C791,'Policy Characteristics'!$C:$C,0)))</f>
        <v>0</v>
      </c>
      <c r="M791" s="380">
        <f>IF(ISBLANK(INDEX('Policy Characteristics'!G:G,MATCH($C791,'Policy Characteristics'!$C:$C,0))),"",INDEX('Policy Characteristics'!G:G,MATCH($C791,'Policy Characteristics'!$C:$C,0)))</f>
        <v>0.25</v>
      </c>
      <c r="N791" s="380">
        <f>IF(ISBLANK(INDEX('Policy Characteristics'!H:H,MATCH($C791,'Policy Characteristics'!$C:$C,0))),"",INDEX('Policy Characteristics'!H:H,MATCH($C791,'Policy Characteristics'!$C:$C,0)))</f>
        <v>0.01</v>
      </c>
      <c r="O791" s="358" t="str">
        <f>IF(ISBLANK(INDEX('Policy Characteristics'!I:I,MATCH($C791,'Policy Characteristics'!$C:$C,0))),"",INDEX('Policy Characteristics'!I:I,MATCH($C791,'Policy Characteristics'!$C:$C,0)))</f>
        <v>% reduction in energy use</v>
      </c>
      <c r="P791" s="358"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1" s="358" t="str">
        <f>IF(ISBLANK(INDEX('Policy Characteristics'!K:K,MATCH($C791,'Policy Characteristics'!$C:$C,0))),"",INDEX('Policy Characteristics'!K:K,MATCH($C791,'Policy Characteristics'!$C:$C,0)))</f>
        <v>industry-ag-main.html#eff-stds</v>
      </c>
      <c r="R791" s="358" t="str">
        <f>IF(ISBLANK(INDEX('Policy Characteristics'!L:L,MATCH($C791,'Policy Characteristics'!$C:$C,0))),"",INDEX('Policy Characteristics'!L:L,MATCH($C791,'Policy Characteristics'!$C:$C,0)))</f>
        <v>industry-energy-efficiency-standards.html</v>
      </c>
    </row>
    <row r="792" spans="1:18" s="5" customFormat="1" x14ac:dyDescent="0.35">
      <c r="A792" s="358" t="str">
        <f>IF(ISBLANK(INDEX('Policy Characteristics'!A:A,MATCH($C792,'Policy Characteristics'!$C:$C,0))),"",INDEX('Policy Characteristics'!A:A,MATCH($C792,'Policy Characteristics'!$C:$C,0)))</f>
        <v>Industry</v>
      </c>
      <c r="B792" s="358" t="str">
        <f>IF(ISBLANK(INDEX('Policy Characteristics'!B:B,MATCH($C792,'Policy Characteristics'!$C:$C,0))),"",INDEX('Policy Characteristics'!B:B,MATCH($C792,'Policy Characteristics'!$C:$C,0)))</f>
        <v>Industry Energy Efficiency Standards</v>
      </c>
      <c r="C792" s="362" t="str">
        <f t="shared" si="38"/>
        <v>Percentage Improvement in Eqpt Efficiency Standards above BAU</v>
      </c>
      <c r="D792" s="9" t="s">
        <v>3226</v>
      </c>
      <c r="E792" s="53" t="s">
        <v>2463</v>
      </c>
      <c r="F792" s="195" t="s">
        <v>3190</v>
      </c>
      <c r="G792" s="53" t="s">
        <v>2469</v>
      </c>
      <c r="H792" s="54">
        <v>1028</v>
      </c>
      <c r="I792" s="53" t="s">
        <v>45</v>
      </c>
      <c r="J792" s="360" t="str">
        <f>IF(ISBLANK(INDEX('Policy Characteristics'!D:D,MATCH($C792,'Policy Characteristics'!$C:$C,0))),"",INDEX('Policy Characteristics'!D:D,MATCH($C792,'Policy Characteristics'!$C:$C,0)))</f>
        <v>Industry Energy Efficiency Standards</v>
      </c>
      <c r="K792" s="358" t="str">
        <f>IF(ISBLANK(INDEX('Policy Characteristics'!E:E,MATCH($C792,'Policy Characteristics'!$C:$C,0))),"",INDEX('Policy Characteristics'!E:E,MATCH($C792,'Policy Characteristics'!$C:$C,0)))</f>
        <v>indst efficiency standards</v>
      </c>
      <c r="L792" s="380">
        <f>IF(ISBLANK(INDEX('Policy Characteristics'!F:F,MATCH($C792,'Policy Characteristics'!$C:$C,0))),"",INDEX('Policy Characteristics'!F:F,MATCH($C792,'Policy Characteristics'!$C:$C,0)))</f>
        <v>0</v>
      </c>
      <c r="M792" s="380">
        <f>IF(ISBLANK(INDEX('Policy Characteristics'!G:G,MATCH($C792,'Policy Characteristics'!$C:$C,0))),"",INDEX('Policy Characteristics'!G:G,MATCH($C792,'Policy Characteristics'!$C:$C,0)))</f>
        <v>0.25</v>
      </c>
      <c r="N792" s="380">
        <f>IF(ISBLANK(INDEX('Policy Characteristics'!H:H,MATCH($C792,'Policy Characteristics'!$C:$C,0))),"",INDEX('Policy Characteristics'!H:H,MATCH($C792,'Policy Characteristics'!$C:$C,0)))</f>
        <v>0.01</v>
      </c>
      <c r="O792" s="358" t="str">
        <f>IF(ISBLANK(INDEX('Policy Characteristics'!I:I,MATCH($C792,'Policy Characteristics'!$C:$C,0))),"",INDEX('Policy Characteristics'!I:I,MATCH($C792,'Policy Characteristics'!$C:$C,0)))</f>
        <v>% reduction in energy use</v>
      </c>
      <c r="P792" s="358"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2" s="358" t="str">
        <f>IF(ISBLANK(INDEX('Policy Characteristics'!K:K,MATCH($C792,'Policy Characteristics'!$C:$C,0))),"",INDEX('Policy Characteristics'!K:K,MATCH($C792,'Policy Characteristics'!$C:$C,0)))</f>
        <v>industry-ag-main.html#eff-stds</v>
      </c>
      <c r="R792" s="358" t="str">
        <f>IF(ISBLANK(INDEX('Policy Characteristics'!L:L,MATCH($C792,'Policy Characteristics'!$C:$C,0))),"",INDEX('Policy Characteristics'!L:L,MATCH($C792,'Policy Characteristics'!$C:$C,0)))</f>
        <v>industry-energy-efficiency-standards.html</v>
      </c>
    </row>
    <row r="793" spans="1:18" s="5" customFormat="1" x14ac:dyDescent="0.35">
      <c r="A793" s="358" t="str">
        <f>IF(ISBLANK(INDEX('Policy Characteristics'!A:A,MATCH($C793,'Policy Characteristics'!$C:$C,0))),"",INDEX('Policy Characteristics'!A:A,MATCH($C793,'Policy Characteristics'!$C:$C,0)))</f>
        <v>Industry</v>
      </c>
      <c r="B793" s="358" t="str">
        <f>IF(ISBLANK(INDEX('Policy Characteristics'!B:B,MATCH($C793,'Policy Characteristics'!$C:$C,0))),"",INDEX('Policy Characteristics'!B:B,MATCH($C793,'Policy Characteristics'!$C:$C,0)))</f>
        <v>Industry Energy Efficiency Standards</v>
      </c>
      <c r="C793" s="362" t="str">
        <f t="shared" si="38"/>
        <v>Percentage Improvement in Eqpt Efficiency Standards above BAU</v>
      </c>
      <c r="D793" s="9" t="s">
        <v>3226</v>
      </c>
      <c r="E793" s="53" t="s">
        <v>2464</v>
      </c>
      <c r="F793" s="195" t="s">
        <v>3190</v>
      </c>
      <c r="G793" s="53" t="s">
        <v>2472</v>
      </c>
      <c r="H793" s="54">
        <v>1029</v>
      </c>
      <c r="I793" s="53" t="s">
        <v>45</v>
      </c>
      <c r="J793" s="360" t="str">
        <f>IF(ISBLANK(INDEX('Policy Characteristics'!D:D,MATCH($C793,'Policy Characteristics'!$C:$C,0))),"",INDEX('Policy Characteristics'!D:D,MATCH($C793,'Policy Characteristics'!$C:$C,0)))</f>
        <v>Industry Energy Efficiency Standards</v>
      </c>
      <c r="K793" s="358" t="str">
        <f>IF(ISBLANK(INDEX('Policy Characteristics'!E:E,MATCH($C793,'Policy Characteristics'!$C:$C,0))),"",INDEX('Policy Characteristics'!E:E,MATCH($C793,'Policy Characteristics'!$C:$C,0)))</f>
        <v>indst efficiency standards</v>
      </c>
      <c r="L793" s="380">
        <f>IF(ISBLANK(INDEX('Policy Characteristics'!F:F,MATCH($C793,'Policy Characteristics'!$C:$C,0))),"",INDEX('Policy Characteristics'!F:F,MATCH($C793,'Policy Characteristics'!$C:$C,0)))</f>
        <v>0</v>
      </c>
      <c r="M793" s="380">
        <f>IF(ISBLANK(INDEX('Policy Characteristics'!G:G,MATCH($C793,'Policy Characteristics'!$C:$C,0))),"",INDEX('Policy Characteristics'!G:G,MATCH($C793,'Policy Characteristics'!$C:$C,0)))</f>
        <v>0.25</v>
      </c>
      <c r="N793" s="380">
        <f>IF(ISBLANK(INDEX('Policy Characteristics'!H:H,MATCH($C793,'Policy Characteristics'!$C:$C,0))),"",INDEX('Policy Characteristics'!H:H,MATCH($C793,'Policy Characteristics'!$C:$C,0)))</f>
        <v>0.01</v>
      </c>
      <c r="O793" s="358" t="str">
        <f>IF(ISBLANK(INDEX('Policy Characteristics'!I:I,MATCH($C793,'Policy Characteristics'!$C:$C,0))),"",INDEX('Policy Characteristics'!I:I,MATCH($C793,'Policy Characteristics'!$C:$C,0)))</f>
        <v>% reduction in energy use</v>
      </c>
      <c r="P793" s="358"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3" s="358" t="str">
        <f>IF(ISBLANK(INDEX('Policy Characteristics'!K:K,MATCH($C793,'Policy Characteristics'!$C:$C,0))),"",INDEX('Policy Characteristics'!K:K,MATCH($C793,'Policy Characteristics'!$C:$C,0)))</f>
        <v>industry-ag-main.html#eff-stds</v>
      </c>
      <c r="R793" s="358" t="str">
        <f>IF(ISBLANK(INDEX('Policy Characteristics'!L:L,MATCH($C793,'Policy Characteristics'!$C:$C,0))),"",INDEX('Policy Characteristics'!L:L,MATCH($C793,'Policy Characteristics'!$C:$C,0)))</f>
        <v>industry-energy-efficiency-standards.html</v>
      </c>
    </row>
    <row r="794" spans="1:18" s="5" customFormat="1" x14ac:dyDescent="0.35">
      <c r="A794" s="358" t="str">
        <f>IF(ISBLANK(INDEX('Policy Characteristics'!A:A,MATCH($C794,'Policy Characteristics'!$C:$C,0))),"",INDEX('Policy Characteristics'!A:A,MATCH($C794,'Policy Characteristics'!$C:$C,0)))</f>
        <v>Industry</v>
      </c>
      <c r="B794" s="358" t="str">
        <f>IF(ISBLANK(INDEX('Policy Characteristics'!B:B,MATCH($C794,'Policy Characteristics'!$C:$C,0))),"",INDEX('Policy Characteristics'!B:B,MATCH($C794,'Policy Characteristics'!$C:$C,0)))</f>
        <v>Industry Energy Efficiency Standards</v>
      </c>
      <c r="C794" s="362" t="str">
        <f t="shared" si="38"/>
        <v>Percentage Improvement in Eqpt Efficiency Standards above BAU</v>
      </c>
      <c r="D794" s="9" t="s">
        <v>3226</v>
      </c>
      <c r="E794" s="53" t="s">
        <v>2465</v>
      </c>
      <c r="F794" s="195" t="s">
        <v>3190</v>
      </c>
      <c r="G794" s="53" t="s">
        <v>2473</v>
      </c>
      <c r="H794" s="54">
        <v>1030</v>
      </c>
      <c r="I794" s="53" t="s">
        <v>45</v>
      </c>
      <c r="J794" s="360" t="str">
        <f>IF(ISBLANK(INDEX('Policy Characteristics'!D:D,MATCH($C794,'Policy Characteristics'!$C:$C,0))),"",INDEX('Policy Characteristics'!D:D,MATCH($C794,'Policy Characteristics'!$C:$C,0)))</f>
        <v>Industry Energy Efficiency Standards</v>
      </c>
      <c r="K794" s="358" t="str">
        <f>IF(ISBLANK(INDEX('Policy Characteristics'!E:E,MATCH($C794,'Policy Characteristics'!$C:$C,0))),"",INDEX('Policy Characteristics'!E:E,MATCH($C794,'Policy Characteristics'!$C:$C,0)))</f>
        <v>indst efficiency standards</v>
      </c>
      <c r="L794" s="380">
        <f>IF(ISBLANK(INDEX('Policy Characteristics'!F:F,MATCH($C794,'Policy Characteristics'!$C:$C,0))),"",INDEX('Policy Characteristics'!F:F,MATCH($C794,'Policy Characteristics'!$C:$C,0)))</f>
        <v>0</v>
      </c>
      <c r="M794" s="380">
        <f>IF(ISBLANK(INDEX('Policy Characteristics'!G:G,MATCH($C794,'Policy Characteristics'!$C:$C,0))),"",INDEX('Policy Characteristics'!G:G,MATCH($C794,'Policy Characteristics'!$C:$C,0)))</f>
        <v>0.25</v>
      </c>
      <c r="N794" s="380">
        <f>IF(ISBLANK(INDEX('Policy Characteristics'!H:H,MATCH($C794,'Policy Characteristics'!$C:$C,0))),"",INDEX('Policy Characteristics'!H:H,MATCH($C794,'Policy Characteristics'!$C:$C,0)))</f>
        <v>0.01</v>
      </c>
      <c r="O794" s="358" t="str">
        <f>IF(ISBLANK(INDEX('Policy Characteristics'!I:I,MATCH($C794,'Policy Characteristics'!$C:$C,0))),"",INDEX('Policy Characteristics'!I:I,MATCH($C794,'Policy Characteristics'!$C:$C,0)))</f>
        <v>% reduction in energy use</v>
      </c>
      <c r="P794" s="358"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4" s="358" t="str">
        <f>IF(ISBLANK(INDEX('Policy Characteristics'!K:K,MATCH($C794,'Policy Characteristics'!$C:$C,0))),"",INDEX('Policy Characteristics'!K:K,MATCH($C794,'Policy Characteristics'!$C:$C,0)))</f>
        <v>industry-ag-main.html#eff-stds</v>
      </c>
      <c r="R794" s="358" t="str">
        <f>IF(ISBLANK(INDEX('Policy Characteristics'!L:L,MATCH($C794,'Policy Characteristics'!$C:$C,0))),"",INDEX('Policy Characteristics'!L:L,MATCH($C794,'Policy Characteristics'!$C:$C,0)))</f>
        <v>industry-energy-efficiency-standards.html</v>
      </c>
    </row>
    <row r="795" spans="1:18" s="5" customFormat="1" x14ac:dyDescent="0.35">
      <c r="A795" s="358" t="str">
        <f>IF(ISBLANK(INDEX('Policy Characteristics'!A:A,MATCH($C795,'Policy Characteristics'!$C:$C,0))),"",INDEX('Policy Characteristics'!A:A,MATCH($C795,'Policy Characteristics'!$C:$C,0)))</f>
        <v>Industry</v>
      </c>
      <c r="B795" s="358" t="str">
        <f>IF(ISBLANK(INDEX('Policy Characteristics'!B:B,MATCH($C795,'Policy Characteristics'!$C:$C,0))),"",INDEX('Policy Characteristics'!B:B,MATCH($C795,'Policy Characteristics'!$C:$C,0)))</f>
        <v>Industry Energy Efficiency Standards</v>
      </c>
      <c r="C795" s="362" t="str">
        <f t="shared" si="38"/>
        <v>Percentage Improvement in Eqpt Efficiency Standards above BAU</v>
      </c>
      <c r="D795" s="9" t="s">
        <v>3226</v>
      </c>
      <c r="E795" s="53" t="s">
        <v>2466</v>
      </c>
      <c r="F795" s="195" t="s">
        <v>3190</v>
      </c>
      <c r="G795" s="53" t="s">
        <v>2470</v>
      </c>
      <c r="H795" s="54">
        <v>1031</v>
      </c>
      <c r="I795" s="53" t="s">
        <v>46</v>
      </c>
      <c r="J795" s="360" t="str">
        <f>IF(ISBLANK(INDEX('Policy Characteristics'!D:D,MATCH($C795,'Policy Characteristics'!$C:$C,0))),"",INDEX('Policy Characteristics'!D:D,MATCH($C795,'Policy Characteristics'!$C:$C,0)))</f>
        <v>Industry Energy Efficiency Standards</v>
      </c>
      <c r="K795" s="358" t="str">
        <f>IF(ISBLANK(INDEX('Policy Characteristics'!E:E,MATCH($C795,'Policy Characteristics'!$C:$C,0))),"",INDEX('Policy Characteristics'!E:E,MATCH($C795,'Policy Characteristics'!$C:$C,0)))</f>
        <v>indst efficiency standards</v>
      </c>
      <c r="L795" s="380">
        <f>IF(ISBLANK(INDEX('Policy Characteristics'!F:F,MATCH($C795,'Policy Characteristics'!$C:$C,0))),"",INDEX('Policy Characteristics'!F:F,MATCH($C795,'Policy Characteristics'!$C:$C,0)))</f>
        <v>0</v>
      </c>
      <c r="M795" s="380">
        <f>IF(ISBLANK(INDEX('Policy Characteristics'!G:G,MATCH($C795,'Policy Characteristics'!$C:$C,0))),"",INDEX('Policy Characteristics'!G:G,MATCH($C795,'Policy Characteristics'!$C:$C,0)))</f>
        <v>0.25</v>
      </c>
      <c r="N795" s="380">
        <f>IF(ISBLANK(INDEX('Policy Characteristics'!H:H,MATCH($C795,'Policy Characteristics'!$C:$C,0))),"",INDEX('Policy Characteristics'!H:H,MATCH($C795,'Policy Characteristics'!$C:$C,0)))</f>
        <v>0.01</v>
      </c>
      <c r="O795" s="358" t="str">
        <f>IF(ISBLANK(INDEX('Policy Characteristics'!I:I,MATCH($C795,'Policy Characteristics'!$C:$C,0))),"",INDEX('Policy Characteristics'!I:I,MATCH($C795,'Policy Characteristics'!$C:$C,0)))</f>
        <v>% reduction in energy use</v>
      </c>
      <c r="P795" s="358"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5" s="358" t="str">
        <f>IF(ISBLANK(INDEX('Policy Characteristics'!K:K,MATCH($C795,'Policy Characteristics'!$C:$C,0))),"",INDEX('Policy Characteristics'!K:K,MATCH($C795,'Policy Characteristics'!$C:$C,0)))</f>
        <v>industry-ag-main.html#eff-stds</v>
      </c>
      <c r="R795" s="358" t="str">
        <f>IF(ISBLANK(INDEX('Policy Characteristics'!L:L,MATCH($C795,'Policy Characteristics'!$C:$C,0))),"",INDEX('Policy Characteristics'!L:L,MATCH($C795,'Policy Characteristics'!$C:$C,0)))</f>
        <v>industry-energy-efficiency-standards.html</v>
      </c>
    </row>
    <row r="796" spans="1:18" s="5" customFormat="1" x14ac:dyDescent="0.35">
      <c r="A796" s="358" t="str">
        <f>IF(ISBLANK(INDEX('Policy Characteristics'!A:A,MATCH($C796,'Policy Characteristics'!$C:$C,0))),"",INDEX('Policy Characteristics'!A:A,MATCH($C796,'Policy Characteristics'!$C:$C,0)))</f>
        <v>Industry</v>
      </c>
      <c r="B796" s="358" t="str">
        <f>IF(ISBLANK(INDEX('Policy Characteristics'!B:B,MATCH($C796,'Policy Characteristics'!$C:$C,0))),"",INDEX('Policy Characteristics'!B:B,MATCH($C796,'Policy Characteristics'!$C:$C,0)))</f>
        <v>Industry Energy Efficiency Standards</v>
      </c>
      <c r="C796" s="362" t="str">
        <f t="shared" si="38"/>
        <v>Percentage Improvement in Eqpt Efficiency Standards above BAU</v>
      </c>
      <c r="D796" s="9" t="s">
        <v>3226</v>
      </c>
      <c r="E796" s="53" t="s">
        <v>2467</v>
      </c>
      <c r="F796" s="195" t="s">
        <v>3190</v>
      </c>
      <c r="G796" s="53" t="s">
        <v>2471</v>
      </c>
      <c r="H796" s="54">
        <v>1032</v>
      </c>
      <c r="I796" s="53" t="s">
        <v>45</v>
      </c>
      <c r="J796" s="360" t="str">
        <f>IF(ISBLANK(INDEX('Policy Characteristics'!D:D,MATCH($C796,'Policy Characteristics'!$C:$C,0))),"",INDEX('Policy Characteristics'!D:D,MATCH($C796,'Policy Characteristics'!$C:$C,0)))</f>
        <v>Industry Energy Efficiency Standards</v>
      </c>
      <c r="K796" s="358" t="str">
        <f>IF(ISBLANK(INDEX('Policy Characteristics'!E:E,MATCH($C796,'Policy Characteristics'!$C:$C,0))),"",INDEX('Policy Characteristics'!E:E,MATCH($C796,'Policy Characteristics'!$C:$C,0)))</f>
        <v>indst efficiency standards</v>
      </c>
      <c r="L796" s="380">
        <f>IF(ISBLANK(INDEX('Policy Characteristics'!F:F,MATCH($C796,'Policy Characteristics'!$C:$C,0))),"",INDEX('Policy Characteristics'!F:F,MATCH($C796,'Policy Characteristics'!$C:$C,0)))</f>
        <v>0</v>
      </c>
      <c r="M796" s="380">
        <f>IF(ISBLANK(INDEX('Policy Characteristics'!G:G,MATCH($C796,'Policy Characteristics'!$C:$C,0))),"",INDEX('Policy Characteristics'!G:G,MATCH($C796,'Policy Characteristics'!$C:$C,0)))</f>
        <v>0.25</v>
      </c>
      <c r="N796" s="380">
        <f>IF(ISBLANK(INDEX('Policy Characteristics'!H:H,MATCH($C796,'Policy Characteristics'!$C:$C,0))),"",INDEX('Policy Characteristics'!H:H,MATCH($C796,'Policy Characteristics'!$C:$C,0)))</f>
        <v>0.01</v>
      </c>
      <c r="O796" s="358" t="str">
        <f>IF(ISBLANK(INDEX('Policy Characteristics'!I:I,MATCH($C796,'Policy Characteristics'!$C:$C,0))),"",INDEX('Policy Characteristics'!I:I,MATCH($C796,'Policy Characteristics'!$C:$C,0)))</f>
        <v>% reduction in energy use</v>
      </c>
      <c r="P796" s="358"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6" s="358" t="str">
        <f>IF(ISBLANK(INDEX('Policy Characteristics'!K:K,MATCH($C796,'Policy Characteristics'!$C:$C,0))),"",INDEX('Policy Characteristics'!K:K,MATCH($C796,'Policy Characteristics'!$C:$C,0)))</f>
        <v>industry-ag-main.html#eff-stds</v>
      </c>
      <c r="R796" s="358" t="str">
        <f>IF(ISBLANK(INDEX('Policy Characteristics'!L:L,MATCH($C796,'Policy Characteristics'!$C:$C,0))),"",INDEX('Policy Characteristics'!L:L,MATCH($C796,'Policy Characteristics'!$C:$C,0)))</f>
        <v>industry-energy-efficiency-standards.html</v>
      </c>
    </row>
    <row r="797" spans="1:18" s="5" customFormat="1" x14ac:dyDescent="0.35">
      <c r="A797" s="358" t="str">
        <f>IF(ISBLANK(INDEX('Policy Characteristics'!A:A,MATCH($C797,'Policy Characteristics'!$C:$C,0))),"",INDEX('Policy Characteristics'!A:A,MATCH($C797,'Policy Characteristics'!$C:$C,0)))</f>
        <v>Industry</v>
      </c>
      <c r="B797" s="358" t="str">
        <f>IF(ISBLANK(INDEX('Policy Characteristics'!B:B,MATCH($C797,'Policy Characteristics'!$C:$C,0))),"",INDEX('Policy Characteristics'!B:B,MATCH($C797,'Policy Characteristics'!$C:$C,0)))</f>
        <v>Industry Energy Efficiency Standards</v>
      </c>
      <c r="C797" s="362" t="str">
        <f t="shared" si="38"/>
        <v>Percentage Improvement in Eqpt Efficiency Standards above BAU</v>
      </c>
      <c r="D797" s="9" t="s">
        <v>3226</v>
      </c>
      <c r="E797" s="53" t="s">
        <v>2468</v>
      </c>
      <c r="F797" s="195" t="s">
        <v>3190</v>
      </c>
      <c r="G797" s="53" t="s">
        <v>2474</v>
      </c>
      <c r="H797" s="54">
        <v>1033</v>
      </c>
      <c r="I797" s="53" t="s">
        <v>46</v>
      </c>
      <c r="J797" s="360" t="str">
        <f>IF(ISBLANK(INDEX('Policy Characteristics'!D:D,MATCH($C797,'Policy Characteristics'!$C:$C,0))),"",INDEX('Policy Characteristics'!D:D,MATCH($C797,'Policy Characteristics'!$C:$C,0)))</f>
        <v>Industry Energy Efficiency Standards</v>
      </c>
      <c r="K797" s="358" t="str">
        <f>IF(ISBLANK(INDEX('Policy Characteristics'!E:E,MATCH($C797,'Policy Characteristics'!$C:$C,0))),"",INDEX('Policy Characteristics'!E:E,MATCH($C797,'Policy Characteristics'!$C:$C,0)))</f>
        <v>indst efficiency standards</v>
      </c>
      <c r="L797" s="380">
        <f>IF(ISBLANK(INDEX('Policy Characteristics'!F:F,MATCH($C797,'Policy Characteristics'!$C:$C,0))),"",INDEX('Policy Characteristics'!F:F,MATCH($C797,'Policy Characteristics'!$C:$C,0)))</f>
        <v>0</v>
      </c>
      <c r="M797" s="380">
        <f>IF(ISBLANK(INDEX('Policy Characteristics'!G:G,MATCH($C797,'Policy Characteristics'!$C:$C,0))),"",INDEX('Policy Characteristics'!G:G,MATCH($C797,'Policy Characteristics'!$C:$C,0)))</f>
        <v>0.25</v>
      </c>
      <c r="N797" s="380">
        <f>IF(ISBLANK(INDEX('Policy Characteristics'!H:H,MATCH($C797,'Policy Characteristics'!$C:$C,0))),"",INDEX('Policy Characteristics'!H:H,MATCH($C797,'Policy Characteristics'!$C:$C,0)))</f>
        <v>0.01</v>
      </c>
      <c r="O797" s="358" t="str">
        <f>IF(ISBLANK(INDEX('Policy Characteristics'!I:I,MATCH($C797,'Policy Characteristics'!$C:$C,0))),"",INDEX('Policy Characteristics'!I:I,MATCH($C797,'Policy Characteristics'!$C:$C,0)))</f>
        <v>% reduction in energy use</v>
      </c>
      <c r="P797" s="358"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7" s="358" t="str">
        <f>IF(ISBLANK(INDEX('Policy Characteristics'!K:K,MATCH($C797,'Policy Characteristics'!$C:$C,0))),"",INDEX('Policy Characteristics'!K:K,MATCH($C797,'Policy Characteristics'!$C:$C,0)))</f>
        <v>industry-ag-main.html#eff-stds</v>
      </c>
      <c r="R797" s="358" t="str">
        <f>IF(ISBLANK(INDEX('Policy Characteristics'!L:L,MATCH($C797,'Policy Characteristics'!$C:$C,0))),"",INDEX('Policy Characteristics'!L:L,MATCH($C797,'Policy Characteristics'!$C:$C,0)))</f>
        <v>industry-energy-efficiency-standards.html</v>
      </c>
    </row>
    <row r="798" spans="1:18" s="5" customFormat="1" x14ac:dyDescent="0.35">
      <c r="A798" s="358" t="str">
        <f>IF(ISBLANK(INDEX('Policy Characteristics'!A:A,MATCH($C798,'Policy Characteristics'!$C:$C,0))),"",INDEX('Policy Characteristics'!A:A,MATCH($C798,'Policy Characteristics'!$C:$C,0)))</f>
        <v>Industry</v>
      </c>
      <c r="B798" s="358" t="str">
        <f>IF(ISBLANK(INDEX('Policy Characteristics'!B:B,MATCH($C798,'Policy Characteristics'!$C:$C,0))),"",INDEX('Policy Characteristics'!B:B,MATCH($C798,'Policy Characteristics'!$C:$C,0)))</f>
        <v>Industry Energy Efficiency Standards</v>
      </c>
      <c r="C798" s="362" t="str">
        <f t="shared" si="38"/>
        <v>Percentage Improvement in Eqpt Efficiency Standards above BAU</v>
      </c>
      <c r="D798" s="9" t="s">
        <v>3226</v>
      </c>
      <c r="E798" s="53" t="s">
        <v>2805</v>
      </c>
      <c r="F798" s="195" t="s">
        <v>3190</v>
      </c>
      <c r="G798" s="53" t="s">
        <v>2808</v>
      </c>
      <c r="H798" s="54">
        <v>1034</v>
      </c>
      <c r="I798" s="53" t="s">
        <v>46</v>
      </c>
      <c r="J798" s="360" t="str">
        <f>IF(ISBLANK(INDEX('Policy Characteristics'!D:D,MATCH($C798,'Policy Characteristics'!$C:$C,0))),"",INDEX('Policy Characteristics'!D:D,MATCH($C798,'Policy Characteristics'!$C:$C,0)))</f>
        <v>Industry Energy Efficiency Standards</v>
      </c>
      <c r="K798" s="358" t="str">
        <f>IF(ISBLANK(INDEX('Policy Characteristics'!E:E,MATCH($C798,'Policy Characteristics'!$C:$C,0))),"",INDEX('Policy Characteristics'!E:E,MATCH($C798,'Policy Characteristics'!$C:$C,0)))</f>
        <v>indst efficiency standards</v>
      </c>
      <c r="L798" s="380">
        <f>IF(ISBLANK(INDEX('Policy Characteristics'!F:F,MATCH($C798,'Policy Characteristics'!$C:$C,0))),"",INDEX('Policy Characteristics'!F:F,MATCH($C798,'Policy Characteristics'!$C:$C,0)))</f>
        <v>0</v>
      </c>
      <c r="M798" s="380">
        <f>IF(ISBLANK(INDEX('Policy Characteristics'!G:G,MATCH($C798,'Policy Characteristics'!$C:$C,0))),"",INDEX('Policy Characteristics'!G:G,MATCH($C798,'Policy Characteristics'!$C:$C,0)))</f>
        <v>0.25</v>
      </c>
      <c r="N798" s="380">
        <f>IF(ISBLANK(INDEX('Policy Characteristics'!H:H,MATCH($C798,'Policy Characteristics'!$C:$C,0))),"",INDEX('Policy Characteristics'!H:H,MATCH($C798,'Policy Characteristics'!$C:$C,0)))</f>
        <v>0.01</v>
      </c>
      <c r="O798" s="358" t="str">
        <f>IF(ISBLANK(INDEX('Policy Characteristics'!I:I,MATCH($C798,'Policy Characteristics'!$C:$C,0))),"",INDEX('Policy Characteristics'!I:I,MATCH($C798,'Policy Characteristics'!$C:$C,0)))</f>
        <v>% reduction in energy use</v>
      </c>
      <c r="P798" s="358"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8" s="358" t="str">
        <f>IF(ISBLANK(INDEX('Policy Characteristics'!K:K,MATCH($C798,'Policy Characteristics'!$C:$C,0))),"",INDEX('Policy Characteristics'!K:K,MATCH($C798,'Policy Characteristics'!$C:$C,0)))</f>
        <v>industry-ag-main.html#eff-stds</v>
      </c>
      <c r="R798" s="358" t="str">
        <f>IF(ISBLANK(INDEX('Policy Characteristics'!L:L,MATCH($C798,'Policy Characteristics'!$C:$C,0))),"",INDEX('Policy Characteristics'!L:L,MATCH($C798,'Policy Characteristics'!$C:$C,0)))</f>
        <v>industry-energy-efficiency-standards.html</v>
      </c>
    </row>
    <row r="799" spans="1:18" s="5" customFormat="1" x14ac:dyDescent="0.35">
      <c r="A799" s="358" t="str">
        <f>IF(ISBLANK(INDEX('Policy Characteristics'!A:A,MATCH($C799,'Policy Characteristics'!$C:$C,0))),"",INDEX('Policy Characteristics'!A:A,MATCH($C799,'Policy Characteristics'!$C:$C,0)))</f>
        <v>Industry</v>
      </c>
      <c r="B799" s="358" t="str">
        <f>IF(ISBLANK(INDEX('Policy Characteristics'!B:B,MATCH($C799,'Policy Characteristics'!$C:$C,0))),"",INDEX('Policy Characteristics'!B:B,MATCH($C799,'Policy Characteristics'!$C:$C,0)))</f>
        <v>Industry Energy Efficiency Standards</v>
      </c>
      <c r="C799" s="362" t="str">
        <f t="shared" si="38"/>
        <v>Percentage Improvement in Eqpt Efficiency Standards above BAU</v>
      </c>
      <c r="D799" s="9" t="s">
        <v>3226</v>
      </c>
      <c r="E799" s="53" t="s">
        <v>2806</v>
      </c>
      <c r="F799" s="195" t="s">
        <v>3190</v>
      </c>
      <c r="G799" s="53" t="s">
        <v>2810</v>
      </c>
      <c r="H799" s="54">
        <v>1035</v>
      </c>
      <c r="I799" s="53" t="s">
        <v>45</v>
      </c>
      <c r="J799" s="360" t="str">
        <f>IF(ISBLANK(INDEX('Policy Characteristics'!D:D,MATCH($C799,'Policy Characteristics'!$C:$C,0))),"",INDEX('Policy Characteristics'!D:D,MATCH($C799,'Policy Characteristics'!$C:$C,0)))</f>
        <v>Industry Energy Efficiency Standards</v>
      </c>
      <c r="K799" s="358" t="str">
        <f>IF(ISBLANK(INDEX('Policy Characteristics'!E:E,MATCH($C799,'Policy Characteristics'!$C:$C,0))),"",INDEX('Policy Characteristics'!E:E,MATCH($C799,'Policy Characteristics'!$C:$C,0)))</f>
        <v>indst efficiency standards</v>
      </c>
      <c r="L799" s="380">
        <f>IF(ISBLANK(INDEX('Policy Characteristics'!F:F,MATCH($C799,'Policy Characteristics'!$C:$C,0))),"",INDEX('Policy Characteristics'!F:F,MATCH($C799,'Policy Characteristics'!$C:$C,0)))</f>
        <v>0</v>
      </c>
      <c r="M799" s="380">
        <f>IF(ISBLANK(INDEX('Policy Characteristics'!G:G,MATCH($C799,'Policy Characteristics'!$C:$C,0))),"",INDEX('Policy Characteristics'!G:G,MATCH($C799,'Policy Characteristics'!$C:$C,0)))</f>
        <v>0.25</v>
      </c>
      <c r="N799" s="380">
        <f>IF(ISBLANK(INDEX('Policy Characteristics'!H:H,MATCH($C799,'Policy Characteristics'!$C:$C,0))),"",INDEX('Policy Characteristics'!H:H,MATCH($C799,'Policy Characteristics'!$C:$C,0)))</f>
        <v>0.01</v>
      </c>
      <c r="O799" s="358" t="str">
        <f>IF(ISBLANK(INDEX('Policy Characteristics'!I:I,MATCH($C799,'Policy Characteristics'!$C:$C,0))),"",INDEX('Policy Characteristics'!I:I,MATCH($C799,'Policy Characteristics'!$C:$C,0)))</f>
        <v>% reduction in energy use</v>
      </c>
      <c r="P799" s="358"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9" s="358" t="str">
        <f>IF(ISBLANK(INDEX('Policy Characteristics'!K:K,MATCH($C799,'Policy Characteristics'!$C:$C,0))),"",INDEX('Policy Characteristics'!K:K,MATCH($C799,'Policy Characteristics'!$C:$C,0)))</f>
        <v>industry-ag-main.html#eff-stds</v>
      </c>
      <c r="R799" s="358" t="str">
        <f>IF(ISBLANK(INDEX('Policy Characteristics'!L:L,MATCH($C799,'Policy Characteristics'!$C:$C,0))),"",INDEX('Policy Characteristics'!L:L,MATCH($C799,'Policy Characteristics'!$C:$C,0)))</f>
        <v>industry-energy-efficiency-standards.html</v>
      </c>
    </row>
    <row r="800" spans="1:18" s="5" customFormat="1" x14ac:dyDescent="0.35">
      <c r="A800" s="358" t="str">
        <f>IF(ISBLANK(INDEX('Policy Characteristics'!A:A,MATCH($C800,'Policy Characteristics'!$C:$C,0))),"",INDEX('Policy Characteristics'!A:A,MATCH($C800,'Policy Characteristics'!$C:$C,0)))</f>
        <v>Industry</v>
      </c>
      <c r="B800" s="358" t="str">
        <f>IF(ISBLANK(INDEX('Policy Characteristics'!B:B,MATCH($C800,'Policy Characteristics'!$C:$C,0))),"",INDEX('Policy Characteristics'!B:B,MATCH($C800,'Policy Characteristics'!$C:$C,0)))</f>
        <v>Industry Energy Efficiency Standards</v>
      </c>
      <c r="C800" s="362" t="str">
        <f t="shared" si="38"/>
        <v>Percentage Improvement in Eqpt Efficiency Standards above BAU</v>
      </c>
      <c r="D800" s="9" t="s">
        <v>3226</v>
      </c>
      <c r="E800" s="53" t="s">
        <v>2807</v>
      </c>
      <c r="F800" s="195" t="s">
        <v>3190</v>
      </c>
      <c r="G800" s="53" t="s">
        <v>2811</v>
      </c>
      <c r="H800" s="54">
        <v>1036</v>
      </c>
      <c r="I800" s="53" t="s">
        <v>45</v>
      </c>
      <c r="J800" s="360" t="str">
        <f>IF(ISBLANK(INDEX('Policy Characteristics'!D:D,MATCH($C800,'Policy Characteristics'!$C:$C,0))),"",INDEX('Policy Characteristics'!D:D,MATCH($C800,'Policy Characteristics'!$C:$C,0)))</f>
        <v>Industry Energy Efficiency Standards</v>
      </c>
      <c r="K800" s="358" t="str">
        <f>IF(ISBLANK(INDEX('Policy Characteristics'!E:E,MATCH($C800,'Policy Characteristics'!$C:$C,0))),"",INDEX('Policy Characteristics'!E:E,MATCH($C800,'Policy Characteristics'!$C:$C,0)))</f>
        <v>indst efficiency standards</v>
      </c>
      <c r="L800" s="380">
        <f>IF(ISBLANK(INDEX('Policy Characteristics'!F:F,MATCH($C800,'Policy Characteristics'!$C:$C,0))),"",INDEX('Policy Characteristics'!F:F,MATCH($C800,'Policy Characteristics'!$C:$C,0)))</f>
        <v>0</v>
      </c>
      <c r="M800" s="380">
        <f>IF(ISBLANK(INDEX('Policy Characteristics'!G:G,MATCH($C800,'Policy Characteristics'!$C:$C,0))),"",INDEX('Policy Characteristics'!G:G,MATCH($C800,'Policy Characteristics'!$C:$C,0)))</f>
        <v>0.25</v>
      </c>
      <c r="N800" s="380">
        <f>IF(ISBLANK(INDEX('Policy Characteristics'!H:H,MATCH($C800,'Policy Characteristics'!$C:$C,0))),"",INDEX('Policy Characteristics'!H:H,MATCH($C800,'Policy Characteristics'!$C:$C,0)))</f>
        <v>0.01</v>
      </c>
      <c r="O800" s="358" t="str">
        <f>IF(ISBLANK(INDEX('Policy Characteristics'!I:I,MATCH($C800,'Policy Characteristics'!$C:$C,0))),"",INDEX('Policy Characteristics'!I:I,MATCH($C800,'Policy Characteristics'!$C:$C,0)))</f>
        <v>% reduction in energy use</v>
      </c>
      <c r="P800" s="358"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0" s="358" t="str">
        <f>IF(ISBLANK(INDEX('Policy Characteristics'!K:K,MATCH($C800,'Policy Characteristics'!$C:$C,0))),"",INDEX('Policy Characteristics'!K:K,MATCH($C800,'Policy Characteristics'!$C:$C,0)))</f>
        <v>industry-ag-main.html#eff-stds</v>
      </c>
      <c r="R800" s="358" t="str">
        <f>IF(ISBLANK(INDEX('Policy Characteristics'!L:L,MATCH($C800,'Policy Characteristics'!$C:$C,0))),"",INDEX('Policy Characteristics'!L:L,MATCH($C800,'Policy Characteristics'!$C:$C,0)))</f>
        <v>industry-energy-efficiency-standards.html</v>
      </c>
    </row>
    <row r="801" spans="1:18" s="5" customFormat="1" x14ac:dyDescent="0.35">
      <c r="A801" s="358" t="str">
        <f>IF(ISBLANK(INDEX('Policy Characteristics'!A:A,MATCH($C801,'Policy Characteristics'!$C:$C,0))),"",INDEX('Policy Characteristics'!A:A,MATCH($C801,'Policy Characteristics'!$C:$C,0)))</f>
        <v>Industry</v>
      </c>
      <c r="B801" s="358" t="str">
        <f>IF(ISBLANK(INDEX('Policy Characteristics'!B:B,MATCH($C801,'Policy Characteristics'!$C:$C,0))),"",INDEX('Policy Characteristics'!B:B,MATCH($C801,'Policy Characteristics'!$C:$C,0)))</f>
        <v>Industry Energy Efficiency Standards</v>
      </c>
      <c r="C801" s="362" t="str">
        <f t="shared" si="38"/>
        <v>Percentage Improvement in Eqpt Efficiency Standards above BAU</v>
      </c>
      <c r="D801" s="9" t="s">
        <v>3226</v>
      </c>
      <c r="E801" s="53" t="s">
        <v>2804</v>
      </c>
      <c r="F801" s="195" t="s">
        <v>3190</v>
      </c>
      <c r="G801" s="53" t="s">
        <v>2809</v>
      </c>
      <c r="H801" s="54">
        <v>1037</v>
      </c>
      <c r="I801" s="53" t="s">
        <v>46</v>
      </c>
      <c r="J801" s="360" t="str">
        <f>IF(ISBLANK(INDEX('Policy Characteristics'!D:D,MATCH($C801,'Policy Characteristics'!$C:$C,0))),"",INDEX('Policy Characteristics'!D:D,MATCH($C801,'Policy Characteristics'!$C:$C,0)))</f>
        <v>Industry Energy Efficiency Standards</v>
      </c>
      <c r="K801" s="358" t="str">
        <f>IF(ISBLANK(INDEX('Policy Characteristics'!E:E,MATCH($C801,'Policy Characteristics'!$C:$C,0))),"",INDEX('Policy Characteristics'!E:E,MATCH($C801,'Policy Characteristics'!$C:$C,0)))</f>
        <v>indst efficiency standards</v>
      </c>
      <c r="L801" s="380">
        <f>IF(ISBLANK(INDEX('Policy Characteristics'!F:F,MATCH($C801,'Policy Characteristics'!$C:$C,0))),"",INDEX('Policy Characteristics'!F:F,MATCH($C801,'Policy Characteristics'!$C:$C,0)))</f>
        <v>0</v>
      </c>
      <c r="M801" s="380">
        <f>IF(ISBLANK(INDEX('Policy Characteristics'!G:G,MATCH($C801,'Policy Characteristics'!$C:$C,0))),"",INDEX('Policy Characteristics'!G:G,MATCH($C801,'Policy Characteristics'!$C:$C,0)))</f>
        <v>0.25</v>
      </c>
      <c r="N801" s="380">
        <f>IF(ISBLANK(INDEX('Policy Characteristics'!H:H,MATCH($C801,'Policy Characteristics'!$C:$C,0))),"",INDEX('Policy Characteristics'!H:H,MATCH($C801,'Policy Characteristics'!$C:$C,0)))</f>
        <v>0.01</v>
      </c>
      <c r="O801" s="358" t="str">
        <f>IF(ISBLANK(INDEX('Policy Characteristics'!I:I,MATCH($C801,'Policy Characteristics'!$C:$C,0))),"",INDEX('Policy Characteristics'!I:I,MATCH($C801,'Policy Characteristics'!$C:$C,0)))</f>
        <v>% reduction in energy use</v>
      </c>
      <c r="P801" s="358"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1" s="358" t="str">
        <f>IF(ISBLANK(INDEX('Policy Characteristics'!K:K,MATCH($C801,'Policy Characteristics'!$C:$C,0))),"",INDEX('Policy Characteristics'!K:K,MATCH($C801,'Policy Characteristics'!$C:$C,0)))</f>
        <v>industry-ag-main.html#eff-stds</v>
      </c>
      <c r="R801" s="358" t="str">
        <f>IF(ISBLANK(INDEX('Policy Characteristics'!L:L,MATCH($C801,'Policy Characteristics'!$C:$C,0))),"",INDEX('Policy Characteristics'!L:L,MATCH($C801,'Policy Characteristics'!$C:$C,0)))</f>
        <v>industry-energy-efficiency-standards.html</v>
      </c>
    </row>
    <row r="802" spans="1:18" s="5" customFormat="1" x14ac:dyDescent="0.35">
      <c r="A802" s="358" t="str">
        <f>IF(ISBLANK(INDEX('Policy Characteristics'!A:A,MATCH($C802,'Policy Characteristics'!$C:$C,0))),"",INDEX('Policy Characteristics'!A:A,MATCH($C802,'Policy Characteristics'!$C:$C,0)))</f>
        <v>Industry</v>
      </c>
      <c r="B802" s="358" t="str">
        <f>IF(ISBLANK(INDEX('Policy Characteristics'!B:B,MATCH($C802,'Policy Characteristics'!$C:$C,0))),"",INDEX('Policy Characteristics'!B:B,MATCH($C802,'Policy Characteristics'!$C:$C,0)))</f>
        <v>Industry Energy Efficiency Standards</v>
      </c>
      <c r="C802" s="362" t="str">
        <f t="shared" si="38"/>
        <v>Percentage Improvement in Eqpt Efficiency Standards above BAU</v>
      </c>
      <c r="D802" s="9" t="s">
        <v>3227</v>
      </c>
      <c r="E802" s="53" t="s">
        <v>2463</v>
      </c>
      <c r="F802" s="195" t="s">
        <v>3191</v>
      </c>
      <c r="G802" s="53" t="s">
        <v>2469</v>
      </c>
      <c r="H802" s="54">
        <v>1038</v>
      </c>
      <c r="I802" s="53" t="s">
        <v>45</v>
      </c>
      <c r="J802" s="360" t="str">
        <f>IF(ISBLANK(INDEX('Policy Characteristics'!D:D,MATCH($C802,'Policy Characteristics'!$C:$C,0))),"",INDEX('Policy Characteristics'!D:D,MATCH($C802,'Policy Characteristics'!$C:$C,0)))</f>
        <v>Industry Energy Efficiency Standards</v>
      </c>
      <c r="K802" s="358" t="str">
        <f>IF(ISBLANK(INDEX('Policy Characteristics'!E:E,MATCH($C802,'Policy Characteristics'!$C:$C,0))),"",INDEX('Policy Characteristics'!E:E,MATCH($C802,'Policy Characteristics'!$C:$C,0)))</f>
        <v>indst efficiency standards</v>
      </c>
      <c r="L802" s="380">
        <f>IF(ISBLANK(INDEX('Policy Characteristics'!F:F,MATCH($C802,'Policy Characteristics'!$C:$C,0))),"",INDEX('Policy Characteristics'!F:F,MATCH($C802,'Policy Characteristics'!$C:$C,0)))</f>
        <v>0</v>
      </c>
      <c r="M802" s="380">
        <f>IF(ISBLANK(INDEX('Policy Characteristics'!G:G,MATCH($C802,'Policy Characteristics'!$C:$C,0))),"",INDEX('Policy Characteristics'!G:G,MATCH($C802,'Policy Characteristics'!$C:$C,0)))</f>
        <v>0.25</v>
      </c>
      <c r="N802" s="380">
        <f>IF(ISBLANK(INDEX('Policy Characteristics'!H:H,MATCH($C802,'Policy Characteristics'!$C:$C,0))),"",INDEX('Policy Characteristics'!H:H,MATCH($C802,'Policy Characteristics'!$C:$C,0)))</f>
        <v>0.01</v>
      </c>
      <c r="O802" s="358" t="str">
        <f>IF(ISBLANK(INDEX('Policy Characteristics'!I:I,MATCH($C802,'Policy Characteristics'!$C:$C,0))),"",INDEX('Policy Characteristics'!I:I,MATCH($C802,'Policy Characteristics'!$C:$C,0)))</f>
        <v>% reduction in energy use</v>
      </c>
      <c r="P802" s="358"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2" s="358" t="str">
        <f>IF(ISBLANK(INDEX('Policy Characteristics'!K:K,MATCH($C802,'Policy Characteristics'!$C:$C,0))),"",INDEX('Policy Characteristics'!K:K,MATCH($C802,'Policy Characteristics'!$C:$C,0)))</f>
        <v>industry-ag-main.html#eff-stds</v>
      </c>
      <c r="R802" s="358" t="str">
        <f>IF(ISBLANK(INDEX('Policy Characteristics'!L:L,MATCH($C802,'Policy Characteristics'!$C:$C,0))),"",INDEX('Policy Characteristics'!L:L,MATCH($C802,'Policy Characteristics'!$C:$C,0)))</f>
        <v>industry-energy-efficiency-standards.html</v>
      </c>
    </row>
    <row r="803" spans="1:18" s="5" customFormat="1" x14ac:dyDescent="0.35">
      <c r="A803" s="358" t="str">
        <f>IF(ISBLANK(INDEX('Policy Characteristics'!A:A,MATCH($C803,'Policy Characteristics'!$C:$C,0))),"",INDEX('Policy Characteristics'!A:A,MATCH($C803,'Policy Characteristics'!$C:$C,0)))</f>
        <v>Industry</v>
      </c>
      <c r="B803" s="358" t="str">
        <f>IF(ISBLANK(INDEX('Policy Characteristics'!B:B,MATCH($C803,'Policy Characteristics'!$C:$C,0))),"",INDEX('Policy Characteristics'!B:B,MATCH($C803,'Policy Characteristics'!$C:$C,0)))</f>
        <v>Industry Energy Efficiency Standards</v>
      </c>
      <c r="C803" s="362" t="str">
        <f t="shared" si="38"/>
        <v>Percentage Improvement in Eqpt Efficiency Standards above BAU</v>
      </c>
      <c r="D803" s="9" t="s">
        <v>3227</v>
      </c>
      <c r="E803" s="53" t="s">
        <v>2464</v>
      </c>
      <c r="F803" s="195" t="s">
        <v>3191</v>
      </c>
      <c r="G803" s="53" t="s">
        <v>2472</v>
      </c>
      <c r="H803" s="54">
        <v>1039</v>
      </c>
      <c r="I803" s="53" t="s">
        <v>45</v>
      </c>
      <c r="J803" s="360" t="str">
        <f>IF(ISBLANK(INDEX('Policy Characteristics'!D:D,MATCH($C803,'Policy Characteristics'!$C:$C,0))),"",INDEX('Policy Characteristics'!D:D,MATCH($C803,'Policy Characteristics'!$C:$C,0)))</f>
        <v>Industry Energy Efficiency Standards</v>
      </c>
      <c r="K803" s="358" t="str">
        <f>IF(ISBLANK(INDEX('Policy Characteristics'!E:E,MATCH($C803,'Policy Characteristics'!$C:$C,0))),"",INDEX('Policy Characteristics'!E:E,MATCH($C803,'Policy Characteristics'!$C:$C,0)))</f>
        <v>indst efficiency standards</v>
      </c>
      <c r="L803" s="380">
        <f>IF(ISBLANK(INDEX('Policy Characteristics'!F:F,MATCH($C803,'Policy Characteristics'!$C:$C,0))),"",INDEX('Policy Characteristics'!F:F,MATCH($C803,'Policy Characteristics'!$C:$C,0)))</f>
        <v>0</v>
      </c>
      <c r="M803" s="380">
        <f>IF(ISBLANK(INDEX('Policy Characteristics'!G:G,MATCH($C803,'Policy Characteristics'!$C:$C,0))),"",INDEX('Policy Characteristics'!G:G,MATCH($C803,'Policy Characteristics'!$C:$C,0)))</f>
        <v>0.25</v>
      </c>
      <c r="N803" s="380">
        <f>IF(ISBLANK(INDEX('Policy Characteristics'!H:H,MATCH($C803,'Policy Characteristics'!$C:$C,0))),"",INDEX('Policy Characteristics'!H:H,MATCH($C803,'Policy Characteristics'!$C:$C,0)))</f>
        <v>0.01</v>
      </c>
      <c r="O803" s="358" t="str">
        <f>IF(ISBLANK(INDEX('Policy Characteristics'!I:I,MATCH($C803,'Policy Characteristics'!$C:$C,0))),"",INDEX('Policy Characteristics'!I:I,MATCH($C803,'Policy Characteristics'!$C:$C,0)))</f>
        <v>% reduction in energy use</v>
      </c>
      <c r="P803" s="358"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3" s="358" t="str">
        <f>IF(ISBLANK(INDEX('Policy Characteristics'!K:K,MATCH($C803,'Policy Characteristics'!$C:$C,0))),"",INDEX('Policy Characteristics'!K:K,MATCH($C803,'Policy Characteristics'!$C:$C,0)))</f>
        <v>industry-ag-main.html#eff-stds</v>
      </c>
      <c r="R803" s="358" t="str">
        <f>IF(ISBLANK(INDEX('Policy Characteristics'!L:L,MATCH($C803,'Policy Characteristics'!$C:$C,0))),"",INDEX('Policy Characteristics'!L:L,MATCH($C803,'Policy Characteristics'!$C:$C,0)))</f>
        <v>industry-energy-efficiency-standards.html</v>
      </c>
    </row>
    <row r="804" spans="1:18" s="5" customFormat="1" x14ac:dyDescent="0.35">
      <c r="A804" s="358" t="str">
        <f>IF(ISBLANK(INDEX('Policy Characteristics'!A:A,MATCH($C804,'Policy Characteristics'!$C:$C,0))),"",INDEX('Policy Characteristics'!A:A,MATCH($C804,'Policy Characteristics'!$C:$C,0)))</f>
        <v>Industry</v>
      </c>
      <c r="B804" s="358" t="str">
        <f>IF(ISBLANK(INDEX('Policy Characteristics'!B:B,MATCH($C804,'Policy Characteristics'!$C:$C,0))),"",INDEX('Policy Characteristics'!B:B,MATCH($C804,'Policy Characteristics'!$C:$C,0)))</f>
        <v>Industry Energy Efficiency Standards</v>
      </c>
      <c r="C804" s="362" t="str">
        <f t="shared" si="38"/>
        <v>Percentage Improvement in Eqpt Efficiency Standards above BAU</v>
      </c>
      <c r="D804" s="9" t="s">
        <v>3227</v>
      </c>
      <c r="E804" s="53" t="s">
        <v>2465</v>
      </c>
      <c r="F804" s="195" t="s">
        <v>3191</v>
      </c>
      <c r="G804" s="53" t="s">
        <v>2473</v>
      </c>
      <c r="H804" s="54">
        <v>1040</v>
      </c>
      <c r="I804" s="53" t="s">
        <v>45</v>
      </c>
      <c r="J804" s="360" t="str">
        <f>IF(ISBLANK(INDEX('Policy Characteristics'!D:D,MATCH($C804,'Policy Characteristics'!$C:$C,0))),"",INDEX('Policy Characteristics'!D:D,MATCH($C804,'Policy Characteristics'!$C:$C,0)))</f>
        <v>Industry Energy Efficiency Standards</v>
      </c>
      <c r="K804" s="358" t="str">
        <f>IF(ISBLANK(INDEX('Policy Characteristics'!E:E,MATCH($C804,'Policy Characteristics'!$C:$C,0))),"",INDEX('Policy Characteristics'!E:E,MATCH($C804,'Policy Characteristics'!$C:$C,0)))</f>
        <v>indst efficiency standards</v>
      </c>
      <c r="L804" s="380">
        <f>IF(ISBLANK(INDEX('Policy Characteristics'!F:F,MATCH($C804,'Policy Characteristics'!$C:$C,0))),"",INDEX('Policy Characteristics'!F:F,MATCH($C804,'Policy Characteristics'!$C:$C,0)))</f>
        <v>0</v>
      </c>
      <c r="M804" s="380">
        <f>IF(ISBLANK(INDEX('Policy Characteristics'!G:G,MATCH($C804,'Policy Characteristics'!$C:$C,0))),"",INDEX('Policy Characteristics'!G:G,MATCH($C804,'Policy Characteristics'!$C:$C,0)))</f>
        <v>0.25</v>
      </c>
      <c r="N804" s="380">
        <f>IF(ISBLANK(INDEX('Policy Characteristics'!H:H,MATCH($C804,'Policy Characteristics'!$C:$C,0))),"",INDEX('Policy Characteristics'!H:H,MATCH($C804,'Policy Characteristics'!$C:$C,0)))</f>
        <v>0.01</v>
      </c>
      <c r="O804" s="358" t="str">
        <f>IF(ISBLANK(INDEX('Policy Characteristics'!I:I,MATCH($C804,'Policy Characteristics'!$C:$C,0))),"",INDEX('Policy Characteristics'!I:I,MATCH($C804,'Policy Characteristics'!$C:$C,0)))</f>
        <v>% reduction in energy use</v>
      </c>
      <c r="P804" s="358"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4" s="358" t="str">
        <f>IF(ISBLANK(INDEX('Policy Characteristics'!K:K,MATCH($C804,'Policy Characteristics'!$C:$C,0))),"",INDEX('Policy Characteristics'!K:K,MATCH($C804,'Policy Characteristics'!$C:$C,0)))</f>
        <v>industry-ag-main.html#eff-stds</v>
      </c>
      <c r="R804" s="358" t="str">
        <f>IF(ISBLANK(INDEX('Policy Characteristics'!L:L,MATCH($C804,'Policy Characteristics'!$C:$C,0))),"",INDEX('Policy Characteristics'!L:L,MATCH($C804,'Policy Characteristics'!$C:$C,0)))</f>
        <v>industry-energy-efficiency-standards.html</v>
      </c>
    </row>
    <row r="805" spans="1:18" s="5" customFormat="1" x14ac:dyDescent="0.35">
      <c r="A805" s="358" t="str">
        <f>IF(ISBLANK(INDEX('Policy Characteristics'!A:A,MATCH($C805,'Policy Characteristics'!$C:$C,0))),"",INDEX('Policy Characteristics'!A:A,MATCH($C805,'Policy Characteristics'!$C:$C,0)))</f>
        <v>Industry</v>
      </c>
      <c r="B805" s="358" t="str">
        <f>IF(ISBLANK(INDEX('Policy Characteristics'!B:B,MATCH($C805,'Policy Characteristics'!$C:$C,0))),"",INDEX('Policy Characteristics'!B:B,MATCH($C805,'Policy Characteristics'!$C:$C,0)))</f>
        <v>Industry Energy Efficiency Standards</v>
      </c>
      <c r="C805" s="362" t="str">
        <f t="shared" si="38"/>
        <v>Percentage Improvement in Eqpt Efficiency Standards above BAU</v>
      </c>
      <c r="D805" s="9" t="s">
        <v>3227</v>
      </c>
      <c r="E805" s="53" t="s">
        <v>2466</v>
      </c>
      <c r="F805" s="195" t="s">
        <v>3191</v>
      </c>
      <c r="G805" s="53" t="s">
        <v>2470</v>
      </c>
      <c r="H805" s="54">
        <v>1041</v>
      </c>
      <c r="I805" s="53" t="s">
        <v>45</v>
      </c>
      <c r="J805" s="360" t="str">
        <f>IF(ISBLANK(INDEX('Policy Characteristics'!D:D,MATCH($C805,'Policy Characteristics'!$C:$C,0))),"",INDEX('Policy Characteristics'!D:D,MATCH($C805,'Policy Characteristics'!$C:$C,0)))</f>
        <v>Industry Energy Efficiency Standards</v>
      </c>
      <c r="K805" s="358" t="str">
        <f>IF(ISBLANK(INDEX('Policy Characteristics'!E:E,MATCH($C805,'Policy Characteristics'!$C:$C,0))),"",INDEX('Policy Characteristics'!E:E,MATCH($C805,'Policy Characteristics'!$C:$C,0)))</f>
        <v>indst efficiency standards</v>
      </c>
      <c r="L805" s="380">
        <f>IF(ISBLANK(INDEX('Policy Characteristics'!F:F,MATCH($C805,'Policy Characteristics'!$C:$C,0))),"",INDEX('Policy Characteristics'!F:F,MATCH($C805,'Policy Characteristics'!$C:$C,0)))</f>
        <v>0</v>
      </c>
      <c r="M805" s="380">
        <f>IF(ISBLANK(INDEX('Policy Characteristics'!G:G,MATCH($C805,'Policy Characteristics'!$C:$C,0))),"",INDEX('Policy Characteristics'!G:G,MATCH($C805,'Policy Characteristics'!$C:$C,0)))</f>
        <v>0.25</v>
      </c>
      <c r="N805" s="380">
        <f>IF(ISBLANK(INDEX('Policy Characteristics'!H:H,MATCH($C805,'Policy Characteristics'!$C:$C,0))),"",INDEX('Policy Characteristics'!H:H,MATCH($C805,'Policy Characteristics'!$C:$C,0)))</f>
        <v>0.01</v>
      </c>
      <c r="O805" s="358" t="str">
        <f>IF(ISBLANK(INDEX('Policy Characteristics'!I:I,MATCH($C805,'Policy Characteristics'!$C:$C,0))),"",INDEX('Policy Characteristics'!I:I,MATCH($C805,'Policy Characteristics'!$C:$C,0)))</f>
        <v>% reduction in energy use</v>
      </c>
      <c r="P805" s="358"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5" s="358" t="str">
        <f>IF(ISBLANK(INDEX('Policy Characteristics'!K:K,MATCH($C805,'Policy Characteristics'!$C:$C,0))),"",INDEX('Policy Characteristics'!K:K,MATCH($C805,'Policy Characteristics'!$C:$C,0)))</f>
        <v>industry-ag-main.html#eff-stds</v>
      </c>
      <c r="R805" s="358" t="str">
        <f>IF(ISBLANK(INDEX('Policy Characteristics'!L:L,MATCH($C805,'Policy Characteristics'!$C:$C,0))),"",INDEX('Policy Characteristics'!L:L,MATCH($C805,'Policy Characteristics'!$C:$C,0)))</f>
        <v>industry-energy-efficiency-standards.html</v>
      </c>
    </row>
    <row r="806" spans="1:18" s="5" customFormat="1" x14ac:dyDescent="0.35">
      <c r="A806" s="358" t="str">
        <f>IF(ISBLANK(INDEX('Policy Characteristics'!A:A,MATCH($C806,'Policy Characteristics'!$C:$C,0))),"",INDEX('Policy Characteristics'!A:A,MATCH($C806,'Policy Characteristics'!$C:$C,0)))</f>
        <v>Industry</v>
      </c>
      <c r="B806" s="358" t="str">
        <f>IF(ISBLANK(INDEX('Policy Characteristics'!B:B,MATCH($C806,'Policy Characteristics'!$C:$C,0))),"",INDEX('Policy Characteristics'!B:B,MATCH($C806,'Policy Characteristics'!$C:$C,0)))</f>
        <v>Industry Energy Efficiency Standards</v>
      </c>
      <c r="C806" s="362" t="str">
        <f t="shared" si="38"/>
        <v>Percentage Improvement in Eqpt Efficiency Standards above BAU</v>
      </c>
      <c r="D806" s="9" t="s">
        <v>3227</v>
      </c>
      <c r="E806" s="53" t="s">
        <v>2467</v>
      </c>
      <c r="F806" s="195" t="s">
        <v>3191</v>
      </c>
      <c r="G806" s="53" t="s">
        <v>2471</v>
      </c>
      <c r="H806" s="54">
        <v>1042</v>
      </c>
      <c r="I806" s="53" t="s">
        <v>46</v>
      </c>
      <c r="J806" s="360" t="str">
        <f>IF(ISBLANK(INDEX('Policy Characteristics'!D:D,MATCH($C806,'Policy Characteristics'!$C:$C,0))),"",INDEX('Policy Characteristics'!D:D,MATCH($C806,'Policy Characteristics'!$C:$C,0)))</f>
        <v>Industry Energy Efficiency Standards</v>
      </c>
      <c r="K806" s="358" t="str">
        <f>IF(ISBLANK(INDEX('Policy Characteristics'!E:E,MATCH($C806,'Policy Characteristics'!$C:$C,0))),"",INDEX('Policy Characteristics'!E:E,MATCH($C806,'Policy Characteristics'!$C:$C,0)))</f>
        <v>indst efficiency standards</v>
      </c>
      <c r="L806" s="380">
        <f>IF(ISBLANK(INDEX('Policy Characteristics'!F:F,MATCH($C806,'Policy Characteristics'!$C:$C,0))),"",INDEX('Policy Characteristics'!F:F,MATCH($C806,'Policy Characteristics'!$C:$C,0)))</f>
        <v>0</v>
      </c>
      <c r="M806" s="380">
        <f>IF(ISBLANK(INDEX('Policy Characteristics'!G:G,MATCH($C806,'Policy Characteristics'!$C:$C,0))),"",INDEX('Policy Characteristics'!G:G,MATCH($C806,'Policy Characteristics'!$C:$C,0)))</f>
        <v>0.25</v>
      </c>
      <c r="N806" s="380">
        <f>IF(ISBLANK(INDEX('Policy Characteristics'!H:H,MATCH($C806,'Policy Characteristics'!$C:$C,0))),"",INDEX('Policy Characteristics'!H:H,MATCH($C806,'Policy Characteristics'!$C:$C,0)))</f>
        <v>0.01</v>
      </c>
      <c r="O806" s="358" t="str">
        <f>IF(ISBLANK(INDEX('Policy Characteristics'!I:I,MATCH($C806,'Policy Characteristics'!$C:$C,0))),"",INDEX('Policy Characteristics'!I:I,MATCH($C806,'Policy Characteristics'!$C:$C,0)))</f>
        <v>% reduction in energy use</v>
      </c>
      <c r="P806" s="358"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6" s="358" t="str">
        <f>IF(ISBLANK(INDEX('Policy Characteristics'!K:K,MATCH($C806,'Policy Characteristics'!$C:$C,0))),"",INDEX('Policy Characteristics'!K:K,MATCH($C806,'Policy Characteristics'!$C:$C,0)))</f>
        <v>industry-ag-main.html#eff-stds</v>
      </c>
      <c r="R806" s="358" t="str">
        <f>IF(ISBLANK(INDEX('Policy Characteristics'!L:L,MATCH($C806,'Policy Characteristics'!$C:$C,0))),"",INDEX('Policy Characteristics'!L:L,MATCH($C806,'Policy Characteristics'!$C:$C,0)))</f>
        <v>industry-energy-efficiency-standards.html</v>
      </c>
    </row>
    <row r="807" spans="1:18" s="5" customFormat="1" x14ac:dyDescent="0.35">
      <c r="A807" s="358" t="str">
        <f>IF(ISBLANK(INDEX('Policy Characteristics'!A:A,MATCH($C807,'Policy Characteristics'!$C:$C,0))),"",INDEX('Policy Characteristics'!A:A,MATCH($C807,'Policy Characteristics'!$C:$C,0)))</f>
        <v>Industry</v>
      </c>
      <c r="B807" s="358" t="str">
        <f>IF(ISBLANK(INDEX('Policy Characteristics'!B:B,MATCH($C807,'Policy Characteristics'!$C:$C,0))),"",INDEX('Policy Characteristics'!B:B,MATCH($C807,'Policy Characteristics'!$C:$C,0)))</f>
        <v>Industry Energy Efficiency Standards</v>
      </c>
      <c r="C807" s="362" t="str">
        <f t="shared" si="38"/>
        <v>Percentage Improvement in Eqpt Efficiency Standards above BAU</v>
      </c>
      <c r="D807" s="9" t="s">
        <v>3227</v>
      </c>
      <c r="E807" s="53" t="s">
        <v>2468</v>
      </c>
      <c r="F807" s="195" t="s">
        <v>3191</v>
      </c>
      <c r="G807" s="53" t="s">
        <v>2474</v>
      </c>
      <c r="H807" s="54">
        <v>1043</v>
      </c>
      <c r="I807" s="53" t="s">
        <v>46</v>
      </c>
      <c r="J807" s="360" t="str">
        <f>IF(ISBLANK(INDEX('Policy Characteristics'!D:D,MATCH($C807,'Policy Characteristics'!$C:$C,0))),"",INDEX('Policy Characteristics'!D:D,MATCH($C807,'Policy Characteristics'!$C:$C,0)))</f>
        <v>Industry Energy Efficiency Standards</v>
      </c>
      <c r="K807" s="358" t="str">
        <f>IF(ISBLANK(INDEX('Policy Characteristics'!E:E,MATCH($C807,'Policy Characteristics'!$C:$C,0))),"",INDEX('Policy Characteristics'!E:E,MATCH($C807,'Policy Characteristics'!$C:$C,0)))</f>
        <v>indst efficiency standards</v>
      </c>
      <c r="L807" s="380">
        <f>IF(ISBLANK(INDEX('Policy Characteristics'!F:F,MATCH($C807,'Policy Characteristics'!$C:$C,0))),"",INDEX('Policy Characteristics'!F:F,MATCH($C807,'Policy Characteristics'!$C:$C,0)))</f>
        <v>0</v>
      </c>
      <c r="M807" s="380">
        <f>IF(ISBLANK(INDEX('Policy Characteristics'!G:G,MATCH($C807,'Policy Characteristics'!$C:$C,0))),"",INDEX('Policy Characteristics'!G:G,MATCH($C807,'Policy Characteristics'!$C:$C,0)))</f>
        <v>0.25</v>
      </c>
      <c r="N807" s="380">
        <f>IF(ISBLANK(INDEX('Policy Characteristics'!H:H,MATCH($C807,'Policy Characteristics'!$C:$C,0))),"",INDEX('Policy Characteristics'!H:H,MATCH($C807,'Policy Characteristics'!$C:$C,0)))</f>
        <v>0.01</v>
      </c>
      <c r="O807" s="358" t="str">
        <f>IF(ISBLANK(INDEX('Policy Characteristics'!I:I,MATCH($C807,'Policy Characteristics'!$C:$C,0))),"",INDEX('Policy Characteristics'!I:I,MATCH($C807,'Policy Characteristics'!$C:$C,0)))</f>
        <v>% reduction in energy use</v>
      </c>
      <c r="P807" s="358"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7" s="358" t="str">
        <f>IF(ISBLANK(INDEX('Policy Characteristics'!K:K,MATCH($C807,'Policy Characteristics'!$C:$C,0))),"",INDEX('Policy Characteristics'!K:K,MATCH($C807,'Policy Characteristics'!$C:$C,0)))</f>
        <v>industry-ag-main.html#eff-stds</v>
      </c>
      <c r="R807" s="358" t="str">
        <f>IF(ISBLANK(INDEX('Policy Characteristics'!L:L,MATCH($C807,'Policy Characteristics'!$C:$C,0))),"",INDEX('Policy Characteristics'!L:L,MATCH($C807,'Policy Characteristics'!$C:$C,0)))</f>
        <v>industry-energy-efficiency-standards.html</v>
      </c>
    </row>
    <row r="808" spans="1:18" s="5" customFormat="1" x14ac:dyDescent="0.35">
      <c r="A808" s="358" t="str">
        <f>IF(ISBLANK(INDEX('Policy Characteristics'!A:A,MATCH($C808,'Policy Characteristics'!$C:$C,0))),"",INDEX('Policy Characteristics'!A:A,MATCH($C808,'Policy Characteristics'!$C:$C,0)))</f>
        <v>Industry</v>
      </c>
      <c r="B808" s="358" t="str">
        <f>IF(ISBLANK(INDEX('Policy Characteristics'!B:B,MATCH($C808,'Policy Characteristics'!$C:$C,0))),"",INDEX('Policy Characteristics'!B:B,MATCH($C808,'Policy Characteristics'!$C:$C,0)))</f>
        <v>Industry Energy Efficiency Standards</v>
      </c>
      <c r="C808" s="362" t="str">
        <f t="shared" si="38"/>
        <v>Percentage Improvement in Eqpt Efficiency Standards above BAU</v>
      </c>
      <c r="D808" s="9" t="s">
        <v>3227</v>
      </c>
      <c r="E808" s="53" t="s">
        <v>2805</v>
      </c>
      <c r="F808" s="195" t="s">
        <v>3191</v>
      </c>
      <c r="G808" s="53" t="s">
        <v>2808</v>
      </c>
      <c r="H808" s="54">
        <v>1044</v>
      </c>
      <c r="I808" s="53" t="s">
        <v>45</v>
      </c>
      <c r="J808" s="360" t="str">
        <f>IF(ISBLANK(INDEX('Policy Characteristics'!D:D,MATCH($C808,'Policy Characteristics'!$C:$C,0))),"",INDEX('Policy Characteristics'!D:D,MATCH($C808,'Policy Characteristics'!$C:$C,0)))</f>
        <v>Industry Energy Efficiency Standards</v>
      </c>
      <c r="K808" s="358" t="str">
        <f>IF(ISBLANK(INDEX('Policy Characteristics'!E:E,MATCH($C808,'Policy Characteristics'!$C:$C,0))),"",INDEX('Policy Characteristics'!E:E,MATCH($C808,'Policy Characteristics'!$C:$C,0)))</f>
        <v>indst efficiency standards</v>
      </c>
      <c r="L808" s="380">
        <f>IF(ISBLANK(INDEX('Policy Characteristics'!F:F,MATCH($C808,'Policy Characteristics'!$C:$C,0))),"",INDEX('Policy Characteristics'!F:F,MATCH($C808,'Policy Characteristics'!$C:$C,0)))</f>
        <v>0</v>
      </c>
      <c r="M808" s="380">
        <f>IF(ISBLANK(INDEX('Policy Characteristics'!G:G,MATCH($C808,'Policy Characteristics'!$C:$C,0))),"",INDEX('Policy Characteristics'!G:G,MATCH($C808,'Policy Characteristics'!$C:$C,0)))</f>
        <v>0.25</v>
      </c>
      <c r="N808" s="380">
        <f>IF(ISBLANK(INDEX('Policy Characteristics'!H:H,MATCH($C808,'Policy Characteristics'!$C:$C,0))),"",INDEX('Policy Characteristics'!H:H,MATCH($C808,'Policy Characteristics'!$C:$C,0)))</f>
        <v>0.01</v>
      </c>
      <c r="O808" s="358" t="str">
        <f>IF(ISBLANK(INDEX('Policy Characteristics'!I:I,MATCH($C808,'Policy Characteristics'!$C:$C,0))),"",INDEX('Policy Characteristics'!I:I,MATCH($C808,'Policy Characteristics'!$C:$C,0)))</f>
        <v>% reduction in energy use</v>
      </c>
      <c r="P808" s="358"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8" s="358" t="str">
        <f>IF(ISBLANK(INDEX('Policy Characteristics'!K:K,MATCH($C808,'Policy Characteristics'!$C:$C,0))),"",INDEX('Policy Characteristics'!K:K,MATCH($C808,'Policy Characteristics'!$C:$C,0)))</f>
        <v>industry-ag-main.html#eff-stds</v>
      </c>
      <c r="R808" s="358" t="str">
        <f>IF(ISBLANK(INDEX('Policy Characteristics'!L:L,MATCH($C808,'Policy Characteristics'!$C:$C,0))),"",INDEX('Policy Characteristics'!L:L,MATCH($C808,'Policy Characteristics'!$C:$C,0)))</f>
        <v>industry-energy-efficiency-standards.html</v>
      </c>
    </row>
    <row r="809" spans="1:18" s="5" customFormat="1" x14ac:dyDescent="0.35">
      <c r="A809" s="358" t="str">
        <f>IF(ISBLANK(INDEX('Policy Characteristics'!A:A,MATCH($C809,'Policy Characteristics'!$C:$C,0))),"",INDEX('Policy Characteristics'!A:A,MATCH($C809,'Policy Characteristics'!$C:$C,0)))</f>
        <v>Industry</v>
      </c>
      <c r="B809" s="358" t="str">
        <f>IF(ISBLANK(INDEX('Policy Characteristics'!B:B,MATCH($C809,'Policy Characteristics'!$C:$C,0))),"",INDEX('Policy Characteristics'!B:B,MATCH($C809,'Policy Characteristics'!$C:$C,0)))</f>
        <v>Industry Energy Efficiency Standards</v>
      </c>
      <c r="C809" s="362" t="str">
        <f t="shared" si="38"/>
        <v>Percentage Improvement in Eqpt Efficiency Standards above BAU</v>
      </c>
      <c r="D809" s="9" t="s">
        <v>3227</v>
      </c>
      <c r="E809" s="53" t="s">
        <v>2806</v>
      </c>
      <c r="F809" s="195" t="s">
        <v>3191</v>
      </c>
      <c r="G809" s="53" t="s">
        <v>2810</v>
      </c>
      <c r="H809" s="54">
        <v>1045</v>
      </c>
      <c r="I809" s="53" t="s">
        <v>46</v>
      </c>
      <c r="J809" s="360" t="str">
        <f>IF(ISBLANK(INDEX('Policy Characteristics'!D:D,MATCH($C809,'Policy Characteristics'!$C:$C,0))),"",INDEX('Policy Characteristics'!D:D,MATCH($C809,'Policy Characteristics'!$C:$C,0)))</f>
        <v>Industry Energy Efficiency Standards</v>
      </c>
      <c r="K809" s="358" t="str">
        <f>IF(ISBLANK(INDEX('Policy Characteristics'!E:E,MATCH($C809,'Policy Characteristics'!$C:$C,0))),"",INDEX('Policy Characteristics'!E:E,MATCH($C809,'Policy Characteristics'!$C:$C,0)))</f>
        <v>indst efficiency standards</v>
      </c>
      <c r="L809" s="380">
        <f>IF(ISBLANK(INDEX('Policy Characteristics'!F:F,MATCH($C809,'Policy Characteristics'!$C:$C,0))),"",INDEX('Policy Characteristics'!F:F,MATCH($C809,'Policy Characteristics'!$C:$C,0)))</f>
        <v>0</v>
      </c>
      <c r="M809" s="380">
        <f>IF(ISBLANK(INDEX('Policy Characteristics'!G:G,MATCH($C809,'Policy Characteristics'!$C:$C,0))),"",INDEX('Policy Characteristics'!G:G,MATCH($C809,'Policy Characteristics'!$C:$C,0)))</f>
        <v>0.25</v>
      </c>
      <c r="N809" s="380">
        <f>IF(ISBLANK(INDEX('Policy Characteristics'!H:H,MATCH($C809,'Policy Characteristics'!$C:$C,0))),"",INDEX('Policy Characteristics'!H:H,MATCH($C809,'Policy Characteristics'!$C:$C,0)))</f>
        <v>0.01</v>
      </c>
      <c r="O809" s="358" t="str">
        <f>IF(ISBLANK(INDEX('Policy Characteristics'!I:I,MATCH($C809,'Policy Characteristics'!$C:$C,0))),"",INDEX('Policy Characteristics'!I:I,MATCH($C809,'Policy Characteristics'!$C:$C,0)))</f>
        <v>% reduction in energy use</v>
      </c>
      <c r="P809" s="358"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9" s="358" t="str">
        <f>IF(ISBLANK(INDEX('Policy Characteristics'!K:K,MATCH($C809,'Policy Characteristics'!$C:$C,0))),"",INDEX('Policy Characteristics'!K:K,MATCH($C809,'Policy Characteristics'!$C:$C,0)))</f>
        <v>industry-ag-main.html#eff-stds</v>
      </c>
      <c r="R809" s="358" t="str">
        <f>IF(ISBLANK(INDEX('Policy Characteristics'!L:L,MATCH($C809,'Policy Characteristics'!$C:$C,0))),"",INDEX('Policy Characteristics'!L:L,MATCH($C809,'Policy Characteristics'!$C:$C,0)))</f>
        <v>industry-energy-efficiency-standards.html</v>
      </c>
    </row>
    <row r="810" spans="1:18" s="5" customFormat="1" x14ac:dyDescent="0.35">
      <c r="A810" s="358" t="str">
        <f>IF(ISBLANK(INDEX('Policy Characteristics'!A:A,MATCH($C810,'Policy Characteristics'!$C:$C,0))),"",INDEX('Policy Characteristics'!A:A,MATCH($C810,'Policy Characteristics'!$C:$C,0)))</f>
        <v>Industry</v>
      </c>
      <c r="B810" s="358" t="str">
        <f>IF(ISBLANK(INDEX('Policy Characteristics'!B:B,MATCH($C810,'Policy Characteristics'!$C:$C,0))),"",INDEX('Policy Characteristics'!B:B,MATCH($C810,'Policy Characteristics'!$C:$C,0)))</f>
        <v>Industry Energy Efficiency Standards</v>
      </c>
      <c r="C810" s="362" t="str">
        <f t="shared" si="38"/>
        <v>Percentage Improvement in Eqpt Efficiency Standards above BAU</v>
      </c>
      <c r="D810" s="9" t="s">
        <v>3227</v>
      </c>
      <c r="E810" s="53" t="s">
        <v>2807</v>
      </c>
      <c r="F810" s="195" t="s">
        <v>3191</v>
      </c>
      <c r="G810" s="53" t="s">
        <v>2811</v>
      </c>
      <c r="H810" s="54">
        <v>1046</v>
      </c>
      <c r="I810" s="53" t="s">
        <v>46</v>
      </c>
      <c r="J810" s="360" t="str">
        <f>IF(ISBLANK(INDEX('Policy Characteristics'!D:D,MATCH($C810,'Policy Characteristics'!$C:$C,0))),"",INDEX('Policy Characteristics'!D:D,MATCH($C810,'Policy Characteristics'!$C:$C,0)))</f>
        <v>Industry Energy Efficiency Standards</v>
      </c>
      <c r="K810" s="358" t="str">
        <f>IF(ISBLANK(INDEX('Policy Characteristics'!E:E,MATCH($C810,'Policy Characteristics'!$C:$C,0))),"",INDEX('Policy Characteristics'!E:E,MATCH($C810,'Policy Characteristics'!$C:$C,0)))</f>
        <v>indst efficiency standards</v>
      </c>
      <c r="L810" s="380">
        <f>IF(ISBLANK(INDEX('Policy Characteristics'!F:F,MATCH($C810,'Policy Characteristics'!$C:$C,0))),"",INDEX('Policy Characteristics'!F:F,MATCH($C810,'Policy Characteristics'!$C:$C,0)))</f>
        <v>0</v>
      </c>
      <c r="M810" s="380">
        <f>IF(ISBLANK(INDEX('Policy Characteristics'!G:G,MATCH($C810,'Policy Characteristics'!$C:$C,0))),"",INDEX('Policy Characteristics'!G:G,MATCH($C810,'Policy Characteristics'!$C:$C,0)))</f>
        <v>0.25</v>
      </c>
      <c r="N810" s="380">
        <f>IF(ISBLANK(INDEX('Policy Characteristics'!H:H,MATCH($C810,'Policy Characteristics'!$C:$C,0))),"",INDEX('Policy Characteristics'!H:H,MATCH($C810,'Policy Characteristics'!$C:$C,0)))</f>
        <v>0.01</v>
      </c>
      <c r="O810" s="358" t="str">
        <f>IF(ISBLANK(INDEX('Policy Characteristics'!I:I,MATCH($C810,'Policy Characteristics'!$C:$C,0))),"",INDEX('Policy Characteristics'!I:I,MATCH($C810,'Policy Characteristics'!$C:$C,0)))</f>
        <v>% reduction in energy use</v>
      </c>
      <c r="P810" s="358"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0" s="358" t="str">
        <f>IF(ISBLANK(INDEX('Policy Characteristics'!K:K,MATCH($C810,'Policy Characteristics'!$C:$C,0))),"",INDEX('Policy Characteristics'!K:K,MATCH($C810,'Policy Characteristics'!$C:$C,0)))</f>
        <v>industry-ag-main.html#eff-stds</v>
      </c>
      <c r="R810" s="358" t="str">
        <f>IF(ISBLANK(INDEX('Policy Characteristics'!L:L,MATCH($C810,'Policy Characteristics'!$C:$C,0))),"",INDEX('Policy Characteristics'!L:L,MATCH($C810,'Policy Characteristics'!$C:$C,0)))</f>
        <v>industry-energy-efficiency-standards.html</v>
      </c>
    </row>
    <row r="811" spans="1:18" s="5" customFormat="1" x14ac:dyDescent="0.35">
      <c r="A811" s="358" t="str">
        <f>IF(ISBLANK(INDEX('Policy Characteristics'!A:A,MATCH($C811,'Policy Characteristics'!$C:$C,0))),"",INDEX('Policy Characteristics'!A:A,MATCH($C811,'Policy Characteristics'!$C:$C,0)))</f>
        <v>Industry</v>
      </c>
      <c r="B811" s="358" t="str">
        <f>IF(ISBLANK(INDEX('Policy Characteristics'!B:B,MATCH($C811,'Policy Characteristics'!$C:$C,0))),"",INDEX('Policy Characteristics'!B:B,MATCH($C811,'Policy Characteristics'!$C:$C,0)))</f>
        <v>Industry Energy Efficiency Standards</v>
      </c>
      <c r="C811" s="362" t="str">
        <f t="shared" si="38"/>
        <v>Percentage Improvement in Eqpt Efficiency Standards above BAU</v>
      </c>
      <c r="D811" s="9" t="s">
        <v>3227</v>
      </c>
      <c r="E811" s="53" t="s">
        <v>2804</v>
      </c>
      <c r="F811" s="195" t="s">
        <v>3191</v>
      </c>
      <c r="G811" s="53" t="s">
        <v>2809</v>
      </c>
      <c r="H811" s="54">
        <v>1047</v>
      </c>
      <c r="I811" s="53" t="s">
        <v>46</v>
      </c>
      <c r="J811" s="360" t="str">
        <f>IF(ISBLANK(INDEX('Policy Characteristics'!D:D,MATCH($C811,'Policy Characteristics'!$C:$C,0))),"",INDEX('Policy Characteristics'!D:D,MATCH($C811,'Policy Characteristics'!$C:$C,0)))</f>
        <v>Industry Energy Efficiency Standards</v>
      </c>
      <c r="K811" s="358" t="str">
        <f>IF(ISBLANK(INDEX('Policy Characteristics'!E:E,MATCH($C811,'Policy Characteristics'!$C:$C,0))),"",INDEX('Policy Characteristics'!E:E,MATCH($C811,'Policy Characteristics'!$C:$C,0)))</f>
        <v>indst efficiency standards</v>
      </c>
      <c r="L811" s="380">
        <f>IF(ISBLANK(INDEX('Policy Characteristics'!F:F,MATCH($C811,'Policy Characteristics'!$C:$C,0))),"",INDEX('Policy Characteristics'!F:F,MATCH($C811,'Policy Characteristics'!$C:$C,0)))</f>
        <v>0</v>
      </c>
      <c r="M811" s="380">
        <f>IF(ISBLANK(INDEX('Policy Characteristics'!G:G,MATCH($C811,'Policy Characteristics'!$C:$C,0))),"",INDEX('Policy Characteristics'!G:G,MATCH($C811,'Policy Characteristics'!$C:$C,0)))</f>
        <v>0.25</v>
      </c>
      <c r="N811" s="380">
        <f>IF(ISBLANK(INDEX('Policy Characteristics'!H:H,MATCH($C811,'Policy Characteristics'!$C:$C,0))),"",INDEX('Policy Characteristics'!H:H,MATCH($C811,'Policy Characteristics'!$C:$C,0)))</f>
        <v>0.01</v>
      </c>
      <c r="O811" s="358" t="str">
        <f>IF(ISBLANK(INDEX('Policy Characteristics'!I:I,MATCH($C811,'Policy Characteristics'!$C:$C,0))),"",INDEX('Policy Characteristics'!I:I,MATCH($C811,'Policy Characteristics'!$C:$C,0)))</f>
        <v>% reduction in energy use</v>
      </c>
      <c r="P811" s="358"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1" s="358" t="str">
        <f>IF(ISBLANK(INDEX('Policy Characteristics'!K:K,MATCH($C811,'Policy Characteristics'!$C:$C,0))),"",INDEX('Policy Characteristics'!K:K,MATCH($C811,'Policy Characteristics'!$C:$C,0)))</f>
        <v>industry-ag-main.html#eff-stds</v>
      </c>
      <c r="R811" s="358" t="str">
        <f>IF(ISBLANK(INDEX('Policy Characteristics'!L:L,MATCH($C811,'Policy Characteristics'!$C:$C,0))),"",INDEX('Policy Characteristics'!L:L,MATCH($C811,'Policy Characteristics'!$C:$C,0)))</f>
        <v>industry-energy-efficiency-standards.html</v>
      </c>
    </row>
    <row r="812" spans="1:18" s="5" customFormat="1" x14ac:dyDescent="0.35">
      <c r="A812" s="358" t="str">
        <f>IF(ISBLANK(INDEX('Policy Characteristics'!A:A,MATCH($C812,'Policy Characteristics'!$C:$C,0))),"",INDEX('Policy Characteristics'!A:A,MATCH($C812,'Policy Characteristics'!$C:$C,0)))</f>
        <v>Industry</v>
      </c>
      <c r="B812" s="358" t="str">
        <f>IF(ISBLANK(INDEX('Policy Characteristics'!B:B,MATCH($C812,'Policy Characteristics'!$C:$C,0))),"",INDEX('Policy Characteristics'!B:B,MATCH($C812,'Policy Characteristics'!$C:$C,0)))</f>
        <v>Industry Energy Efficiency Standards</v>
      </c>
      <c r="C812" s="362" t="str">
        <f t="shared" si="38"/>
        <v>Percentage Improvement in Eqpt Efficiency Standards above BAU</v>
      </c>
      <c r="D812" s="9" t="s">
        <v>3228</v>
      </c>
      <c r="E812" s="53" t="s">
        <v>2463</v>
      </c>
      <c r="F812" s="195" t="s">
        <v>2665</v>
      </c>
      <c r="G812" s="53" t="s">
        <v>2469</v>
      </c>
      <c r="H812" s="54">
        <v>1048</v>
      </c>
      <c r="I812" s="53" t="s">
        <v>45</v>
      </c>
      <c r="J812" s="360" t="str">
        <f>IF(ISBLANK(INDEX('Policy Characteristics'!D:D,MATCH($C812,'Policy Characteristics'!$C:$C,0))),"",INDEX('Policy Characteristics'!D:D,MATCH($C812,'Policy Characteristics'!$C:$C,0)))</f>
        <v>Industry Energy Efficiency Standards</v>
      </c>
      <c r="K812" s="358" t="str">
        <f>IF(ISBLANK(INDEX('Policy Characteristics'!E:E,MATCH($C812,'Policy Characteristics'!$C:$C,0))),"",INDEX('Policy Characteristics'!E:E,MATCH($C812,'Policy Characteristics'!$C:$C,0)))</f>
        <v>indst efficiency standards</v>
      </c>
      <c r="L812" s="380">
        <f>IF(ISBLANK(INDEX('Policy Characteristics'!F:F,MATCH($C812,'Policy Characteristics'!$C:$C,0))),"",INDEX('Policy Characteristics'!F:F,MATCH($C812,'Policy Characteristics'!$C:$C,0)))</f>
        <v>0</v>
      </c>
      <c r="M812" s="380">
        <f>IF(ISBLANK(INDEX('Policy Characteristics'!G:G,MATCH($C812,'Policy Characteristics'!$C:$C,0))),"",INDEX('Policy Characteristics'!G:G,MATCH($C812,'Policy Characteristics'!$C:$C,0)))</f>
        <v>0.25</v>
      </c>
      <c r="N812" s="380">
        <f>IF(ISBLANK(INDEX('Policy Characteristics'!H:H,MATCH($C812,'Policy Characteristics'!$C:$C,0))),"",INDEX('Policy Characteristics'!H:H,MATCH($C812,'Policy Characteristics'!$C:$C,0)))</f>
        <v>0.01</v>
      </c>
      <c r="O812" s="358" t="str">
        <f>IF(ISBLANK(INDEX('Policy Characteristics'!I:I,MATCH($C812,'Policy Characteristics'!$C:$C,0))),"",INDEX('Policy Characteristics'!I:I,MATCH($C812,'Policy Characteristics'!$C:$C,0)))</f>
        <v>% reduction in energy use</v>
      </c>
      <c r="P812" s="358"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2" s="358" t="str">
        <f>IF(ISBLANK(INDEX('Policy Characteristics'!K:K,MATCH($C812,'Policy Characteristics'!$C:$C,0))),"",INDEX('Policy Characteristics'!K:K,MATCH($C812,'Policy Characteristics'!$C:$C,0)))</f>
        <v>industry-ag-main.html#eff-stds</v>
      </c>
      <c r="R812" s="358" t="str">
        <f>IF(ISBLANK(INDEX('Policy Characteristics'!L:L,MATCH($C812,'Policy Characteristics'!$C:$C,0))),"",INDEX('Policy Characteristics'!L:L,MATCH($C812,'Policy Characteristics'!$C:$C,0)))</f>
        <v>industry-energy-efficiency-standards.html</v>
      </c>
    </row>
    <row r="813" spans="1:18" s="5" customFormat="1" x14ac:dyDescent="0.35">
      <c r="A813" s="358" t="str">
        <f>IF(ISBLANK(INDEX('Policy Characteristics'!A:A,MATCH($C813,'Policy Characteristics'!$C:$C,0))),"",INDEX('Policy Characteristics'!A:A,MATCH($C813,'Policy Characteristics'!$C:$C,0)))</f>
        <v>Industry</v>
      </c>
      <c r="B813" s="358" t="str">
        <f>IF(ISBLANK(INDEX('Policy Characteristics'!B:B,MATCH($C813,'Policy Characteristics'!$C:$C,0))),"",INDEX('Policy Characteristics'!B:B,MATCH($C813,'Policy Characteristics'!$C:$C,0)))</f>
        <v>Industry Energy Efficiency Standards</v>
      </c>
      <c r="C813" s="362" t="str">
        <f t="shared" si="38"/>
        <v>Percentage Improvement in Eqpt Efficiency Standards above BAU</v>
      </c>
      <c r="D813" s="9" t="s">
        <v>3228</v>
      </c>
      <c r="E813" s="53" t="s">
        <v>2464</v>
      </c>
      <c r="F813" s="195" t="s">
        <v>2665</v>
      </c>
      <c r="G813" s="53" t="s">
        <v>2472</v>
      </c>
      <c r="H813" s="54">
        <v>1049</v>
      </c>
      <c r="I813" s="53" t="s">
        <v>45</v>
      </c>
      <c r="J813" s="360" t="str">
        <f>IF(ISBLANK(INDEX('Policy Characteristics'!D:D,MATCH($C813,'Policy Characteristics'!$C:$C,0))),"",INDEX('Policy Characteristics'!D:D,MATCH($C813,'Policy Characteristics'!$C:$C,0)))</f>
        <v>Industry Energy Efficiency Standards</v>
      </c>
      <c r="K813" s="358" t="str">
        <f>IF(ISBLANK(INDEX('Policy Characteristics'!E:E,MATCH($C813,'Policy Characteristics'!$C:$C,0))),"",INDEX('Policy Characteristics'!E:E,MATCH($C813,'Policy Characteristics'!$C:$C,0)))</f>
        <v>indst efficiency standards</v>
      </c>
      <c r="L813" s="380">
        <f>IF(ISBLANK(INDEX('Policy Characteristics'!F:F,MATCH($C813,'Policy Characteristics'!$C:$C,0))),"",INDEX('Policy Characteristics'!F:F,MATCH($C813,'Policy Characteristics'!$C:$C,0)))</f>
        <v>0</v>
      </c>
      <c r="M813" s="380">
        <f>IF(ISBLANK(INDEX('Policy Characteristics'!G:G,MATCH($C813,'Policy Characteristics'!$C:$C,0))),"",INDEX('Policy Characteristics'!G:G,MATCH($C813,'Policy Characteristics'!$C:$C,0)))</f>
        <v>0.25</v>
      </c>
      <c r="N813" s="380">
        <f>IF(ISBLANK(INDEX('Policy Characteristics'!H:H,MATCH($C813,'Policy Characteristics'!$C:$C,0))),"",INDEX('Policy Characteristics'!H:H,MATCH($C813,'Policy Characteristics'!$C:$C,0)))</f>
        <v>0.01</v>
      </c>
      <c r="O813" s="358" t="str">
        <f>IF(ISBLANK(INDEX('Policy Characteristics'!I:I,MATCH($C813,'Policy Characteristics'!$C:$C,0))),"",INDEX('Policy Characteristics'!I:I,MATCH($C813,'Policy Characteristics'!$C:$C,0)))</f>
        <v>% reduction in energy use</v>
      </c>
      <c r="P813" s="358"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3" s="358" t="str">
        <f>IF(ISBLANK(INDEX('Policy Characteristics'!K:K,MATCH($C813,'Policy Characteristics'!$C:$C,0))),"",INDEX('Policy Characteristics'!K:K,MATCH($C813,'Policy Characteristics'!$C:$C,0)))</f>
        <v>industry-ag-main.html#eff-stds</v>
      </c>
      <c r="R813" s="358" t="str">
        <f>IF(ISBLANK(INDEX('Policy Characteristics'!L:L,MATCH($C813,'Policy Characteristics'!$C:$C,0))),"",INDEX('Policy Characteristics'!L:L,MATCH($C813,'Policy Characteristics'!$C:$C,0)))</f>
        <v>industry-energy-efficiency-standards.html</v>
      </c>
    </row>
    <row r="814" spans="1:18" s="5" customFormat="1" x14ac:dyDescent="0.35">
      <c r="A814" s="358" t="str">
        <f>IF(ISBLANK(INDEX('Policy Characteristics'!A:A,MATCH($C814,'Policy Characteristics'!$C:$C,0))),"",INDEX('Policy Characteristics'!A:A,MATCH($C814,'Policy Characteristics'!$C:$C,0)))</f>
        <v>Industry</v>
      </c>
      <c r="B814" s="358" t="str">
        <f>IF(ISBLANK(INDEX('Policy Characteristics'!B:B,MATCH($C814,'Policy Characteristics'!$C:$C,0))),"",INDEX('Policy Characteristics'!B:B,MATCH($C814,'Policy Characteristics'!$C:$C,0)))</f>
        <v>Industry Energy Efficiency Standards</v>
      </c>
      <c r="C814" s="362" t="str">
        <f t="shared" si="38"/>
        <v>Percentage Improvement in Eqpt Efficiency Standards above BAU</v>
      </c>
      <c r="D814" s="9" t="s">
        <v>3228</v>
      </c>
      <c r="E814" s="53" t="s">
        <v>2465</v>
      </c>
      <c r="F814" s="195" t="s">
        <v>2665</v>
      </c>
      <c r="G814" s="53" t="s">
        <v>2473</v>
      </c>
      <c r="H814" s="54">
        <v>1050</v>
      </c>
      <c r="I814" s="53" t="s">
        <v>45</v>
      </c>
      <c r="J814" s="360" t="str">
        <f>IF(ISBLANK(INDEX('Policy Characteristics'!D:D,MATCH($C814,'Policy Characteristics'!$C:$C,0))),"",INDEX('Policy Characteristics'!D:D,MATCH($C814,'Policy Characteristics'!$C:$C,0)))</f>
        <v>Industry Energy Efficiency Standards</v>
      </c>
      <c r="K814" s="358" t="str">
        <f>IF(ISBLANK(INDEX('Policy Characteristics'!E:E,MATCH($C814,'Policy Characteristics'!$C:$C,0))),"",INDEX('Policy Characteristics'!E:E,MATCH($C814,'Policy Characteristics'!$C:$C,0)))</f>
        <v>indst efficiency standards</v>
      </c>
      <c r="L814" s="380">
        <f>IF(ISBLANK(INDEX('Policy Characteristics'!F:F,MATCH($C814,'Policy Characteristics'!$C:$C,0))),"",INDEX('Policy Characteristics'!F:F,MATCH($C814,'Policy Characteristics'!$C:$C,0)))</f>
        <v>0</v>
      </c>
      <c r="M814" s="380">
        <f>IF(ISBLANK(INDEX('Policy Characteristics'!G:G,MATCH($C814,'Policy Characteristics'!$C:$C,0))),"",INDEX('Policy Characteristics'!G:G,MATCH($C814,'Policy Characteristics'!$C:$C,0)))</f>
        <v>0.25</v>
      </c>
      <c r="N814" s="380">
        <f>IF(ISBLANK(INDEX('Policy Characteristics'!H:H,MATCH($C814,'Policy Characteristics'!$C:$C,0))),"",INDEX('Policy Characteristics'!H:H,MATCH($C814,'Policy Characteristics'!$C:$C,0)))</f>
        <v>0.01</v>
      </c>
      <c r="O814" s="358" t="str">
        <f>IF(ISBLANK(INDEX('Policy Characteristics'!I:I,MATCH($C814,'Policy Characteristics'!$C:$C,0))),"",INDEX('Policy Characteristics'!I:I,MATCH($C814,'Policy Characteristics'!$C:$C,0)))</f>
        <v>% reduction in energy use</v>
      </c>
      <c r="P814" s="358"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4" s="358" t="str">
        <f>IF(ISBLANK(INDEX('Policy Characteristics'!K:K,MATCH($C814,'Policy Characteristics'!$C:$C,0))),"",INDEX('Policy Characteristics'!K:K,MATCH($C814,'Policy Characteristics'!$C:$C,0)))</f>
        <v>industry-ag-main.html#eff-stds</v>
      </c>
      <c r="R814" s="358" t="str">
        <f>IF(ISBLANK(INDEX('Policy Characteristics'!L:L,MATCH($C814,'Policy Characteristics'!$C:$C,0))),"",INDEX('Policy Characteristics'!L:L,MATCH($C814,'Policy Characteristics'!$C:$C,0)))</f>
        <v>industry-energy-efficiency-standards.html</v>
      </c>
    </row>
    <row r="815" spans="1:18" s="5" customFormat="1" x14ac:dyDescent="0.35">
      <c r="A815" s="358" t="str">
        <f>IF(ISBLANK(INDEX('Policy Characteristics'!A:A,MATCH($C815,'Policy Characteristics'!$C:$C,0))),"",INDEX('Policy Characteristics'!A:A,MATCH($C815,'Policy Characteristics'!$C:$C,0)))</f>
        <v>Industry</v>
      </c>
      <c r="B815" s="358" t="str">
        <f>IF(ISBLANK(INDEX('Policy Characteristics'!B:B,MATCH($C815,'Policy Characteristics'!$C:$C,0))),"",INDEX('Policy Characteristics'!B:B,MATCH($C815,'Policy Characteristics'!$C:$C,0)))</f>
        <v>Industry Energy Efficiency Standards</v>
      </c>
      <c r="C815" s="362" t="str">
        <f t="shared" si="38"/>
        <v>Percentage Improvement in Eqpt Efficiency Standards above BAU</v>
      </c>
      <c r="D815" s="9" t="s">
        <v>3228</v>
      </c>
      <c r="E815" s="53" t="s">
        <v>2466</v>
      </c>
      <c r="F815" s="195" t="s">
        <v>2665</v>
      </c>
      <c r="G815" s="53" t="s">
        <v>2470</v>
      </c>
      <c r="H815" s="54">
        <v>1051</v>
      </c>
      <c r="I815" s="53" t="s">
        <v>46</v>
      </c>
      <c r="J815" s="360" t="str">
        <f>IF(ISBLANK(INDEX('Policy Characteristics'!D:D,MATCH($C815,'Policy Characteristics'!$C:$C,0))),"",INDEX('Policy Characteristics'!D:D,MATCH($C815,'Policy Characteristics'!$C:$C,0)))</f>
        <v>Industry Energy Efficiency Standards</v>
      </c>
      <c r="K815" s="358" t="str">
        <f>IF(ISBLANK(INDEX('Policy Characteristics'!E:E,MATCH($C815,'Policy Characteristics'!$C:$C,0))),"",INDEX('Policy Characteristics'!E:E,MATCH($C815,'Policy Characteristics'!$C:$C,0)))</f>
        <v>indst efficiency standards</v>
      </c>
      <c r="L815" s="380">
        <f>IF(ISBLANK(INDEX('Policy Characteristics'!F:F,MATCH($C815,'Policy Characteristics'!$C:$C,0))),"",INDEX('Policy Characteristics'!F:F,MATCH($C815,'Policy Characteristics'!$C:$C,0)))</f>
        <v>0</v>
      </c>
      <c r="M815" s="380">
        <f>IF(ISBLANK(INDEX('Policy Characteristics'!G:G,MATCH($C815,'Policy Characteristics'!$C:$C,0))),"",INDEX('Policy Characteristics'!G:G,MATCH($C815,'Policy Characteristics'!$C:$C,0)))</f>
        <v>0.25</v>
      </c>
      <c r="N815" s="380">
        <f>IF(ISBLANK(INDEX('Policy Characteristics'!H:H,MATCH($C815,'Policy Characteristics'!$C:$C,0))),"",INDEX('Policy Characteristics'!H:H,MATCH($C815,'Policy Characteristics'!$C:$C,0)))</f>
        <v>0.01</v>
      </c>
      <c r="O815" s="358" t="str">
        <f>IF(ISBLANK(INDEX('Policy Characteristics'!I:I,MATCH($C815,'Policy Characteristics'!$C:$C,0))),"",INDEX('Policy Characteristics'!I:I,MATCH($C815,'Policy Characteristics'!$C:$C,0)))</f>
        <v>% reduction in energy use</v>
      </c>
      <c r="P815" s="358"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5" s="358" t="str">
        <f>IF(ISBLANK(INDEX('Policy Characteristics'!K:K,MATCH($C815,'Policy Characteristics'!$C:$C,0))),"",INDEX('Policy Characteristics'!K:K,MATCH($C815,'Policy Characteristics'!$C:$C,0)))</f>
        <v>industry-ag-main.html#eff-stds</v>
      </c>
      <c r="R815" s="358" t="str">
        <f>IF(ISBLANK(INDEX('Policy Characteristics'!L:L,MATCH($C815,'Policy Characteristics'!$C:$C,0))),"",INDEX('Policy Characteristics'!L:L,MATCH($C815,'Policy Characteristics'!$C:$C,0)))</f>
        <v>industry-energy-efficiency-standards.html</v>
      </c>
    </row>
    <row r="816" spans="1:18" s="5" customFormat="1" x14ac:dyDescent="0.35">
      <c r="A816" s="358" t="str">
        <f>IF(ISBLANK(INDEX('Policy Characteristics'!A:A,MATCH($C816,'Policy Characteristics'!$C:$C,0))),"",INDEX('Policy Characteristics'!A:A,MATCH($C816,'Policy Characteristics'!$C:$C,0)))</f>
        <v>Industry</v>
      </c>
      <c r="B816" s="358" t="str">
        <f>IF(ISBLANK(INDEX('Policy Characteristics'!B:B,MATCH($C816,'Policy Characteristics'!$C:$C,0))),"",INDEX('Policy Characteristics'!B:B,MATCH($C816,'Policy Characteristics'!$C:$C,0)))</f>
        <v>Industry Energy Efficiency Standards</v>
      </c>
      <c r="C816" s="362" t="str">
        <f t="shared" si="38"/>
        <v>Percentage Improvement in Eqpt Efficiency Standards above BAU</v>
      </c>
      <c r="D816" s="9" t="s">
        <v>3228</v>
      </c>
      <c r="E816" s="53" t="s">
        <v>2467</v>
      </c>
      <c r="F816" s="195" t="s">
        <v>2665</v>
      </c>
      <c r="G816" s="53" t="s">
        <v>2471</v>
      </c>
      <c r="H816" s="54">
        <v>1052</v>
      </c>
      <c r="I816" s="53" t="s">
        <v>45</v>
      </c>
      <c r="J816" s="360" t="str">
        <f>IF(ISBLANK(INDEX('Policy Characteristics'!D:D,MATCH($C816,'Policy Characteristics'!$C:$C,0))),"",INDEX('Policy Characteristics'!D:D,MATCH($C816,'Policy Characteristics'!$C:$C,0)))</f>
        <v>Industry Energy Efficiency Standards</v>
      </c>
      <c r="K816" s="358" t="str">
        <f>IF(ISBLANK(INDEX('Policy Characteristics'!E:E,MATCH($C816,'Policy Characteristics'!$C:$C,0))),"",INDEX('Policy Characteristics'!E:E,MATCH($C816,'Policy Characteristics'!$C:$C,0)))</f>
        <v>indst efficiency standards</v>
      </c>
      <c r="L816" s="380">
        <f>IF(ISBLANK(INDEX('Policy Characteristics'!F:F,MATCH($C816,'Policy Characteristics'!$C:$C,0))),"",INDEX('Policy Characteristics'!F:F,MATCH($C816,'Policy Characteristics'!$C:$C,0)))</f>
        <v>0</v>
      </c>
      <c r="M816" s="380">
        <f>IF(ISBLANK(INDEX('Policy Characteristics'!G:G,MATCH($C816,'Policy Characteristics'!$C:$C,0))),"",INDEX('Policy Characteristics'!G:G,MATCH($C816,'Policy Characteristics'!$C:$C,0)))</f>
        <v>0.25</v>
      </c>
      <c r="N816" s="380">
        <f>IF(ISBLANK(INDEX('Policy Characteristics'!H:H,MATCH($C816,'Policy Characteristics'!$C:$C,0))),"",INDEX('Policy Characteristics'!H:H,MATCH($C816,'Policy Characteristics'!$C:$C,0)))</f>
        <v>0.01</v>
      </c>
      <c r="O816" s="358" t="str">
        <f>IF(ISBLANK(INDEX('Policy Characteristics'!I:I,MATCH($C816,'Policy Characteristics'!$C:$C,0))),"",INDEX('Policy Characteristics'!I:I,MATCH($C816,'Policy Characteristics'!$C:$C,0)))</f>
        <v>% reduction in energy use</v>
      </c>
      <c r="P816" s="358"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6" s="358" t="str">
        <f>IF(ISBLANK(INDEX('Policy Characteristics'!K:K,MATCH($C816,'Policy Characteristics'!$C:$C,0))),"",INDEX('Policy Characteristics'!K:K,MATCH($C816,'Policy Characteristics'!$C:$C,0)))</f>
        <v>industry-ag-main.html#eff-stds</v>
      </c>
      <c r="R816" s="358" t="str">
        <f>IF(ISBLANK(INDEX('Policy Characteristics'!L:L,MATCH($C816,'Policy Characteristics'!$C:$C,0))),"",INDEX('Policy Characteristics'!L:L,MATCH($C816,'Policy Characteristics'!$C:$C,0)))</f>
        <v>industry-energy-efficiency-standards.html</v>
      </c>
    </row>
    <row r="817" spans="1:18" s="5" customFormat="1" x14ac:dyDescent="0.35">
      <c r="A817" s="358" t="str">
        <f>IF(ISBLANK(INDEX('Policy Characteristics'!A:A,MATCH($C817,'Policy Characteristics'!$C:$C,0))),"",INDEX('Policy Characteristics'!A:A,MATCH($C817,'Policy Characteristics'!$C:$C,0)))</f>
        <v>Industry</v>
      </c>
      <c r="B817" s="358" t="str">
        <f>IF(ISBLANK(INDEX('Policy Characteristics'!B:B,MATCH($C817,'Policy Characteristics'!$C:$C,0))),"",INDEX('Policy Characteristics'!B:B,MATCH($C817,'Policy Characteristics'!$C:$C,0)))</f>
        <v>Industry Energy Efficiency Standards</v>
      </c>
      <c r="C817" s="362" t="str">
        <f t="shared" si="38"/>
        <v>Percentage Improvement in Eqpt Efficiency Standards above BAU</v>
      </c>
      <c r="D817" s="9" t="s">
        <v>3228</v>
      </c>
      <c r="E817" s="53" t="s">
        <v>2468</v>
      </c>
      <c r="F817" s="195" t="s">
        <v>2665</v>
      </c>
      <c r="G817" s="53" t="s">
        <v>2474</v>
      </c>
      <c r="H817" s="54">
        <v>1053</v>
      </c>
      <c r="I817" s="53" t="s">
        <v>46</v>
      </c>
      <c r="J817" s="360" t="str">
        <f>IF(ISBLANK(INDEX('Policy Characteristics'!D:D,MATCH($C817,'Policy Characteristics'!$C:$C,0))),"",INDEX('Policy Characteristics'!D:D,MATCH($C817,'Policy Characteristics'!$C:$C,0)))</f>
        <v>Industry Energy Efficiency Standards</v>
      </c>
      <c r="K817" s="358" t="str">
        <f>IF(ISBLANK(INDEX('Policy Characteristics'!E:E,MATCH($C817,'Policy Characteristics'!$C:$C,0))),"",INDEX('Policy Characteristics'!E:E,MATCH($C817,'Policy Characteristics'!$C:$C,0)))</f>
        <v>indst efficiency standards</v>
      </c>
      <c r="L817" s="380">
        <f>IF(ISBLANK(INDEX('Policy Characteristics'!F:F,MATCH($C817,'Policy Characteristics'!$C:$C,0))),"",INDEX('Policy Characteristics'!F:F,MATCH($C817,'Policy Characteristics'!$C:$C,0)))</f>
        <v>0</v>
      </c>
      <c r="M817" s="380">
        <f>IF(ISBLANK(INDEX('Policy Characteristics'!G:G,MATCH($C817,'Policy Characteristics'!$C:$C,0))),"",INDEX('Policy Characteristics'!G:G,MATCH($C817,'Policy Characteristics'!$C:$C,0)))</f>
        <v>0.25</v>
      </c>
      <c r="N817" s="380">
        <f>IF(ISBLANK(INDEX('Policy Characteristics'!H:H,MATCH($C817,'Policy Characteristics'!$C:$C,0))),"",INDEX('Policy Characteristics'!H:H,MATCH($C817,'Policy Characteristics'!$C:$C,0)))</f>
        <v>0.01</v>
      </c>
      <c r="O817" s="358" t="str">
        <f>IF(ISBLANK(INDEX('Policy Characteristics'!I:I,MATCH($C817,'Policy Characteristics'!$C:$C,0))),"",INDEX('Policy Characteristics'!I:I,MATCH($C817,'Policy Characteristics'!$C:$C,0)))</f>
        <v>% reduction in energy use</v>
      </c>
      <c r="P817" s="358"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7" s="358" t="str">
        <f>IF(ISBLANK(INDEX('Policy Characteristics'!K:K,MATCH($C817,'Policy Characteristics'!$C:$C,0))),"",INDEX('Policy Characteristics'!K:K,MATCH($C817,'Policy Characteristics'!$C:$C,0)))</f>
        <v>industry-ag-main.html#eff-stds</v>
      </c>
      <c r="R817" s="358" t="str">
        <f>IF(ISBLANK(INDEX('Policy Characteristics'!L:L,MATCH($C817,'Policy Characteristics'!$C:$C,0))),"",INDEX('Policy Characteristics'!L:L,MATCH($C817,'Policy Characteristics'!$C:$C,0)))</f>
        <v>industry-energy-efficiency-standards.html</v>
      </c>
    </row>
    <row r="818" spans="1:18" s="5" customFormat="1" x14ac:dyDescent="0.35">
      <c r="A818" s="358" t="str">
        <f>IF(ISBLANK(INDEX('Policy Characteristics'!A:A,MATCH($C818,'Policy Characteristics'!$C:$C,0))),"",INDEX('Policy Characteristics'!A:A,MATCH($C818,'Policy Characteristics'!$C:$C,0)))</f>
        <v>Industry</v>
      </c>
      <c r="B818" s="358" t="str">
        <f>IF(ISBLANK(INDEX('Policy Characteristics'!B:B,MATCH($C818,'Policy Characteristics'!$C:$C,0))),"",INDEX('Policy Characteristics'!B:B,MATCH($C818,'Policy Characteristics'!$C:$C,0)))</f>
        <v>Industry Energy Efficiency Standards</v>
      </c>
      <c r="C818" s="362" t="str">
        <f t="shared" si="38"/>
        <v>Percentage Improvement in Eqpt Efficiency Standards above BAU</v>
      </c>
      <c r="D818" s="9" t="s">
        <v>3228</v>
      </c>
      <c r="E818" s="53" t="s">
        <v>2805</v>
      </c>
      <c r="F818" s="195" t="s">
        <v>2665</v>
      </c>
      <c r="G818" s="53" t="s">
        <v>2808</v>
      </c>
      <c r="H818" s="54">
        <v>1054</v>
      </c>
      <c r="I818" s="53" t="s">
        <v>46</v>
      </c>
      <c r="J818" s="360" t="str">
        <f>IF(ISBLANK(INDEX('Policy Characteristics'!D:D,MATCH($C818,'Policy Characteristics'!$C:$C,0))),"",INDEX('Policy Characteristics'!D:D,MATCH($C818,'Policy Characteristics'!$C:$C,0)))</f>
        <v>Industry Energy Efficiency Standards</v>
      </c>
      <c r="K818" s="358" t="str">
        <f>IF(ISBLANK(INDEX('Policy Characteristics'!E:E,MATCH($C818,'Policy Characteristics'!$C:$C,0))),"",INDEX('Policy Characteristics'!E:E,MATCH($C818,'Policy Characteristics'!$C:$C,0)))</f>
        <v>indst efficiency standards</v>
      </c>
      <c r="L818" s="380">
        <f>IF(ISBLANK(INDEX('Policy Characteristics'!F:F,MATCH($C818,'Policy Characteristics'!$C:$C,0))),"",INDEX('Policy Characteristics'!F:F,MATCH($C818,'Policy Characteristics'!$C:$C,0)))</f>
        <v>0</v>
      </c>
      <c r="M818" s="380">
        <f>IF(ISBLANK(INDEX('Policy Characteristics'!G:G,MATCH($C818,'Policy Characteristics'!$C:$C,0))),"",INDEX('Policy Characteristics'!G:G,MATCH($C818,'Policy Characteristics'!$C:$C,0)))</f>
        <v>0.25</v>
      </c>
      <c r="N818" s="380">
        <f>IF(ISBLANK(INDEX('Policy Characteristics'!H:H,MATCH($C818,'Policy Characteristics'!$C:$C,0))),"",INDEX('Policy Characteristics'!H:H,MATCH($C818,'Policy Characteristics'!$C:$C,0)))</f>
        <v>0.01</v>
      </c>
      <c r="O818" s="358" t="str">
        <f>IF(ISBLANK(INDEX('Policy Characteristics'!I:I,MATCH($C818,'Policy Characteristics'!$C:$C,0))),"",INDEX('Policy Characteristics'!I:I,MATCH($C818,'Policy Characteristics'!$C:$C,0)))</f>
        <v>% reduction in energy use</v>
      </c>
      <c r="P818" s="358"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8" s="358" t="str">
        <f>IF(ISBLANK(INDEX('Policy Characteristics'!K:K,MATCH($C818,'Policy Characteristics'!$C:$C,0))),"",INDEX('Policy Characteristics'!K:K,MATCH($C818,'Policy Characteristics'!$C:$C,0)))</f>
        <v>industry-ag-main.html#eff-stds</v>
      </c>
      <c r="R818" s="358" t="str">
        <f>IF(ISBLANK(INDEX('Policy Characteristics'!L:L,MATCH($C818,'Policy Characteristics'!$C:$C,0))),"",INDEX('Policy Characteristics'!L:L,MATCH($C818,'Policy Characteristics'!$C:$C,0)))</f>
        <v>industry-energy-efficiency-standards.html</v>
      </c>
    </row>
    <row r="819" spans="1:18" s="5" customFormat="1" x14ac:dyDescent="0.35">
      <c r="A819" s="358" t="str">
        <f>IF(ISBLANK(INDEX('Policy Characteristics'!A:A,MATCH($C819,'Policy Characteristics'!$C:$C,0))),"",INDEX('Policy Characteristics'!A:A,MATCH($C819,'Policy Characteristics'!$C:$C,0)))</f>
        <v>Industry</v>
      </c>
      <c r="B819" s="358" t="str">
        <f>IF(ISBLANK(INDEX('Policy Characteristics'!B:B,MATCH($C819,'Policy Characteristics'!$C:$C,0))),"",INDEX('Policy Characteristics'!B:B,MATCH($C819,'Policy Characteristics'!$C:$C,0)))</f>
        <v>Industry Energy Efficiency Standards</v>
      </c>
      <c r="C819" s="362" t="str">
        <f t="shared" si="38"/>
        <v>Percentage Improvement in Eqpt Efficiency Standards above BAU</v>
      </c>
      <c r="D819" s="9" t="s">
        <v>3228</v>
      </c>
      <c r="E819" s="53" t="s">
        <v>2806</v>
      </c>
      <c r="F819" s="195" t="s">
        <v>2665</v>
      </c>
      <c r="G819" s="53" t="s">
        <v>2810</v>
      </c>
      <c r="H819" s="54">
        <v>1055</v>
      </c>
      <c r="I819" s="53" t="s">
        <v>45</v>
      </c>
      <c r="J819" s="360" t="str">
        <f>IF(ISBLANK(INDEX('Policy Characteristics'!D:D,MATCH($C819,'Policy Characteristics'!$C:$C,0))),"",INDEX('Policy Characteristics'!D:D,MATCH($C819,'Policy Characteristics'!$C:$C,0)))</f>
        <v>Industry Energy Efficiency Standards</v>
      </c>
      <c r="K819" s="358" t="str">
        <f>IF(ISBLANK(INDEX('Policy Characteristics'!E:E,MATCH($C819,'Policy Characteristics'!$C:$C,0))),"",INDEX('Policy Characteristics'!E:E,MATCH($C819,'Policy Characteristics'!$C:$C,0)))</f>
        <v>indst efficiency standards</v>
      </c>
      <c r="L819" s="380">
        <f>IF(ISBLANK(INDEX('Policy Characteristics'!F:F,MATCH($C819,'Policy Characteristics'!$C:$C,0))),"",INDEX('Policy Characteristics'!F:F,MATCH($C819,'Policy Characteristics'!$C:$C,0)))</f>
        <v>0</v>
      </c>
      <c r="M819" s="380">
        <f>IF(ISBLANK(INDEX('Policy Characteristics'!G:G,MATCH($C819,'Policy Characteristics'!$C:$C,0))),"",INDEX('Policy Characteristics'!G:G,MATCH($C819,'Policy Characteristics'!$C:$C,0)))</f>
        <v>0.25</v>
      </c>
      <c r="N819" s="380">
        <f>IF(ISBLANK(INDEX('Policy Characteristics'!H:H,MATCH($C819,'Policy Characteristics'!$C:$C,0))),"",INDEX('Policy Characteristics'!H:H,MATCH($C819,'Policy Characteristics'!$C:$C,0)))</f>
        <v>0.01</v>
      </c>
      <c r="O819" s="358" t="str">
        <f>IF(ISBLANK(INDEX('Policy Characteristics'!I:I,MATCH($C819,'Policy Characteristics'!$C:$C,0))),"",INDEX('Policy Characteristics'!I:I,MATCH($C819,'Policy Characteristics'!$C:$C,0)))</f>
        <v>% reduction in energy use</v>
      </c>
      <c r="P819" s="358"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9" s="358" t="str">
        <f>IF(ISBLANK(INDEX('Policy Characteristics'!K:K,MATCH($C819,'Policy Characteristics'!$C:$C,0))),"",INDEX('Policy Characteristics'!K:K,MATCH($C819,'Policy Characteristics'!$C:$C,0)))</f>
        <v>industry-ag-main.html#eff-stds</v>
      </c>
      <c r="R819" s="358" t="str">
        <f>IF(ISBLANK(INDEX('Policy Characteristics'!L:L,MATCH($C819,'Policy Characteristics'!$C:$C,0))),"",INDEX('Policy Characteristics'!L:L,MATCH($C819,'Policy Characteristics'!$C:$C,0)))</f>
        <v>industry-energy-efficiency-standards.html</v>
      </c>
    </row>
    <row r="820" spans="1:18" s="5" customFormat="1" x14ac:dyDescent="0.35">
      <c r="A820" s="358" t="str">
        <f>IF(ISBLANK(INDEX('Policy Characteristics'!A:A,MATCH($C820,'Policy Characteristics'!$C:$C,0))),"",INDEX('Policy Characteristics'!A:A,MATCH($C820,'Policy Characteristics'!$C:$C,0)))</f>
        <v>Industry</v>
      </c>
      <c r="B820" s="358" t="str">
        <f>IF(ISBLANK(INDEX('Policy Characteristics'!B:B,MATCH($C820,'Policy Characteristics'!$C:$C,0))),"",INDEX('Policy Characteristics'!B:B,MATCH($C820,'Policy Characteristics'!$C:$C,0)))</f>
        <v>Industry Energy Efficiency Standards</v>
      </c>
      <c r="C820" s="362" t="str">
        <f t="shared" si="38"/>
        <v>Percentage Improvement in Eqpt Efficiency Standards above BAU</v>
      </c>
      <c r="D820" s="9" t="s">
        <v>3228</v>
      </c>
      <c r="E820" s="53" t="s">
        <v>2807</v>
      </c>
      <c r="F820" s="195" t="s">
        <v>2665</v>
      </c>
      <c r="G820" s="53" t="s">
        <v>2811</v>
      </c>
      <c r="H820" s="54">
        <v>1056</v>
      </c>
      <c r="I820" s="53" t="s">
        <v>45</v>
      </c>
      <c r="J820" s="360" t="str">
        <f>IF(ISBLANK(INDEX('Policy Characteristics'!D:D,MATCH($C820,'Policy Characteristics'!$C:$C,0))),"",INDEX('Policy Characteristics'!D:D,MATCH($C820,'Policy Characteristics'!$C:$C,0)))</f>
        <v>Industry Energy Efficiency Standards</v>
      </c>
      <c r="K820" s="358" t="str">
        <f>IF(ISBLANK(INDEX('Policy Characteristics'!E:E,MATCH($C820,'Policy Characteristics'!$C:$C,0))),"",INDEX('Policy Characteristics'!E:E,MATCH($C820,'Policy Characteristics'!$C:$C,0)))</f>
        <v>indst efficiency standards</v>
      </c>
      <c r="L820" s="380">
        <f>IF(ISBLANK(INDEX('Policy Characteristics'!F:F,MATCH($C820,'Policy Characteristics'!$C:$C,0))),"",INDEX('Policy Characteristics'!F:F,MATCH($C820,'Policy Characteristics'!$C:$C,0)))</f>
        <v>0</v>
      </c>
      <c r="M820" s="380">
        <f>IF(ISBLANK(INDEX('Policy Characteristics'!G:G,MATCH($C820,'Policy Characteristics'!$C:$C,0))),"",INDEX('Policy Characteristics'!G:G,MATCH($C820,'Policy Characteristics'!$C:$C,0)))</f>
        <v>0.25</v>
      </c>
      <c r="N820" s="380">
        <f>IF(ISBLANK(INDEX('Policy Characteristics'!H:H,MATCH($C820,'Policy Characteristics'!$C:$C,0))),"",INDEX('Policy Characteristics'!H:H,MATCH($C820,'Policy Characteristics'!$C:$C,0)))</f>
        <v>0.01</v>
      </c>
      <c r="O820" s="358" t="str">
        <f>IF(ISBLANK(INDEX('Policy Characteristics'!I:I,MATCH($C820,'Policy Characteristics'!$C:$C,0))),"",INDEX('Policy Characteristics'!I:I,MATCH($C820,'Policy Characteristics'!$C:$C,0)))</f>
        <v>% reduction in energy use</v>
      </c>
      <c r="P820" s="358"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0" s="358" t="str">
        <f>IF(ISBLANK(INDEX('Policy Characteristics'!K:K,MATCH($C820,'Policy Characteristics'!$C:$C,0))),"",INDEX('Policy Characteristics'!K:K,MATCH($C820,'Policy Characteristics'!$C:$C,0)))</f>
        <v>industry-ag-main.html#eff-stds</v>
      </c>
      <c r="R820" s="358" t="str">
        <f>IF(ISBLANK(INDEX('Policy Characteristics'!L:L,MATCH($C820,'Policy Characteristics'!$C:$C,0))),"",INDEX('Policy Characteristics'!L:L,MATCH($C820,'Policy Characteristics'!$C:$C,0)))</f>
        <v>industry-energy-efficiency-standards.html</v>
      </c>
    </row>
    <row r="821" spans="1:18" s="5" customFormat="1" x14ac:dyDescent="0.35">
      <c r="A821" s="358" t="str">
        <f>IF(ISBLANK(INDEX('Policy Characteristics'!A:A,MATCH($C821,'Policy Characteristics'!$C:$C,0))),"",INDEX('Policy Characteristics'!A:A,MATCH($C821,'Policy Characteristics'!$C:$C,0)))</f>
        <v>Industry</v>
      </c>
      <c r="B821" s="358" t="str">
        <f>IF(ISBLANK(INDEX('Policy Characteristics'!B:B,MATCH($C821,'Policy Characteristics'!$C:$C,0))),"",INDEX('Policy Characteristics'!B:B,MATCH($C821,'Policy Characteristics'!$C:$C,0)))</f>
        <v>Industry Energy Efficiency Standards</v>
      </c>
      <c r="C821" s="362" t="str">
        <f t="shared" si="38"/>
        <v>Percentage Improvement in Eqpt Efficiency Standards above BAU</v>
      </c>
      <c r="D821" s="9" t="s">
        <v>3228</v>
      </c>
      <c r="E821" s="53" t="s">
        <v>2804</v>
      </c>
      <c r="F821" s="195" t="s">
        <v>2665</v>
      </c>
      <c r="G821" s="53" t="s">
        <v>2809</v>
      </c>
      <c r="H821" s="54">
        <v>1057</v>
      </c>
      <c r="I821" s="53" t="s">
        <v>46</v>
      </c>
      <c r="J821" s="360" t="str">
        <f>IF(ISBLANK(INDEX('Policy Characteristics'!D:D,MATCH($C821,'Policy Characteristics'!$C:$C,0))),"",INDEX('Policy Characteristics'!D:D,MATCH($C821,'Policy Characteristics'!$C:$C,0)))</f>
        <v>Industry Energy Efficiency Standards</v>
      </c>
      <c r="K821" s="358" t="str">
        <f>IF(ISBLANK(INDEX('Policy Characteristics'!E:E,MATCH($C821,'Policy Characteristics'!$C:$C,0))),"",INDEX('Policy Characteristics'!E:E,MATCH($C821,'Policy Characteristics'!$C:$C,0)))</f>
        <v>indst efficiency standards</v>
      </c>
      <c r="L821" s="380">
        <f>IF(ISBLANK(INDEX('Policy Characteristics'!F:F,MATCH($C821,'Policy Characteristics'!$C:$C,0))),"",INDEX('Policy Characteristics'!F:F,MATCH($C821,'Policy Characteristics'!$C:$C,0)))</f>
        <v>0</v>
      </c>
      <c r="M821" s="380">
        <f>IF(ISBLANK(INDEX('Policy Characteristics'!G:G,MATCH($C821,'Policy Characteristics'!$C:$C,0))),"",INDEX('Policy Characteristics'!G:G,MATCH($C821,'Policy Characteristics'!$C:$C,0)))</f>
        <v>0.25</v>
      </c>
      <c r="N821" s="380">
        <f>IF(ISBLANK(INDEX('Policy Characteristics'!H:H,MATCH($C821,'Policy Characteristics'!$C:$C,0))),"",INDEX('Policy Characteristics'!H:H,MATCH($C821,'Policy Characteristics'!$C:$C,0)))</f>
        <v>0.01</v>
      </c>
      <c r="O821" s="358" t="str">
        <f>IF(ISBLANK(INDEX('Policy Characteristics'!I:I,MATCH($C821,'Policy Characteristics'!$C:$C,0))),"",INDEX('Policy Characteristics'!I:I,MATCH($C821,'Policy Characteristics'!$C:$C,0)))</f>
        <v>% reduction in energy use</v>
      </c>
      <c r="P821" s="358"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1" s="358" t="str">
        <f>IF(ISBLANK(INDEX('Policy Characteristics'!K:K,MATCH($C821,'Policy Characteristics'!$C:$C,0))),"",INDEX('Policy Characteristics'!K:K,MATCH($C821,'Policy Characteristics'!$C:$C,0)))</f>
        <v>industry-ag-main.html#eff-stds</v>
      </c>
      <c r="R821" s="358" t="str">
        <f>IF(ISBLANK(INDEX('Policy Characteristics'!L:L,MATCH($C821,'Policy Characteristics'!$C:$C,0))),"",INDEX('Policy Characteristics'!L:L,MATCH($C821,'Policy Characteristics'!$C:$C,0)))</f>
        <v>industry-energy-efficiency-standards.html</v>
      </c>
    </row>
    <row r="822" spans="1:18" s="5" customFormat="1" x14ac:dyDescent="0.35">
      <c r="A822" s="358" t="str">
        <f>IF(ISBLANK(INDEX('Policy Characteristics'!A:A,MATCH($C822,'Policy Characteristics'!$C:$C,0))),"",INDEX('Policy Characteristics'!A:A,MATCH($C822,'Policy Characteristics'!$C:$C,0)))</f>
        <v>Industry</v>
      </c>
      <c r="B822" s="358" t="str">
        <f>IF(ISBLANK(INDEX('Policy Characteristics'!B:B,MATCH($C822,'Policy Characteristics'!$C:$C,0))),"",INDEX('Policy Characteristics'!B:B,MATCH($C822,'Policy Characteristics'!$C:$C,0)))</f>
        <v>Industry Energy Efficiency Standards</v>
      </c>
      <c r="C822" s="362" t="str">
        <f t="shared" si="38"/>
        <v>Percentage Improvement in Eqpt Efficiency Standards above BAU</v>
      </c>
      <c r="D822" s="9" t="s">
        <v>3229</v>
      </c>
      <c r="E822" s="53" t="s">
        <v>2463</v>
      </c>
      <c r="F822" s="195" t="s">
        <v>3192</v>
      </c>
      <c r="G822" s="53" t="s">
        <v>2469</v>
      </c>
      <c r="H822" s="54">
        <v>1058</v>
      </c>
      <c r="I822" s="53" t="s">
        <v>45</v>
      </c>
      <c r="J822" s="360" t="str">
        <f>IF(ISBLANK(INDEX('Policy Characteristics'!D:D,MATCH($C822,'Policy Characteristics'!$C:$C,0))),"",INDEX('Policy Characteristics'!D:D,MATCH($C822,'Policy Characteristics'!$C:$C,0)))</f>
        <v>Industry Energy Efficiency Standards</v>
      </c>
      <c r="K822" s="358" t="str">
        <f>IF(ISBLANK(INDEX('Policy Characteristics'!E:E,MATCH($C822,'Policy Characteristics'!$C:$C,0))),"",INDEX('Policy Characteristics'!E:E,MATCH($C822,'Policy Characteristics'!$C:$C,0)))</f>
        <v>indst efficiency standards</v>
      </c>
      <c r="L822" s="380">
        <f>IF(ISBLANK(INDEX('Policy Characteristics'!F:F,MATCH($C822,'Policy Characteristics'!$C:$C,0))),"",INDEX('Policy Characteristics'!F:F,MATCH($C822,'Policy Characteristics'!$C:$C,0)))</f>
        <v>0</v>
      </c>
      <c r="M822" s="380">
        <f>IF(ISBLANK(INDEX('Policy Characteristics'!G:G,MATCH($C822,'Policy Characteristics'!$C:$C,0))),"",INDEX('Policy Characteristics'!G:G,MATCH($C822,'Policy Characteristics'!$C:$C,0)))</f>
        <v>0.25</v>
      </c>
      <c r="N822" s="380">
        <f>IF(ISBLANK(INDEX('Policy Characteristics'!H:H,MATCH($C822,'Policy Characteristics'!$C:$C,0))),"",INDEX('Policy Characteristics'!H:H,MATCH($C822,'Policy Characteristics'!$C:$C,0)))</f>
        <v>0.01</v>
      </c>
      <c r="O822" s="358" t="str">
        <f>IF(ISBLANK(INDEX('Policy Characteristics'!I:I,MATCH($C822,'Policy Characteristics'!$C:$C,0))),"",INDEX('Policy Characteristics'!I:I,MATCH($C822,'Policy Characteristics'!$C:$C,0)))</f>
        <v>% reduction in energy use</v>
      </c>
      <c r="P822" s="358"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2" s="358" t="str">
        <f>IF(ISBLANK(INDEX('Policy Characteristics'!K:K,MATCH($C822,'Policy Characteristics'!$C:$C,0))),"",INDEX('Policy Characteristics'!K:K,MATCH($C822,'Policy Characteristics'!$C:$C,0)))</f>
        <v>industry-ag-main.html#eff-stds</v>
      </c>
      <c r="R822" s="358" t="str">
        <f>IF(ISBLANK(INDEX('Policy Characteristics'!L:L,MATCH($C822,'Policy Characteristics'!$C:$C,0))),"",INDEX('Policy Characteristics'!L:L,MATCH($C822,'Policy Characteristics'!$C:$C,0)))</f>
        <v>industry-energy-efficiency-standards.html</v>
      </c>
    </row>
    <row r="823" spans="1:18" s="5" customFormat="1" x14ac:dyDescent="0.35">
      <c r="A823" s="358" t="str">
        <f>IF(ISBLANK(INDEX('Policy Characteristics'!A:A,MATCH($C823,'Policy Characteristics'!$C:$C,0))),"",INDEX('Policy Characteristics'!A:A,MATCH($C823,'Policy Characteristics'!$C:$C,0)))</f>
        <v>Industry</v>
      </c>
      <c r="B823" s="358" t="str">
        <f>IF(ISBLANK(INDEX('Policy Characteristics'!B:B,MATCH($C823,'Policy Characteristics'!$C:$C,0))),"",INDEX('Policy Characteristics'!B:B,MATCH($C823,'Policy Characteristics'!$C:$C,0)))</f>
        <v>Industry Energy Efficiency Standards</v>
      </c>
      <c r="C823" s="362" t="str">
        <f t="shared" si="38"/>
        <v>Percentage Improvement in Eqpt Efficiency Standards above BAU</v>
      </c>
      <c r="D823" s="9" t="s">
        <v>3229</v>
      </c>
      <c r="E823" s="53" t="s">
        <v>2464</v>
      </c>
      <c r="F823" s="195" t="s">
        <v>3192</v>
      </c>
      <c r="G823" s="53" t="s">
        <v>2472</v>
      </c>
      <c r="H823" s="54">
        <v>1059</v>
      </c>
      <c r="I823" s="53" t="s">
        <v>45</v>
      </c>
      <c r="J823" s="360" t="str">
        <f>IF(ISBLANK(INDEX('Policy Characteristics'!D:D,MATCH($C823,'Policy Characteristics'!$C:$C,0))),"",INDEX('Policy Characteristics'!D:D,MATCH($C823,'Policy Characteristics'!$C:$C,0)))</f>
        <v>Industry Energy Efficiency Standards</v>
      </c>
      <c r="K823" s="358" t="str">
        <f>IF(ISBLANK(INDEX('Policy Characteristics'!E:E,MATCH($C823,'Policy Characteristics'!$C:$C,0))),"",INDEX('Policy Characteristics'!E:E,MATCH($C823,'Policy Characteristics'!$C:$C,0)))</f>
        <v>indst efficiency standards</v>
      </c>
      <c r="L823" s="380">
        <f>IF(ISBLANK(INDEX('Policy Characteristics'!F:F,MATCH($C823,'Policy Characteristics'!$C:$C,0))),"",INDEX('Policy Characteristics'!F:F,MATCH($C823,'Policy Characteristics'!$C:$C,0)))</f>
        <v>0</v>
      </c>
      <c r="M823" s="380">
        <f>IF(ISBLANK(INDEX('Policy Characteristics'!G:G,MATCH($C823,'Policy Characteristics'!$C:$C,0))),"",INDEX('Policy Characteristics'!G:G,MATCH($C823,'Policy Characteristics'!$C:$C,0)))</f>
        <v>0.25</v>
      </c>
      <c r="N823" s="380">
        <f>IF(ISBLANK(INDEX('Policy Characteristics'!H:H,MATCH($C823,'Policy Characteristics'!$C:$C,0))),"",INDEX('Policy Characteristics'!H:H,MATCH($C823,'Policy Characteristics'!$C:$C,0)))</f>
        <v>0.01</v>
      </c>
      <c r="O823" s="358" t="str">
        <f>IF(ISBLANK(INDEX('Policy Characteristics'!I:I,MATCH($C823,'Policy Characteristics'!$C:$C,0))),"",INDEX('Policy Characteristics'!I:I,MATCH($C823,'Policy Characteristics'!$C:$C,0)))</f>
        <v>% reduction in energy use</v>
      </c>
      <c r="P823" s="358"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3" s="358" t="str">
        <f>IF(ISBLANK(INDEX('Policy Characteristics'!K:K,MATCH($C823,'Policy Characteristics'!$C:$C,0))),"",INDEX('Policy Characteristics'!K:K,MATCH($C823,'Policy Characteristics'!$C:$C,0)))</f>
        <v>industry-ag-main.html#eff-stds</v>
      </c>
      <c r="R823" s="358" t="str">
        <f>IF(ISBLANK(INDEX('Policy Characteristics'!L:L,MATCH($C823,'Policy Characteristics'!$C:$C,0))),"",INDEX('Policy Characteristics'!L:L,MATCH($C823,'Policy Characteristics'!$C:$C,0)))</f>
        <v>industry-energy-efficiency-standards.html</v>
      </c>
    </row>
    <row r="824" spans="1:18" s="5" customFormat="1" x14ac:dyDescent="0.35">
      <c r="A824" s="358" t="str">
        <f>IF(ISBLANK(INDEX('Policy Characteristics'!A:A,MATCH($C824,'Policy Characteristics'!$C:$C,0))),"",INDEX('Policy Characteristics'!A:A,MATCH($C824,'Policy Characteristics'!$C:$C,0)))</f>
        <v>Industry</v>
      </c>
      <c r="B824" s="358" t="str">
        <f>IF(ISBLANK(INDEX('Policy Characteristics'!B:B,MATCH($C824,'Policy Characteristics'!$C:$C,0))),"",INDEX('Policy Characteristics'!B:B,MATCH($C824,'Policy Characteristics'!$C:$C,0)))</f>
        <v>Industry Energy Efficiency Standards</v>
      </c>
      <c r="C824" s="362" t="str">
        <f t="shared" si="38"/>
        <v>Percentage Improvement in Eqpt Efficiency Standards above BAU</v>
      </c>
      <c r="D824" s="9" t="s">
        <v>3229</v>
      </c>
      <c r="E824" s="53" t="s">
        <v>2465</v>
      </c>
      <c r="F824" s="195" t="s">
        <v>3192</v>
      </c>
      <c r="G824" s="53" t="s">
        <v>2473</v>
      </c>
      <c r="H824" s="54">
        <v>1060</v>
      </c>
      <c r="I824" s="53" t="s">
        <v>45</v>
      </c>
      <c r="J824" s="360" t="str">
        <f>IF(ISBLANK(INDEX('Policy Characteristics'!D:D,MATCH($C824,'Policy Characteristics'!$C:$C,0))),"",INDEX('Policy Characteristics'!D:D,MATCH($C824,'Policy Characteristics'!$C:$C,0)))</f>
        <v>Industry Energy Efficiency Standards</v>
      </c>
      <c r="K824" s="358" t="str">
        <f>IF(ISBLANK(INDEX('Policy Characteristics'!E:E,MATCH($C824,'Policy Characteristics'!$C:$C,0))),"",INDEX('Policy Characteristics'!E:E,MATCH($C824,'Policy Characteristics'!$C:$C,0)))</f>
        <v>indst efficiency standards</v>
      </c>
      <c r="L824" s="380">
        <f>IF(ISBLANK(INDEX('Policy Characteristics'!F:F,MATCH($C824,'Policy Characteristics'!$C:$C,0))),"",INDEX('Policy Characteristics'!F:F,MATCH($C824,'Policy Characteristics'!$C:$C,0)))</f>
        <v>0</v>
      </c>
      <c r="M824" s="380">
        <f>IF(ISBLANK(INDEX('Policy Characteristics'!G:G,MATCH($C824,'Policy Characteristics'!$C:$C,0))),"",INDEX('Policy Characteristics'!G:G,MATCH($C824,'Policy Characteristics'!$C:$C,0)))</f>
        <v>0.25</v>
      </c>
      <c r="N824" s="380">
        <f>IF(ISBLANK(INDEX('Policy Characteristics'!H:H,MATCH($C824,'Policy Characteristics'!$C:$C,0))),"",INDEX('Policy Characteristics'!H:H,MATCH($C824,'Policy Characteristics'!$C:$C,0)))</f>
        <v>0.01</v>
      </c>
      <c r="O824" s="358" t="str">
        <f>IF(ISBLANK(INDEX('Policy Characteristics'!I:I,MATCH($C824,'Policy Characteristics'!$C:$C,0))),"",INDEX('Policy Characteristics'!I:I,MATCH($C824,'Policy Characteristics'!$C:$C,0)))</f>
        <v>% reduction in energy use</v>
      </c>
      <c r="P824" s="358"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4" s="358" t="str">
        <f>IF(ISBLANK(INDEX('Policy Characteristics'!K:K,MATCH($C824,'Policy Characteristics'!$C:$C,0))),"",INDEX('Policy Characteristics'!K:K,MATCH($C824,'Policy Characteristics'!$C:$C,0)))</f>
        <v>industry-ag-main.html#eff-stds</v>
      </c>
      <c r="R824" s="358" t="str">
        <f>IF(ISBLANK(INDEX('Policy Characteristics'!L:L,MATCH($C824,'Policy Characteristics'!$C:$C,0))),"",INDEX('Policy Characteristics'!L:L,MATCH($C824,'Policy Characteristics'!$C:$C,0)))</f>
        <v>industry-energy-efficiency-standards.html</v>
      </c>
    </row>
    <row r="825" spans="1:18" s="5" customFormat="1" x14ac:dyDescent="0.35">
      <c r="A825" s="358" t="str">
        <f>IF(ISBLANK(INDEX('Policy Characteristics'!A:A,MATCH($C825,'Policy Characteristics'!$C:$C,0))),"",INDEX('Policy Characteristics'!A:A,MATCH($C825,'Policy Characteristics'!$C:$C,0)))</f>
        <v>Industry</v>
      </c>
      <c r="B825" s="358" t="str">
        <f>IF(ISBLANK(INDEX('Policy Characteristics'!B:B,MATCH($C825,'Policy Characteristics'!$C:$C,0))),"",INDEX('Policy Characteristics'!B:B,MATCH($C825,'Policy Characteristics'!$C:$C,0)))</f>
        <v>Industry Energy Efficiency Standards</v>
      </c>
      <c r="C825" s="362" t="str">
        <f t="shared" si="38"/>
        <v>Percentage Improvement in Eqpt Efficiency Standards above BAU</v>
      </c>
      <c r="D825" s="9" t="s">
        <v>3229</v>
      </c>
      <c r="E825" s="53" t="s">
        <v>2466</v>
      </c>
      <c r="F825" s="195" t="s">
        <v>3192</v>
      </c>
      <c r="G825" s="53" t="s">
        <v>2470</v>
      </c>
      <c r="H825" s="54">
        <v>1061</v>
      </c>
      <c r="I825" s="53" t="s">
        <v>46</v>
      </c>
      <c r="J825" s="360" t="str">
        <f>IF(ISBLANK(INDEX('Policy Characteristics'!D:D,MATCH($C825,'Policy Characteristics'!$C:$C,0))),"",INDEX('Policy Characteristics'!D:D,MATCH($C825,'Policy Characteristics'!$C:$C,0)))</f>
        <v>Industry Energy Efficiency Standards</v>
      </c>
      <c r="K825" s="358" t="str">
        <f>IF(ISBLANK(INDEX('Policy Characteristics'!E:E,MATCH($C825,'Policy Characteristics'!$C:$C,0))),"",INDEX('Policy Characteristics'!E:E,MATCH($C825,'Policy Characteristics'!$C:$C,0)))</f>
        <v>indst efficiency standards</v>
      </c>
      <c r="L825" s="380">
        <f>IF(ISBLANK(INDEX('Policy Characteristics'!F:F,MATCH($C825,'Policy Characteristics'!$C:$C,0))),"",INDEX('Policy Characteristics'!F:F,MATCH($C825,'Policy Characteristics'!$C:$C,0)))</f>
        <v>0</v>
      </c>
      <c r="M825" s="380">
        <f>IF(ISBLANK(INDEX('Policy Characteristics'!G:G,MATCH($C825,'Policy Characteristics'!$C:$C,0))),"",INDEX('Policy Characteristics'!G:G,MATCH($C825,'Policy Characteristics'!$C:$C,0)))</f>
        <v>0.25</v>
      </c>
      <c r="N825" s="380">
        <f>IF(ISBLANK(INDEX('Policy Characteristics'!H:H,MATCH($C825,'Policy Characteristics'!$C:$C,0))),"",INDEX('Policy Characteristics'!H:H,MATCH($C825,'Policy Characteristics'!$C:$C,0)))</f>
        <v>0.01</v>
      </c>
      <c r="O825" s="358" t="str">
        <f>IF(ISBLANK(INDEX('Policy Characteristics'!I:I,MATCH($C825,'Policy Characteristics'!$C:$C,0))),"",INDEX('Policy Characteristics'!I:I,MATCH($C825,'Policy Characteristics'!$C:$C,0)))</f>
        <v>% reduction in energy use</v>
      </c>
      <c r="P825" s="358"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5" s="358" t="str">
        <f>IF(ISBLANK(INDEX('Policy Characteristics'!K:K,MATCH($C825,'Policy Characteristics'!$C:$C,0))),"",INDEX('Policy Characteristics'!K:K,MATCH($C825,'Policy Characteristics'!$C:$C,0)))</f>
        <v>industry-ag-main.html#eff-stds</v>
      </c>
      <c r="R825" s="358" t="str">
        <f>IF(ISBLANK(INDEX('Policy Characteristics'!L:L,MATCH($C825,'Policy Characteristics'!$C:$C,0))),"",INDEX('Policy Characteristics'!L:L,MATCH($C825,'Policy Characteristics'!$C:$C,0)))</f>
        <v>industry-energy-efficiency-standards.html</v>
      </c>
    </row>
    <row r="826" spans="1:18" s="5" customFormat="1" x14ac:dyDescent="0.35">
      <c r="A826" s="358" t="str">
        <f>IF(ISBLANK(INDEX('Policy Characteristics'!A:A,MATCH($C826,'Policy Characteristics'!$C:$C,0))),"",INDEX('Policy Characteristics'!A:A,MATCH($C826,'Policy Characteristics'!$C:$C,0)))</f>
        <v>Industry</v>
      </c>
      <c r="B826" s="358" t="str">
        <f>IF(ISBLANK(INDEX('Policy Characteristics'!B:B,MATCH($C826,'Policy Characteristics'!$C:$C,0))),"",INDEX('Policy Characteristics'!B:B,MATCH($C826,'Policy Characteristics'!$C:$C,0)))</f>
        <v>Industry Energy Efficiency Standards</v>
      </c>
      <c r="C826" s="362" t="str">
        <f t="shared" si="38"/>
        <v>Percentage Improvement in Eqpt Efficiency Standards above BAU</v>
      </c>
      <c r="D826" s="9" t="s">
        <v>3229</v>
      </c>
      <c r="E826" s="53" t="s">
        <v>2467</v>
      </c>
      <c r="F826" s="195" t="s">
        <v>3192</v>
      </c>
      <c r="G826" s="53" t="s">
        <v>2471</v>
      </c>
      <c r="H826" s="54">
        <v>1062</v>
      </c>
      <c r="I826" s="53" t="s">
        <v>45</v>
      </c>
      <c r="J826" s="360" t="str">
        <f>IF(ISBLANK(INDEX('Policy Characteristics'!D:D,MATCH($C826,'Policy Characteristics'!$C:$C,0))),"",INDEX('Policy Characteristics'!D:D,MATCH($C826,'Policy Characteristics'!$C:$C,0)))</f>
        <v>Industry Energy Efficiency Standards</v>
      </c>
      <c r="K826" s="358" t="str">
        <f>IF(ISBLANK(INDEX('Policy Characteristics'!E:E,MATCH($C826,'Policy Characteristics'!$C:$C,0))),"",INDEX('Policy Characteristics'!E:E,MATCH($C826,'Policy Characteristics'!$C:$C,0)))</f>
        <v>indst efficiency standards</v>
      </c>
      <c r="L826" s="380">
        <f>IF(ISBLANK(INDEX('Policy Characteristics'!F:F,MATCH($C826,'Policy Characteristics'!$C:$C,0))),"",INDEX('Policy Characteristics'!F:F,MATCH($C826,'Policy Characteristics'!$C:$C,0)))</f>
        <v>0</v>
      </c>
      <c r="M826" s="380">
        <f>IF(ISBLANK(INDEX('Policy Characteristics'!G:G,MATCH($C826,'Policy Characteristics'!$C:$C,0))),"",INDEX('Policy Characteristics'!G:G,MATCH($C826,'Policy Characteristics'!$C:$C,0)))</f>
        <v>0.25</v>
      </c>
      <c r="N826" s="380">
        <f>IF(ISBLANK(INDEX('Policy Characteristics'!H:H,MATCH($C826,'Policy Characteristics'!$C:$C,0))),"",INDEX('Policy Characteristics'!H:H,MATCH($C826,'Policy Characteristics'!$C:$C,0)))</f>
        <v>0.01</v>
      </c>
      <c r="O826" s="358" t="str">
        <f>IF(ISBLANK(INDEX('Policy Characteristics'!I:I,MATCH($C826,'Policy Characteristics'!$C:$C,0))),"",INDEX('Policy Characteristics'!I:I,MATCH($C826,'Policy Characteristics'!$C:$C,0)))</f>
        <v>% reduction in energy use</v>
      </c>
      <c r="P826" s="358"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6" s="358" t="str">
        <f>IF(ISBLANK(INDEX('Policy Characteristics'!K:K,MATCH($C826,'Policy Characteristics'!$C:$C,0))),"",INDEX('Policy Characteristics'!K:K,MATCH($C826,'Policy Characteristics'!$C:$C,0)))</f>
        <v>industry-ag-main.html#eff-stds</v>
      </c>
      <c r="R826" s="358" t="str">
        <f>IF(ISBLANK(INDEX('Policy Characteristics'!L:L,MATCH($C826,'Policy Characteristics'!$C:$C,0))),"",INDEX('Policy Characteristics'!L:L,MATCH($C826,'Policy Characteristics'!$C:$C,0)))</f>
        <v>industry-energy-efficiency-standards.html</v>
      </c>
    </row>
    <row r="827" spans="1:18" s="5" customFormat="1" x14ac:dyDescent="0.35">
      <c r="A827" s="358" t="str">
        <f>IF(ISBLANK(INDEX('Policy Characteristics'!A:A,MATCH($C827,'Policy Characteristics'!$C:$C,0))),"",INDEX('Policy Characteristics'!A:A,MATCH($C827,'Policy Characteristics'!$C:$C,0)))</f>
        <v>Industry</v>
      </c>
      <c r="B827" s="358" t="str">
        <f>IF(ISBLANK(INDEX('Policy Characteristics'!B:B,MATCH($C827,'Policy Characteristics'!$C:$C,0))),"",INDEX('Policy Characteristics'!B:B,MATCH($C827,'Policy Characteristics'!$C:$C,0)))</f>
        <v>Industry Energy Efficiency Standards</v>
      </c>
      <c r="C827" s="362" t="str">
        <f t="shared" si="38"/>
        <v>Percentage Improvement in Eqpt Efficiency Standards above BAU</v>
      </c>
      <c r="D827" s="9" t="s">
        <v>3229</v>
      </c>
      <c r="E827" s="53" t="s">
        <v>2468</v>
      </c>
      <c r="F827" s="195" t="s">
        <v>3192</v>
      </c>
      <c r="G827" s="53" t="s">
        <v>2474</v>
      </c>
      <c r="H827" s="54">
        <v>1063</v>
      </c>
      <c r="I827" s="53" t="s">
        <v>46</v>
      </c>
      <c r="J827" s="360" t="str">
        <f>IF(ISBLANK(INDEX('Policy Characteristics'!D:D,MATCH($C827,'Policy Characteristics'!$C:$C,0))),"",INDEX('Policy Characteristics'!D:D,MATCH($C827,'Policy Characteristics'!$C:$C,0)))</f>
        <v>Industry Energy Efficiency Standards</v>
      </c>
      <c r="K827" s="358" t="str">
        <f>IF(ISBLANK(INDEX('Policy Characteristics'!E:E,MATCH($C827,'Policy Characteristics'!$C:$C,0))),"",INDEX('Policy Characteristics'!E:E,MATCH($C827,'Policy Characteristics'!$C:$C,0)))</f>
        <v>indst efficiency standards</v>
      </c>
      <c r="L827" s="380">
        <f>IF(ISBLANK(INDEX('Policy Characteristics'!F:F,MATCH($C827,'Policy Characteristics'!$C:$C,0))),"",INDEX('Policy Characteristics'!F:F,MATCH($C827,'Policy Characteristics'!$C:$C,0)))</f>
        <v>0</v>
      </c>
      <c r="M827" s="380">
        <f>IF(ISBLANK(INDEX('Policy Characteristics'!G:G,MATCH($C827,'Policy Characteristics'!$C:$C,0))),"",INDEX('Policy Characteristics'!G:G,MATCH($C827,'Policy Characteristics'!$C:$C,0)))</f>
        <v>0.25</v>
      </c>
      <c r="N827" s="380">
        <f>IF(ISBLANK(INDEX('Policy Characteristics'!H:H,MATCH($C827,'Policy Characteristics'!$C:$C,0))),"",INDEX('Policy Characteristics'!H:H,MATCH($C827,'Policy Characteristics'!$C:$C,0)))</f>
        <v>0.01</v>
      </c>
      <c r="O827" s="358" t="str">
        <f>IF(ISBLANK(INDEX('Policy Characteristics'!I:I,MATCH($C827,'Policy Characteristics'!$C:$C,0))),"",INDEX('Policy Characteristics'!I:I,MATCH($C827,'Policy Characteristics'!$C:$C,0)))</f>
        <v>% reduction in energy use</v>
      </c>
      <c r="P827" s="358"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7" s="358" t="str">
        <f>IF(ISBLANK(INDEX('Policy Characteristics'!K:K,MATCH($C827,'Policy Characteristics'!$C:$C,0))),"",INDEX('Policy Characteristics'!K:K,MATCH($C827,'Policy Characteristics'!$C:$C,0)))</f>
        <v>industry-ag-main.html#eff-stds</v>
      </c>
      <c r="R827" s="358" t="str">
        <f>IF(ISBLANK(INDEX('Policy Characteristics'!L:L,MATCH($C827,'Policy Characteristics'!$C:$C,0))),"",INDEX('Policy Characteristics'!L:L,MATCH($C827,'Policy Characteristics'!$C:$C,0)))</f>
        <v>industry-energy-efficiency-standards.html</v>
      </c>
    </row>
    <row r="828" spans="1:18" s="5" customFormat="1" x14ac:dyDescent="0.35">
      <c r="A828" s="358" t="str">
        <f>IF(ISBLANK(INDEX('Policy Characteristics'!A:A,MATCH($C828,'Policy Characteristics'!$C:$C,0))),"",INDEX('Policy Characteristics'!A:A,MATCH($C828,'Policy Characteristics'!$C:$C,0)))</f>
        <v>Industry</v>
      </c>
      <c r="B828" s="358" t="str">
        <f>IF(ISBLANK(INDEX('Policy Characteristics'!B:B,MATCH($C828,'Policy Characteristics'!$C:$C,0))),"",INDEX('Policy Characteristics'!B:B,MATCH($C828,'Policy Characteristics'!$C:$C,0)))</f>
        <v>Industry Energy Efficiency Standards</v>
      </c>
      <c r="C828" s="362" t="str">
        <f t="shared" si="38"/>
        <v>Percentage Improvement in Eqpt Efficiency Standards above BAU</v>
      </c>
      <c r="D828" s="9" t="s">
        <v>3229</v>
      </c>
      <c r="E828" s="53" t="s">
        <v>2805</v>
      </c>
      <c r="F828" s="195" t="s">
        <v>3192</v>
      </c>
      <c r="G828" s="53" t="s">
        <v>2808</v>
      </c>
      <c r="H828" s="54">
        <v>1064</v>
      </c>
      <c r="I828" s="53" t="s">
        <v>46</v>
      </c>
      <c r="J828" s="360" t="str">
        <f>IF(ISBLANK(INDEX('Policy Characteristics'!D:D,MATCH($C828,'Policy Characteristics'!$C:$C,0))),"",INDEX('Policy Characteristics'!D:D,MATCH($C828,'Policy Characteristics'!$C:$C,0)))</f>
        <v>Industry Energy Efficiency Standards</v>
      </c>
      <c r="K828" s="358" t="str">
        <f>IF(ISBLANK(INDEX('Policy Characteristics'!E:E,MATCH($C828,'Policy Characteristics'!$C:$C,0))),"",INDEX('Policy Characteristics'!E:E,MATCH($C828,'Policy Characteristics'!$C:$C,0)))</f>
        <v>indst efficiency standards</v>
      </c>
      <c r="L828" s="380">
        <f>IF(ISBLANK(INDEX('Policy Characteristics'!F:F,MATCH($C828,'Policy Characteristics'!$C:$C,0))),"",INDEX('Policy Characteristics'!F:F,MATCH($C828,'Policy Characteristics'!$C:$C,0)))</f>
        <v>0</v>
      </c>
      <c r="M828" s="380">
        <f>IF(ISBLANK(INDEX('Policy Characteristics'!G:G,MATCH($C828,'Policy Characteristics'!$C:$C,0))),"",INDEX('Policy Characteristics'!G:G,MATCH($C828,'Policy Characteristics'!$C:$C,0)))</f>
        <v>0.25</v>
      </c>
      <c r="N828" s="380">
        <f>IF(ISBLANK(INDEX('Policy Characteristics'!H:H,MATCH($C828,'Policy Characteristics'!$C:$C,0))),"",INDEX('Policy Characteristics'!H:H,MATCH($C828,'Policy Characteristics'!$C:$C,0)))</f>
        <v>0.01</v>
      </c>
      <c r="O828" s="358" t="str">
        <f>IF(ISBLANK(INDEX('Policy Characteristics'!I:I,MATCH($C828,'Policy Characteristics'!$C:$C,0))),"",INDEX('Policy Characteristics'!I:I,MATCH($C828,'Policy Characteristics'!$C:$C,0)))</f>
        <v>% reduction in energy use</v>
      </c>
      <c r="P828" s="358"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8" s="358" t="str">
        <f>IF(ISBLANK(INDEX('Policy Characteristics'!K:K,MATCH($C828,'Policy Characteristics'!$C:$C,0))),"",INDEX('Policy Characteristics'!K:K,MATCH($C828,'Policy Characteristics'!$C:$C,0)))</f>
        <v>industry-ag-main.html#eff-stds</v>
      </c>
      <c r="R828" s="358" t="str">
        <f>IF(ISBLANK(INDEX('Policy Characteristics'!L:L,MATCH($C828,'Policy Characteristics'!$C:$C,0))),"",INDEX('Policy Characteristics'!L:L,MATCH($C828,'Policy Characteristics'!$C:$C,0)))</f>
        <v>industry-energy-efficiency-standards.html</v>
      </c>
    </row>
    <row r="829" spans="1:18" s="5" customFormat="1" x14ac:dyDescent="0.35">
      <c r="A829" s="358" t="str">
        <f>IF(ISBLANK(INDEX('Policy Characteristics'!A:A,MATCH($C829,'Policy Characteristics'!$C:$C,0))),"",INDEX('Policy Characteristics'!A:A,MATCH($C829,'Policy Characteristics'!$C:$C,0)))</f>
        <v>Industry</v>
      </c>
      <c r="B829" s="358" t="str">
        <f>IF(ISBLANK(INDEX('Policy Characteristics'!B:B,MATCH($C829,'Policy Characteristics'!$C:$C,0))),"",INDEX('Policy Characteristics'!B:B,MATCH($C829,'Policy Characteristics'!$C:$C,0)))</f>
        <v>Industry Energy Efficiency Standards</v>
      </c>
      <c r="C829" s="362" t="str">
        <f t="shared" si="38"/>
        <v>Percentage Improvement in Eqpt Efficiency Standards above BAU</v>
      </c>
      <c r="D829" s="9" t="s">
        <v>3229</v>
      </c>
      <c r="E829" s="53" t="s">
        <v>2806</v>
      </c>
      <c r="F829" s="195" t="s">
        <v>3192</v>
      </c>
      <c r="G829" s="53" t="s">
        <v>2810</v>
      </c>
      <c r="H829" s="54">
        <v>1065</v>
      </c>
      <c r="I829" s="53" t="s">
        <v>46</v>
      </c>
      <c r="J829" s="360" t="str">
        <f>IF(ISBLANK(INDEX('Policy Characteristics'!D:D,MATCH($C829,'Policy Characteristics'!$C:$C,0))),"",INDEX('Policy Characteristics'!D:D,MATCH($C829,'Policy Characteristics'!$C:$C,0)))</f>
        <v>Industry Energy Efficiency Standards</v>
      </c>
      <c r="K829" s="358" t="str">
        <f>IF(ISBLANK(INDEX('Policy Characteristics'!E:E,MATCH($C829,'Policy Characteristics'!$C:$C,0))),"",INDEX('Policy Characteristics'!E:E,MATCH($C829,'Policy Characteristics'!$C:$C,0)))</f>
        <v>indst efficiency standards</v>
      </c>
      <c r="L829" s="380">
        <f>IF(ISBLANK(INDEX('Policy Characteristics'!F:F,MATCH($C829,'Policy Characteristics'!$C:$C,0))),"",INDEX('Policy Characteristics'!F:F,MATCH($C829,'Policy Characteristics'!$C:$C,0)))</f>
        <v>0</v>
      </c>
      <c r="M829" s="380">
        <f>IF(ISBLANK(INDEX('Policy Characteristics'!G:G,MATCH($C829,'Policy Characteristics'!$C:$C,0))),"",INDEX('Policy Characteristics'!G:G,MATCH($C829,'Policy Characteristics'!$C:$C,0)))</f>
        <v>0.25</v>
      </c>
      <c r="N829" s="380">
        <f>IF(ISBLANK(INDEX('Policy Characteristics'!H:H,MATCH($C829,'Policy Characteristics'!$C:$C,0))),"",INDEX('Policy Characteristics'!H:H,MATCH($C829,'Policy Characteristics'!$C:$C,0)))</f>
        <v>0.01</v>
      </c>
      <c r="O829" s="358" t="str">
        <f>IF(ISBLANK(INDEX('Policy Characteristics'!I:I,MATCH($C829,'Policy Characteristics'!$C:$C,0))),"",INDEX('Policy Characteristics'!I:I,MATCH($C829,'Policy Characteristics'!$C:$C,0)))</f>
        <v>% reduction in energy use</v>
      </c>
      <c r="P829" s="358"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9" s="358" t="str">
        <f>IF(ISBLANK(INDEX('Policy Characteristics'!K:K,MATCH($C829,'Policy Characteristics'!$C:$C,0))),"",INDEX('Policy Characteristics'!K:K,MATCH($C829,'Policy Characteristics'!$C:$C,0)))</f>
        <v>industry-ag-main.html#eff-stds</v>
      </c>
      <c r="R829" s="358" t="str">
        <f>IF(ISBLANK(INDEX('Policy Characteristics'!L:L,MATCH($C829,'Policy Characteristics'!$C:$C,0))),"",INDEX('Policy Characteristics'!L:L,MATCH($C829,'Policy Characteristics'!$C:$C,0)))</f>
        <v>industry-energy-efficiency-standards.html</v>
      </c>
    </row>
    <row r="830" spans="1:18" s="5" customFormat="1" x14ac:dyDescent="0.35">
      <c r="A830" s="358" t="str">
        <f>IF(ISBLANK(INDEX('Policy Characteristics'!A:A,MATCH($C830,'Policy Characteristics'!$C:$C,0))),"",INDEX('Policy Characteristics'!A:A,MATCH($C830,'Policy Characteristics'!$C:$C,0)))</f>
        <v>Industry</v>
      </c>
      <c r="B830" s="358" t="str">
        <f>IF(ISBLANK(INDEX('Policy Characteristics'!B:B,MATCH($C830,'Policy Characteristics'!$C:$C,0))),"",INDEX('Policy Characteristics'!B:B,MATCH($C830,'Policy Characteristics'!$C:$C,0)))</f>
        <v>Industry Energy Efficiency Standards</v>
      </c>
      <c r="C830" s="362" t="str">
        <f t="shared" si="38"/>
        <v>Percentage Improvement in Eqpt Efficiency Standards above BAU</v>
      </c>
      <c r="D830" s="9" t="s">
        <v>3229</v>
      </c>
      <c r="E830" s="53" t="s">
        <v>2807</v>
      </c>
      <c r="F830" s="195" t="s">
        <v>3192</v>
      </c>
      <c r="G830" s="53" t="s">
        <v>2811</v>
      </c>
      <c r="H830" s="54">
        <v>1066</v>
      </c>
      <c r="I830" s="53" t="s">
        <v>45</v>
      </c>
      <c r="J830" s="360" t="str">
        <f>IF(ISBLANK(INDEX('Policy Characteristics'!D:D,MATCH($C830,'Policy Characteristics'!$C:$C,0))),"",INDEX('Policy Characteristics'!D:D,MATCH($C830,'Policy Characteristics'!$C:$C,0)))</f>
        <v>Industry Energy Efficiency Standards</v>
      </c>
      <c r="K830" s="358" t="str">
        <f>IF(ISBLANK(INDEX('Policy Characteristics'!E:E,MATCH($C830,'Policy Characteristics'!$C:$C,0))),"",INDEX('Policy Characteristics'!E:E,MATCH($C830,'Policy Characteristics'!$C:$C,0)))</f>
        <v>indst efficiency standards</v>
      </c>
      <c r="L830" s="380">
        <f>IF(ISBLANK(INDEX('Policy Characteristics'!F:F,MATCH($C830,'Policy Characteristics'!$C:$C,0))),"",INDEX('Policy Characteristics'!F:F,MATCH($C830,'Policy Characteristics'!$C:$C,0)))</f>
        <v>0</v>
      </c>
      <c r="M830" s="380">
        <f>IF(ISBLANK(INDEX('Policy Characteristics'!G:G,MATCH($C830,'Policy Characteristics'!$C:$C,0))),"",INDEX('Policy Characteristics'!G:G,MATCH($C830,'Policy Characteristics'!$C:$C,0)))</f>
        <v>0.25</v>
      </c>
      <c r="N830" s="380">
        <f>IF(ISBLANK(INDEX('Policy Characteristics'!H:H,MATCH($C830,'Policy Characteristics'!$C:$C,0))),"",INDEX('Policy Characteristics'!H:H,MATCH($C830,'Policy Characteristics'!$C:$C,0)))</f>
        <v>0.01</v>
      </c>
      <c r="O830" s="358" t="str">
        <f>IF(ISBLANK(INDEX('Policy Characteristics'!I:I,MATCH($C830,'Policy Characteristics'!$C:$C,0))),"",INDEX('Policy Characteristics'!I:I,MATCH($C830,'Policy Characteristics'!$C:$C,0)))</f>
        <v>% reduction in energy use</v>
      </c>
      <c r="P830" s="358"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0" s="358" t="str">
        <f>IF(ISBLANK(INDEX('Policy Characteristics'!K:K,MATCH($C830,'Policy Characteristics'!$C:$C,0))),"",INDEX('Policy Characteristics'!K:K,MATCH($C830,'Policy Characteristics'!$C:$C,0)))</f>
        <v>industry-ag-main.html#eff-stds</v>
      </c>
      <c r="R830" s="358" t="str">
        <f>IF(ISBLANK(INDEX('Policy Characteristics'!L:L,MATCH($C830,'Policy Characteristics'!$C:$C,0))),"",INDEX('Policy Characteristics'!L:L,MATCH($C830,'Policy Characteristics'!$C:$C,0)))</f>
        <v>industry-energy-efficiency-standards.html</v>
      </c>
    </row>
    <row r="831" spans="1:18" s="5" customFormat="1" x14ac:dyDescent="0.35">
      <c r="A831" s="358" t="str">
        <f>IF(ISBLANK(INDEX('Policy Characteristics'!A:A,MATCH($C831,'Policy Characteristics'!$C:$C,0))),"",INDEX('Policy Characteristics'!A:A,MATCH($C831,'Policy Characteristics'!$C:$C,0)))</f>
        <v>Industry</v>
      </c>
      <c r="B831" s="358" t="str">
        <f>IF(ISBLANK(INDEX('Policy Characteristics'!B:B,MATCH($C831,'Policy Characteristics'!$C:$C,0))),"",INDEX('Policy Characteristics'!B:B,MATCH($C831,'Policy Characteristics'!$C:$C,0)))</f>
        <v>Industry Energy Efficiency Standards</v>
      </c>
      <c r="C831" s="362" t="str">
        <f t="shared" si="38"/>
        <v>Percentage Improvement in Eqpt Efficiency Standards above BAU</v>
      </c>
      <c r="D831" s="9" t="s">
        <v>3229</v>
      </c>
      <c r="E831" s="53" t="s">
        <v>2804</v>
      </c>
      <c r="F831" s="195" t="s">
        <v>3192</v>
      </c>
      <c r="G831" s="53" t="s">
        <v>2809</v>
      </c>
      <c r="H831" s="54">
        <v>1067</v>
      </c>
      <c r="I831" s="53" t="s">
        <v>46</v>
      </c>
      <c r="J831" s="360" t="str">
        <f>IF(ISBLANK(INDEX('Policy Characteristics'!D:D,MATCH($C831,'Policy Characteristics'!$C:$C,0))),"",INDEX('Policy Characteristics'!D:D,MATCH($C831,'Policy Characteristics'!$C:$C,0)))</f>
        <v>Industry Energy Efficiency Standards</v>
      </c>
      <c r="K831" s="358" t="str">
        <f>IF(ISBLANK(INDEX('Policy Characteristics'!E:E,MATCH($C831,'Policy Characteristics'!$C:$C,0))),"",INDEX('Policy Characteristics'!E:E,MATCH($C831,'Policy Characteristics'!$C:$C,0)))</f>
        <v>indst efficiency standards</v>
      </c>
      <c r="L831" s="380">
        <f>IF(ISBLANK(INDEX('Policy Characteristics'!F:F,MATCH($C831,'Policy Characteristics'!$C:$C,0))),"",INDEX('Policy Characteristics'!F:F,MATCH($C831,'Policy Characteristics'!$C:$C,0)))</f>
        <v>0</v>
      </c>
      <c r="M831" s="380">
        <f>IF(ISBLANK(INDEX('Policy Characteristics'!G:G,MATCH($C831,'Policy Characteristics'!$C:$C,0))),"",INDEX('Policy Characteristics'!G:G,MATCH($C831,'Policy Characteristics'!$C:$C,0)))</f>
        <v>0.25</v>
      </c>
      <c r="N831" s="380">
        <f>IF(ISBLANK(INDEX('Policy Characteristics'!H:H,MATCH($C831,'Policy Characteristics'!$C:$C,0))),"",INDEX('Policy Characteristics'!H:H,MATCH($C831,'Policy Characteristics'!$C:$C,0)))</f>
        <v>0.01</v>
      </c>
      <c r="O831" s="358" t="str">
        <f>IF(ISBLANK(INDEX('Policy Characteristics'!I:I,MATCH($C831,'Policy Characteristics'!$C:$C,0))),"",INDEX('Policy Characteristics'!I:I,MATCH($C831,'Policy Characteristics'!$C:$C,0)))</f>
        <v>% reduction in energy use</v>
      </c>
      <c r="P831" s="358"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1" s="358" t="str">
        <f>IF(ISBLANK(INDEX('Policy Characteristics'!K:K,MATCH($C831,'Policy Characteristics'!$C:$C,0))),"",INDEX('Policy Characteristics'!K:K,MATCH($C831,'Policy Characteristics'!$C:$C,0)))</f>
        <v>industry-ag-main.html#eff-stds</v>
      </c>
      <c r="R831" s="358" t="str">
        <f>IF(ISBLANK(INDEX('Policy Characteristics'!L:L,MATCH($C831,'Policy Characteristics'!$C:$C,0))),"",INDEX('Policy Characteristics'!L:L,MATCH($C831,'Policy Characteristics'!$C:$C,0)))</f>
        <v>industry-energy-efficiency-standards.html</v>
      </c>
    </row>
    <row r="832" spans="1:18" s="5" customFormat="1" x14ac:dyDescent="0.35">
      <c r="A832" s="358" t="str">
        <f>IF(ISBLANK(INDEX('Policy Characteristics'!A:A,MATCH($C832,'Policy Characteristics'!$C:$C,0))),"",INDEX('Policy Characteristics'!A:A,MATCH($C832,'Policy Characteristics'!$C:$C,0)))</f>
        <v>Industry</v>
      </c>
      <c r="B832" s="358" t="str">
        <f>IF(ISBLANK(INDEX('Policy Characteristics'!B:B,MATCH($C832,'Policy Characteristics'!$C:$C,0))),"",INDEX('Policy Characteristics'!B:B,MATCH($C832,'Policy Characteristics'!$C:$C,0)))</f>
        <v>Industry Energy Efficiency Standards</v>
      </c>
      <c r="C832" s="362" t="str">
        <f t="shared" si="38"/>
        <v>Percentage Improvement in Eqpt Efficiency Standards above BAU</v>
      </c>
      <c r="D832" s="9" t="s">
        <v>3230</v>
      </c>
      <c r="E832" s="53" t="s">
        <v>2463</v>
      </c>
      <c r="F832" s="195" t="s">
        <v>3193</v>
      </c>
      <c r="G832" s="53" t="s">
        <v>2469</v>
      </c>
      <c r="H832" s="54">
        <v>1068</v>
      </c>
      <c r="I832" s="53" t="s">
        <v>45</v>
      </c>
      <c r="J832" s="360" t="str">
        <f>IF(ISBLANK(INDEX('Policy Characteristics'!D:D,MATCH($C832,'Policy Characteristics'!$C:$C,0))),"",INDEX('Policy Characteristics'!D:D,MATCH($C832,'Policy Characteristics'!$C:$C,0)))</f>
        <v>Industry Energy Efficiency Standards</v>
      </c>
      <c r="K832" s="358" t="str">
        <f>IF(ISBLANK(INDEX('Policy Characteristics'!E:E,MATCH($C832,'Policy Characteristics'!$C:$C,0))),"",INDEX('Policy Characteristics'!E:E,MATCH($C832,'Policy Characteristics'!$C:$C,0)))</f>
        <v>indst efficiency standards</v>
      </c>
      <c r="L832" s="380">
        <f>IF(ISBLANK(INDEX('Policy Characteristics'!F:F,MATCH($C832,'Policy Characteristics'!$C:$C,0))),"",INDEX('Policy Characteristics'!F:F,MATCH($C832,'Policy Characteristics'!$C:$C,0)))</f>
        <v>0</v>
      </c>
      <c r="M832" s="380">
        <f>IF(ISBLANK(INDEX('Policy Characteristics'!G:G,MATCH($C832,'Policy Characteristics'!$C:$C,0))),"",INDEX('Policy Characteristics'!G:G,MATCH($C832,'Policy Characteristics'!$C:$C,0)))</f>
        <v>0.25</v>
      </c>
      <c r="N832" s="380">
        <f>IF(ISBLANK(INDEX('Policy Characteristics'!H:H,MATCH($C832,'Policy Characteristics'!$C:$C,0))),"",INDEX('Policy Characteristics'!H:H,MATCH($C832,'Policy Characteristics'!$C:$C,0)))</f>
        <v>0.01</v>
      </c>
      <c r="O832" s="358" t="str">
        <f>IF(ISBLANK(INDEX('Policy Characteristics'!I:I,MATCH($C832,'Policy Characteristics'!$C:$C,0))),"",INDEX('Policy Characteristics'!I:I,MATCH($C832,'Policy Characteristics'!$C:$C,0)))</f>
        <v>% reduction in energy use</v>
      </c>
      <c r="P832" s="358"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2" s="358" t="str">
        <f>IF(ISBLANK(INDEX('Policy Characteristics'!K:K,MATCH($C832,'Policy Characteristics'!$C:$C,0))),"",INDEX('Policy Characteristics'!K:K,MATCH($C832,'Policy Characteristics'!$C:$C,0)))</f>
        <v>industry-ag-main.html#eff-stds</v>
      </c>
      <c r="R832" s="358" t="str">
        <f>IF(ISBLANK(INDEX('Policy Characteristics'!L:L,MATCH($C832,'Policy Characteristics'!$C:$C,0))),"",INDEX('Policy Characteristics'!L:L,MATCH($C832,'Policy Characteristics'!$C:$C,0)))</f>
        <v>industry-energy-efficiency-standards.html</v>
      </c>
    </row>
    <row r="833" spans="1:18" s="5" customFormat="1" x14ac:dyDescent="0.35">
      <c r="A833" s="358" t="str">
        <f>IF(ISBLANK(INDEX('Policy Characteristics'!A:A,MATCH($C833,'Policy Characteristics'!$C:$C,0))),"",INDEX('Policy Characteristics'!A:A,MATCH($C833,'Policy Characteristics'!$C:$C,0)))</f>
        <v>Industry</v>
      </c>
      <c r="B833" s="358" t="str">
        <f>IF(ISBLANK(INDEX('Policy Characteristics'!B:B,MATCH($C833,'Policy Characteristics'!$C:$C,0))),"",INDEX('Policy Characteristics'!B:B,MATCH($C833,'Policy Characteristics'!$C:$C,0)))</f>
        <v>Industry Energy Efficiency Standards</v>
      </c>
      <c r="C833" s="362" t="str">
        <f t="shared" si="38"/>
        <v>Percentage Improvement in Eqpt Efficiency Standards above BAU</v>
      </c>
      <c r="D833" s="9" t="s">
        <v>3230</v>
      </c>
      <c r="E833" s="53" t="s">
        <v>2464</v>
      </c>
      <c r="F833" s="195" t="s">
        <v>3193</v>
      </c>
      <c r="G833" s="53" t="s">
        <v>2472</v>
      </c>
      <c r="H833" s="54">
        <v>1069</v>
      </c>
      <c r="I833" s="53" t="s">
        <v>46</v>
      </c>
      <c r="J833" s="360" t="str">
        <f>IF(ISBLANK(INDEX('Policy Characteristics'!D:D,MATCH($C833,'Policy Characteristics'!$C:$C,0))),"",INDEX('Policy Characteristics'!D:D,MATCH($C833,'Policy Characteristics'!$C:$C,0)))</f>
        <v>Industry Energy Efficiency Standards</v>
      </c>
      <c r="K833" s="358" t="str">
        <f>IF(ISBLANK(INDEX('Policy Characteristics'!E:E,MATCH($C833,'Policy Characteristics'!$C:$C,0))),"",INDEX('Policy Characteristics'!E:E,MATCH($C833,'Policy Characteristics'!$C:$C,0)))</f>
        <v>indst efficiency standards</v>
      </c>
      <c r="L833" s="380">
        <f>IF(ISBLANK(INDEX('Policy Characteristics'!F:F,MATCH($C833,'Policy Characteristics'!$C:$C,0))),"",INDEX('Policy Characteristics'!F:F,MATCH($C833,'Policy Characteristics'!$C:$C,0)))</f>
        <v>0</v>
      </c>
      <c r="M833" s="380">
        <f>IF(ISBLANK(INDEX('Policy Characteristics'!G:G,MATCH($C833,'Policy Characteristics'!$C:$C,0))),"",INDEX('Policy Characteristics'!G:G,MATCH($C833,'Policy Characteristics'!$C:$C,0)))</f>
        <v>0.25</v>
      </c>
      <c r="N833" s="380">
        <f>IF(ISBLANK(INDEX('Policy Characteristics'!H:H,MATCH($C833,'Policy Characteristics'!$C:$C,0))),"",INDEX('Policy Characteristics'!H:H,MATCH($C833,'Policy Characteristics'!$C:$C,0)))</f>
        <v>0.01</v>
      </c>
      <c r="O833" s="358" t="str">
        <f>IF(ISBLANK(INDEX('Policy Characteristics'!I:I,MATCH($C833,'Policy Characteristics'!$C:$C,0))),"",INDEX('Policy Characteristics'!I:I,MATCH($C833,'Policy Characteristics'!$C:$C,0)))</f>
        <v>% reduction in energy use</v>
      </c>
      <c r="P833" s="358"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3" s="358" t="str">
        <f>IF(ISBLANK(INDEX('Policy Characteristics'!K:K,MATCH($C833,'Policy Characteristics'!$C:$C,0))),"",INDEX('Policy Characteristics'!K:K,MATCH($C833,'Policy Characteristics'!$C:$C,0)))</f>
        <v>industry-ag-main.html#eff-stds</v>
      </c>
      <c r="R833" s="358" t="str">
        <f>IF(ISBLANK(INDEX('Policy Characteristics'!L:L,MATCH($C833,'Policy Characteristics'!$C:$C,0))),"",INDEX('Policy Characteristics'!L:L,MATCH($C833,'Policy Characteristics'!$C:$C,0)))</f>
        <v>industry-energy-efficiency-standards.html</v>
      </c>
    </row>
    <row r="834" spans="1:18" s="5" customFormat="1" x14ac:dyDescent="0.35">
      <c r="A834" s="358" t="str">
        <f>IF(ISBLANK(INDEX('Policy Characteristics'!A:A,MATCH($C834,'Policy Characteristics'!$C:$C,0))),"",INDEX('Policy Characteristics'!A:A,MATCH($C834,'Policy Characteristics'!$C:$C,0)))</f>
        <v>Industry</v>
      </c>
      <c r="B834" s="358" t="str">
        <f>IF(ISBLANK(INDEX('Policy Characteristics'!B:B,MATCH($C834,'Policy Characteristics'!$C:$C,0))),"",INDEX('Policy Characteristics'!B:B,MATCH($C834,'Policy Characteristics'!$C:$C,0)))</f>
        <v>Industry Energy Efficiency Standards</v>
      </c>
      <c r="C834" s="362" t="str">
        <f t="shared" si="38"/>
        <v>Percentage Improvement in Eqpt Efficiency Standards above BAU</v>
      </c>
      <c r="D834" s="9" t="s">
        <v>3230</v>
      </c>
      <c r="E834" s="53" t="s">
        <v>2465</v>
      </c>
      <c r="F834" s="195" t="s">
        <v>3193</v>
      </c>
      <c r="G834" s="53" t="s">
        <v>2473</v>
      </c>
      <c r="H834" s="54">
        <v>1070</v>
      </c>
      <c r="I834" s="53" t="s">
        <v>45</v>
      </c>
      <c r="J834" s="360" t="str">
        <f>IF(ISBLANK(INDEX('Policy Characteristics'!D:D,MATCH($C834,'Policy Characteristics'!$C:$C,0))),"",INDEX('Policy Characteristics'!D:D,MATCH($C834,'Policy Characteristics'!$C:$C,0)))</f>
        <v>Industry Energy Efficiency Standards</v>
      </c>
      <c r="K834" s="358" t="str">
        <f>IF(ISBLANK(INDEX('Policy Characteristics'!E:E,MATCH($C834,'Policy Characteristics'!$C:$C,0))),"",INDEX('Policy Characteristics'!E:E,MATCH($C834,'Policy Characteristics'!$C:$C,0)))</f>
        <v>indst efficiency standards</v>
      </c>
      <c r="L834" s="380">
        <f>IF(ISBLANK(INDEX('Policy Characteristics'!F:F,MATCH($C834,'Policy Characteristics'!$C:$C,0))),"",INDEX('Policy Characteristics'!F:F,MATCH($C834,'Policy Characteristics'!$C:$C,0)))</f>
        <v>0</v>
      </c>
      <c r="M834" s="380">
        <f>IF(ISBLANK(INDEX('Policy Characteristics'!G:G,MATCH($C834,'Policy Characteristics'!$C:$C,0))),"",INDEX('Policy Characteristics'!G:G,MATCH($C834,'Policy Characteristics'!$C:$C,0)))</f>
        <v>0.25</v>
      </c>
      <c r="N834" s="380">
        <f>IF(ISBLANK(INDEX('Policy Characteristics'!H:H,MATCH($C834,'Policy Characteristics'!$C:$C,0))),"",INDEX('Policy Characteristics'!H:H,MATCH($C834,'Policy Characteristics'!$C:$C,0)))</f>
        <v>0.01</v>
      </c>
      <c r="O834" s="358" t="str">
        <f>IF(ISBLANK(INDEX('Policy Characteristics'!I:I,MATCH($C834,'Policy Characteristics'!$C:$C,0))),"",INDEX('Policy Characteristics'!I:I,MATCH($C834,'Policy Characteristics'!$C:$C,0)))</f>
        <v>% reduction in energy use</v>
      </c>
      <c r="P834" s="358"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4" s="358" t="str">
        <f>IF(ISBLANK(INDEX('Policy Characteristics'!K:K,MATCH($C834,'Policy Characteristics'!$C:$C,0))),"",INDEX('Policy Characteristics'!K:K,MATCH($C834,'Policy Characteristics'!$C:$C,0)))</f>
        <v>industry-ag-main.html#eff-stds</v>
      </c>
      <c r="R834" s="358" t="str">
        <f>IF(ISBLANK(INDEX('Policy Characteristics'!L:L,MATCH($C834,'Policy Characteristics'!$C:$C,0))),"",INDEX('Policy Characteristics'!L:L,MATCH($C834,'Policy Characteristics'!$C:$C,0)))</f>
        <v>industry-energy-efficiency-standards.html</v>
      </c>
    </row>
    <row r="835" spans="1:18" s="5" customFormat="1" x14ac:dyDescent="0.35">
      <c r="A835" s="358" t="str">
        <f>IF(ISBLANK(INDEX('Policy Characteristics'!A:A,MATCH($C835,'Policy Characteristics'!$C:$C,0))),"",INDEX('Policy Characteristics'!A:A,MATCH($C835,'Policy Characteristics'!$C:$C,0)))</f>
        <v>Industry</v>
      </c>
      <c r="B835" s="358" t="str">
        <f>IF(ISBLANK(INDEX('Policy Characteristics'!B:B,MATCH($C835,'Policy Characteristics'!$C:$C,0))),"",INDEX('Policy Characteristics'!B:B,MATCH($C835,'Policy Characteristics'!$C:$C,0)))</f>
        <v>Industry Energy Efficiency Standards</v>
      </c>
      <c r="C835" s="362" t="str">
        <f t="shared" si="38"/>
        <v>Percentage Improvement in Eqpt Efficiency Standards above BAU</v>
      </c>
      <c r="D835" s="9" t="s">
        <v>3230</v>
      </c>
      <c r="E835" s="53" t="s">
        <v>2466</v>
      </c>
      <c r="F835" s="195" t="s">
        <v>3193</v>
      </c>
      <c r="G835" s="53" t="s">
        <v>2470</v>
      </c>
      <c r="H835" s="54">
        <v>1071</v>
      </c>
      <c r="I835" s="53" t="s">
        <v>46</v>
      </c>
      <c r="J835" s="360" t="str">
        <f>IF(ISBLANK(INDEX('Policy Characteristics'!D:D,MATCH($C835,'Policy Characteristics'!$C:$C,0))),"",INDEX('Policy Characteristics'!D:D,MATCH($C835,'Policy Characteristics'!$C:$C,0)))</f>
        <v>Industry Energy Efficiency Standards</v>
      </c>
      <c r="K835" s="358" t="str">
        <f>IF(ISBLANK(INDEX('Policy Characteristics'!E:E,MATCH($C835,'Policy Characteristics'!$C:$C,0))),"",INDEX('Policy Characteristics'!E:E,MATCH($C835,'Policy Characteristics'!$C:$C,0)))</f>
        <v>indst efficiency standards</v>
      </c>
      <c r="L835" s="380">
        <f>IF(ISBLANK(INDEX('Policy Characteristics'!F:F,MATCH($C835,'Policy Characteristics'!$C:$C,0))),"",INDEX('Policy Characteristics'!F:F,MATCH($C835,'Policy Characteristics'!$C:$C,0)))</f>
        <v>0</v>
      </c>
      <c r="M835" s="380">
        <f>IF(ISBLANK(INDEX('Policy Characteristics'!G:G,MATCH($C835,'Policy Characteristics'!$C:$C,0))),"",INDEX('Policy Characteristics'!G:G,MATCH($C835,'Policy Characteristics'!$C:$C,0)))</f>
        <v>0.25</v>
      </c>
      <c r="N835" s="380">
        <f>IF(ISBLANK(INDEX('Policy Characteristics'!H:H,MATCH($C835,'Policy Characteristics'!$C:$C,0))),"",INDEX('Policy Characteristics'!H:H,MATCH($C835,'Policy Characteristics'!$C:$C,0)))</f>
        <v>0.01</v>
      </c>
      <c r="O835" s="358" t="str">
        <f>IF(ISBLANK(INDEX('Policy Characteristics'!I:I,MATCH($C835,'Policy Characteristics'!$C:$C,0))),"",INDEX('Policy Characteristics'!I:I,MATCH($C835,'Policy Characteristics'!$C:$C,0)))</f>
        <v>% reduction in energy use</v>
      </c>
      <c r="P835" s="358"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5" s="358" t="str">
        <f>IF(ISBLANK(INDEX('Policy Characteristics'!K:K,MATCH($C835,'Policy Characteristics'!$C:$C,0))),"",INDEX('Policy Characteristics'!K:K,MATCH($C835,'Policy Characteristics'!$C:$C,0)))</f>
        <v>industry-ag-main.html#eff-stds</v>
      </c>
      <c r="R835" s="358" t="str">
        <f>IF(ISBLANK(INDEX('Policy Characteristics'!L:L,MATCH($C835,'Policy Characteristics'!$C:$C,0))),"",INDEX('Policy Characteristics'!L:L,MATCH($C835,'Policy Characteristics'!$C:$C,0)))</f>
        <v>industry-energy-efficiency-standards.html</v>
      </c>
    </row>
    <row r="836" spans="1:18" s="5" customFormat="1" x14ac:dyDescent="0.35">
      <c r="A836" s="358" t="str">
        <f>IF(ISBLANK(INDEX('Policy Characteristics'!A:A,MATCH($C836,'Policy Characteristics'!$C:$C,0))),"",INDEX('Policy Characteristics'!A:A,MATCH($C836,'Policy Characteristics'!$C:$C,0)))</f>
        <v>Industry</v>
      </c>
      <c r="B836" s="358" t="str">
        <f>IF(ISBLANK(INDEX('Policy Characteristics'!B:B,MATCH($C836,'Policy Characteristics'!$C:$C,0))),"",INDEX('Policy Characteristics'!B:B,MATCH($C836,'Policy Characteristics'!$C:$C,0)))</f>
        <v>Industry Energy Efficiency Standards</v>
      </c>
      <c r="C836" s="362" t="str">
        <f t="shared" si="38"/>
        <v>Percentage Improvement in Eqpt Efficiency Standards above BAU</v>
      </c>
      <c r="D836" s="9" t="s">
        <v>3230</v>
      </c>
      <c r="E836" s="53" t="s">
        <v>2467</v>
      </c>
      <c r="F836" s="195" t="s">
        <v>3193</v>
      </c>
      <c r="G836" s="53" t="s">
        <v>2471</v>
      </c>
      <c r="H836" s="54">
        <v>1072</v>
      </c>
      <c r="I836" s="53" t="s">
        <v>45</v>
      </c>
      <c r="J836" s="360" t="str">
        <f>IF(ISBLANK(INDEX('Policy Characteristics'!D:D,MATCH($C836,'Policy Characteristics'!$C:$C,0))),"",INDEX('Policy Characteristics'!D:D,MATCH($C836,'Policy Characteristics'!$C:$C,0)))</f>
        <v>Industry Energy Efficiency Standards</v>
      </c>
      <c r="K836" s="358" t="str">
        <f>IF(ISBLANK(INDEX('Policy Characteristics'!E:E,MATCH($C836,'Policy Characteristics'!$C:$C,0))),"",INDEX('Policy Characteristics'!E:E,MATCH($C836,'Policy Characteristics'!$C:$C,0)))</f>
        <v>indst efficiency standards</v>
      </c>
      <c r="L836" s="380">
        <f>IF(ISBLANK(INDEX('Policy Characteristics'!F:F,MATCH($C836,'Policy Characteristics'!$C:$C,0))),"",INDEX('Policy Characteristics'!F:F,MATCH($C836,'Policy Characteristics'!$C:$C,0)))</f>
        <v>0</v>
      </c>
      <c r="M836" s="380">
        <f>IF(ISBLANK(INDEX('Policy Characteristics'!G:G,MATCH($C836,'Policy Characteristics'!$C:$C,0))),"",INDEX('Policy Characteristics'!G:G,MATCH($C836,'Policy Characteristics'!$C:$C,0)))</f>
        <v>0.25</v>
      </c>
      <c r="N836" s="380">
        <f>IF(ISBLANK(INDEX('Policy Characteristics'!H:H,MATCH($C836,'Policy Characteristics'!$C:$C,0))),"",INDEX('Policy Characteristics'!H:H,MATCH($C836,'Policy Characteristics'!$C:$C,0)))</f>
        <v>0.01</v>
      </c>
      <c r="O836" s="358" t="str">
        <f>IF(ISBLANK(INDEX('Policy Characteristics'!I:I,MATCH($C836,'Policy Characteristics'!$C:$C,0))),"",INDEX('Policy Characteristics'!I:I,MATCH($C836,'Policy Characteristics'!$C:$C,0)))</f>
        <v>% reduction in energy use</v>
      </c>
      <c r="P836" s="358"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6" s="358" t="str">
        <f>IF(ISBLANK(INDEX('Policy Characteristics'!K:K,MATCH($C836,'Policy Characteristics'!$C:$C,0))),"",INDEX('Policy Characteristics'!K:K,MATCH($C836,'Policy Characteristics'!$C:$C,0)))</f>
        <v>industry-ag-main.html#eff-stds</v>
      </c>
      <c r="R836" s="358" t="str">
        <f>IF(ISBLANK(INDEX('Policy Characteristics'!L:L,MATCH($C836,'Policy Characteristics'!$C:$C,0))),"",INDEX('Policy Characteristics'!L:L,MATCH($C836,'Policy Characteristics'!$C:$C,0)))</f>
        <v>industry-energy-efficiency-standards.html</v>
      </c>
    </row>
    <row r="837" spans="1:18" s="5" customFormat="1" x14ac:dyDescent="0.35">
      <c r="A837" s="358" t="str">
        <f>IF(ISBLANK(INDEX('Policy Characteristics'!A:A,MATCH($C837,'Policy Characteristics'!$C:$C,0))),"",INDEX('Policy Characteristics'!A:A,MATCH($C837,'Policy Characteristics'!$C:$C,0)))</f>
        <v>Industry</v>
      </c>
      <c r="B837" s="358" t="str">
        <f>IF(ISBLANK(INDEX('Policy Characteristics'!B:B,MATCH($C837,'Policy Characteristics'!$C:$C,0))),"",INDEX('Policy Characteristics'!B:B,MATCH($C837,'Policy Characteristics'!$C:$C,0)))</f>
        <v>Industry Energy Efficiency Standards</v>
      </c>
      <c r="C837" s="362" t="str">
        <f t="shared" si="38"/>
        <v>Percentage Improvement in Eqpt Efficiency Standards above BAU</v>
      </c>
      <c r="D837" s="9" t="s">
        <v>3230</v>
      </c>
      <c r="E837" s="53" t="s">
        <v>2468</v>
      </c>
      <c r="F837" s="195" t="s">
        <v>3193</v>
      </c>
      <c r="G837" s="53" t="s">
        <v>2474</v>
      </c>
      <c r="H837" s="54">
        <v>1073</v>
      </c>
      <c r="I837" s="53" t="s">
        <v>46</v>
      </c>
      <c r="J837" s="360" t="str">
        <f>IF(ISBLANK(INDEX('Policy Characteristics'!D:D,MATCH($C837,'Policy Characteristics'!$C:$C,0))),"",INDEX('Policy Characteristics'!D:D,MATCH($C837,'Policy Characteristics'!$C:$C,0)))</f>
        <v>Industry Energy Efficiency Standards</v>
      </c>
      <c r="K837" s="358" t="str">
        <f>IF(ISBLANK(INDEX('Policy Characteristics'!E:E,MATCH($C837,'Policy Characteristics'!$C:$C,0))),"",INDEX('Policy Characteristics'!E:E,MATCH($C837,'Policy Characteristics'!$C:$C,0)))</f>
        <v>indst efficiency standards</v>
      </c>
      <c r="L837" s="380">
        <f>IF(ISBLANK(INDEX('Policy Characteristics'!F:F,MATCH($C837,'Policy Characteristics'!$C:$C,0))),"",INDEX('Policy Characteristics'!F:F,MATCH($C837,'Policy Characteristics'!$C:$C,0)))</f>
        <v>0</v>
      </c>
      <c r="M837" s="380">
        <f>IF(ISBLANK(INDEX('Policy Characteristics'!G:G,MATCH($C837,'Policy Characteristics'!$C:$C,0))),"",INDEX('Policy Characteristics'!G:G,MATCH($C837,'Policy Characteristics'!$C:$C,0)))</f>
        <v>0.25</v>
      </c>
      <c r="N837" s="380">
        <f>IF(ISBLANK(INDEX('Policy Characteristics'!H:H,MATCH($C837,'Policy Characteristics'!$C:$C,0))),"",INDEX('Policy Characteristics'!H:H,MATCH($C837,'Policy Characteristics'!$C:$C,0)))</f>
        <v>0.01</v>
      </c>
      <c r="O837" s="358" t="str">
        <f>IF(ISBLANK(INDEX('Policy Characteristics'!I:I,MATCH($C837,'Policy Characteristics'!$C:$C,0))),"",INDEX('Policy Characteristics'!I:I,MATCH($C837,'Policy Characteristics'!$C:$C,0)))</f>
        <v>% reduction in energy use</v>
      </c>
      <c r="P837" s="358"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7" s="358" t="str">
        <f>IF(ISBLANK(INDEX('Policy Characteristics'!K:K,MATCH($C837,'Policy Characteristics'!$C:$C,0))),"",INDEX('Policy Characteristics'!K:K,MATCH($C837,'Policy Characteristics'!$C:$C,0)))</f>
        <v>industry-ag-main.html#eff-stds</v>
      </c>
      <c r="R837" s="358" t="str">
        <f>IF(ISBLANK(INDEX('Policy Characteristics'!L:L,MATCH($C837,'Policy Characteristics'!$C:$C,0))),"",INDEX('Policy Characteristics'!L:L,MATCH($C837,'Policy Characteristics'!$C:$C,0)))</f>
        <v>industry-energy-efficiency-standards.html</v>
      </c>
    </row>
    <row r="838" spans="1:18" s="5" customFormat="1" x14ac:dyDescent="0.35">
      <c r="A838" s="358" t="str">
        <f>IF(ISBLANK(INDEX('Policy Characteristics'!A:A,MATCH($C838,'Policy Characteristics'!$C:$C,0))),"",INDEX('Policy Characteristics'!A:A,MATCH($C838,'Policy Characteristics'!$C:$C,0)))</f>
        <v>Industry</v>
      </c>
      <c r="B838" s="358" t="str">
        <f>IF(ISBLANK(INDEX('Policy Characteristics'!B:B,MATCH($C838,'Policy Characteristics'!$C:$C,0))),"",INDEX('Policy Characteristics'!B:B,MATCH($C838,'Policy Characteristics'!$C:$C,0)))</f>
        <v>Industry Energy Efficiency Standards</v>
      </c>
      <c r="C838" s="362" t="str">
        <f t="shared" si="38"/>
        <v>Percentage Improvement in Eqpt Efficiency Standards above BAU</v>
      </c>
      <c r="D838" s="9" t="s">
        <v>3230</v>
      </c>
      <c r="E838" s="53" t="s">
        <v>2805</v>
      </c>
      <c r="F838" s="195" t="s">
        <v>3193</v>
      </c>
      <c r="G838" s="53" t="s">
        <v>2808</v>
      </c>
      <c r="H838" s="54">
        <v>1074</v>
      </c>
      <c r="I838" s="53" t="s">
        <v>46</v>
      </c>
      <c r="J838" s="360" t="str">
        <f>IF(ISBLANK(INDEX('Policy Characteristics'!D:D,MATCH($C838,'Policy Characteristics'!$C:$C,0))),"",INDEX('Policy Characteristics'!D:D,MATCH($C838,'Policy Characteristics'!$C:$C,0)))</f>
        <v>Industry Energy Efficiency Standards</v>
      </c>
      <c r="K838" s="358" t="str">
        <f>IF(ISBLANK(INDEX('Policy Characteristics'!E:E,MATCH($C838,'Policy Characteristics'!$C:$C,0))),"",INDEX('Policy Characteristics'!E:E,MATCH($C838,'Policy Characteristics'!$C:$C,0)))</f>
        <v>indst efficiency standards</v>
      </c>
      <c r="L838" s="380">
        <f>IF(ISBLANK(INDEX('Policy Characteristics'!F:F,MATCH($C838,'Policy Characteristics'!$C:$C,0))),"",INDEX('Policy Characteristics'!F:F,MATCH($C838,'Policy Characteristics'!$C:$C,0)))</f>
        <v>0</v>
      </c>
      <c r="M838" s="380">
        <f>IF(ISBLANK(INDEX('Policy Characteristics'!G:G,MATCH($C838,'Policy Characteristics'!$C:$C,0))),"",INDEX('Policy Characteristics'!G:G,MATCH($C838,'Policy Characteristics'!$C:$C,0)))</f>
        <v>0.25</v>
      </c>
      <c r="N838" s="380">
        <f>IF(ISBLANK(INDEX('Policy Characteristics'!H:H,MATCH($C838,'Policy Characteristics'!$C:$C,0))),"",INDEX('Policy Characteristics'!H:H,MATCH($C838,'Policy Characteristics'!$C:$C,0)))</f>
        <v>0.01</v>
      </c>
      <c r="O838" s="358" t="str">
        <f>IF(ISBLANK(INDEX('Policy Characteristics'!I:I,MATCH($C838,'Policy Characteristics'!$C:$C,0))),"",INDEX('Policy Characteristics'!I:I,MATCH($C838,'Policy Characteristics'!$C:$C,0)))</f>
        <v>% reduction in energy use</v>
      </c>
      <c r="P838" s="358"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8" s="358" t="str">
        <f>IF(ISBLANK(INDEX('Policy Characteristics'!K:K,MATCH($C838,'Policy Characteristics'!$C:$C,0))),"",INDEX('Policy Characteristics'!K:K,MATCH($C838,'Policy Characteristics'!$C:$C,0)))</f>
        <v>industry-ag-main.html#eff-stds</v>
      </c>
      <c r="R838" s="358" t="str">
        <f>IF(ISBLANK(INDEX('Policy Characteristics'!L:L,MATCH($C838,'Policy Characteristics'!$C:$C,0))),"",INDEX('Policy Characteristics'!L:L,MATCH($C838,'Policy Characteristics'!$C:$C,0)))</f>
        <v>industry-energy-efficiency-standards.html</v>
      </c>
    </row>
    <row r="839" spans="1:18" s="5" customFormat="1" x14ac:dyDescent="0.35">
      <c r="A839" s="358" t="str">
        <f>IF(ISBLANK(INDEX('Policy Characteristics'!A:A,MATCH($C839,'Policy Characteristics'!$C:$C,0))),"",INDEX('Policy Characteristics'!A:A,MATCH($C839,'Policy Characteristics'!$C:$C,0)))</f>
        <v>Industry</v>
      </c>
      <c r="B839" s="358" t="str">
        <f>IF(ISBLANK(INDEX('Policy Characteristics'!B:B,MATCH($C839,'Policy Characteristics'!$C:$C,0))),"",INDEX('Policy Characteristics'!B:B,MATCH($C839,'Policy Characteristics'!$C:$C,0)))</f>
        <v>Industry Energy Efficiency Standards</v>
      </c>
      <c r="C839" s="362" t="str">
        <f t="shared" si="38"/>
        <v>Percentage Improvement in Eqpt Efficiency Standards above BAU</v>
      </c>
      <c r="D839" s="9" t="s">
        <v>3230</v>
      </c>
      <c r="E839" s="53" t="s">
        <v>2806</v>
      </c>
      <c r="F839" s="195" t="s">
        <v>3193</v>
      </c>
      <c r="G839" s="53" t="s">
        <v>2810</v>
      </c>
      <c r="H839" s="54">
        <v>1075</v>
      </c>
      <c r="I839" s="53" t="s">
        <v>46</v>
      </c>
      <c r="J839" s="360" t="str">
        <f>IF(ISBLANK(INDEX('Policy Characteristics'!D:D,MATCH($C839,'Policy Characteristics'!$C:$C,0))),"",INDEX('Policy Characteristics'!D:D,MATCH($C839,'Policy Characteristics'!$C:$C,0)))</f>
        <v>Industry Energy Efficiency Standards</v>
      </c>
      <c r="K839" s="358" t="str">
        <f>IF(ISBLANK(INDEX('Policy Characteristics'!E:E,MATCH($C839,'Policy Characteristics'!$C:$C,0))),"",INDEX('Policy Characteristics'!E:E,MATCH($C839,'Policy Characteristics'!$C:$C,0)))</f>
        <v>indst efficiency standards</v>
      </c>
      <c r="L839" s="380">
        <f>IF(ISBLANK(INDEX('Policy Characteristics'!F:F,MATCH($C839,'Policy Characteristics'!$C:$C,0))),"",INDEX('Policy Characteristics'!F:F,MATCH($C839,'Policy Characteristics'!$C:$C,0)))</f>
        <v>0</v>
      </c>
      <c r="M839" s="380">
        <f>IF(ISBLANK(INDEX('Policy Characteristics'!G:G,MATCH($C839,'Policy Characteristics'!$C:$C,0))),"",INDEX('Policy Characteristics'!G:G,MATCH($C839,'Policy Characteristics'!$C:$C,0)))</f>
        <v>0.25</v>
      </c>
      <c r="N839" s="380">
        <f>IF(ISBLANK(INDEX('Policy Characteristics'!H:H,MATCH($C839,'Policy Characteristics'!$C:$C,0))),"",INDEX('Policy Characteristics'!H:H,MATCH($C839,'Policy Characteristics'!$C:$C,0)))</f>
        <v>0.01</v>
      </c>
      <c r="O839" s="358" t="str">
        <f>IF(ISBLANK(INDEX('Policy Characteristics'!I:I,MATCH($C839,'Policy Characteristics'!$C:$C,0))),"",INDEX('Policy Characteristics'!I:I,MATCH($C839,'Policy Characteristics'!$C:$C,0)))</f>
        <v>% reduction in energy use</v>
      </c>
      <c r="P839" s="358"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9" s="358" t="str">
        <f>IF(ISBLANK(INDEX('Policy Characteristics'!K:K,MATCH($C839,'Policy Characteristics'!$C:$C,0))),"",INDEX('Policy Characteristics'!K:K,MATCH($C839,'Policy Characteristics'!$C:$C,0)))</f>
        <v>industry-ag-main.html#eff-stds</v>
      </c>
      <c r="R839" s="358" t="str">
        <f>IF(ISBLANK(INDEX('Policy Characteristics'!L:L,MATCH($C839,'Policy Characteristics'!$C:$C,0))),"",INDEX('Policy Characteristics'!L:L,MATCH($C839,'Policy Characteristics'!$C:$C,0)))</f>
        <v>industry-energy-efficiency-standards.html</v>
      </c>
    </row>
    <row r="840" spans="1:18" s="5" customFormat="1" x14ac:dyDescent="0.35">
      <c r="A840" s="358" t="str">
        <f>IF(ISBLANK(INDEX('Policy Characteristics'!A:A,MATCH($C840,'Policy Characteristics'!$C:$C,0))),"",INDEX('Policy Characteristics'!A:A,MATCH($C840,'Policy Characteristics'!$C:$C,0)))</f>
        <v>Industry</v>
      </c>
      <c r="B840" s="358" t="str">
        <f>IF(ISBLANK(INDEX('Policy Characteristics'!B:B,MATCH($C840,'Policy Characteristics'!$C:$C,0))),"",INDEX('Policy Characteristics'!B:B,MATCH($C840,'Policy Characteristics'!$C:$C,0)))</f>
        <v>Industry Energy Efficiency Standards</v>
      </c>
      <c r="C840" s="362" t="str">
        <f t="shared" si="38"/>
        <v>Percentage Improvement in Eqpt Efficiency Standards above BAU</v>
      </c>
      <c r="D840" s="9" t="s">
        <v>3230</v>
      </c>
      <c r="E840" s="53" t="s">
        <v>2807</v>
      </c>
      <c r="F840" s="195" t="s">
        <v>3193</v>
      </c>
      <c r="G840" s="53" t="s">
        <v>2811</v>
      </c>
      <c r="H840" s="54">
        <v>1076</v>
      </c>
      <c r="I840" s="53" t="s">
        <v>45</v>
      </c>
      <c r="J840" s="360" t="str">
        <f>IF(ISBLANK(INDEX('Policy Characteristics'!D:D,MATCH($C840,'Policy Characteristics'!$C:$C,0))),"",INDEX('Policy Characteristics'!D:D,MATCH($C840,'Policy Characteristics'!$C:$C,0)))</f>
        <v>Industry Energy Efficiency Standards</v>
      </c>
      <c r="K840" s="358" t="str">
        <f>IF(ISBLANK(INDEX('Policy Characteristics'!E:E,MATCH($C840,'Policy Characteristics'!$C:$C,0))),"",INDEX('Policy Characteristics'!E:E,MATCH($C840,'Policy Characteristics'!$C:$C,0)))</f>
        <v>indst efficiency standards</v>
      </c>
      <c r="L840" s="380">
        <f>IF(ISBLANK(INDEX('Policy Characteristics'!F:F,MATCH($C840,'Policy Characteristics'!$C:$C,0))),"",INDEX('Policy Characteristics'!F:F,MATCH($C840,'Policy Characteristics'!$C:$C,0)))</f>
        <v>0</v>
      </c>
      <c r="M840" s="380">
        <f>IF(ISBLANK(INDEX('Policy Characteristics'!G:G,MATCH($C840,'Policy Characteristics'!$C:$C,0))),"",INDEX('Policy Characteristics'!G:G,MATCH($C840,'Policy Characteristics'!$C:$C,0)))</f>
        <v>0.25</v>
      </c>
      <c r="N840" s="380">
        <f>IF(ISBLANK(INDEX('Policy Characteristics'!H:H,MATCH($C840,'Policy Characteristics'!$C:$C,0))),"",INDEX('Policy Characteristics'!H:H,MATCH($C840,'Policy Characteristics'!$C:$C,0)))</f>
        <v>0.01</v>
      </c>
      <c r="O840" s="358" t="str">
        <f>IF(ISBLANK(INDEX('Policy Characteristics'!I:I,MATCH($C840,'Policy Characteristics'!$C:$C,0))),"",INDEX('Policy Characteristics'!I:I,MATCH($C840,'Policy Characteristics'!$C:$C,0)))</f>
        <v>% reduction in energy use</v>
      </c>
      <c r="P840" s="358"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0" s="358" t="str">
        <f>IF(ISBLANK(INDEX('Policy Characteristics'!K:K,MATCH($C840,'Policy Characteristics'!$C:$C,0))),"",INDEX('Policy Characteristics'!K:K,MATCH($C840,'Policy Characteristics'!$C:$C,0)))</f>
        <v>industry-ag-main.html#eff-stds</v>
      </c>
      <c r="R840" s="358" t="str">
        <f>IF(ISBLANK(INDEX('Policy Characteristics'!L:L,MATCH($C840,'Policy Characteristics'!$C:$C,0))),"",INDEX('Policy Characteristics'!L:L,MATCH($C840,'Policy Characteristics'!$C:$C,0)))</f>
        <v>industry-energy-efficiency-standards.html</v>
      </c>
    </row>
    <row r="841" spans="1:18" s="5" customFormat="1" x14ac:dyDescent="0.35">
      <c r="A841" s="358" t="str">
        <f>IF(ISBLANK(INDEX('Policy Characteristics'!A:A,MATCH($C841,'Policy Characteristics'!$C:$C,0))),"",INDEX('Policy Characteristics'!A:A,MATCH($C841,'Policy Characteristics'!$C:$C,0)))</f>
        <v>Industry</v>
      </c>
      <c r="B841" s="358" t="str">
        <f>IF(ISBLANK(INDEX('Policy Characteristics'!B:B,MATCH($C841,'Policy Characteristics'!$C:$C,0))),"",INDEX('Policy Characteristics'!B:B,MATCH($C841,'Policy Characteristics'!$C:$C,0)))</f>
        <v>Industry Energy Efficiency Standards</v>
      </c>
      <c r="C841" s="362" t="str">
        <f t="shared" si="38"/>
        <v>Percentage Improvement in Eqpt Efficiency Standards above BAU</v>
      </c>
      <c r="D841" s="9" t="s">
        <v>3230</v>
      </c>
      <c r="E841" s="53" t="s">
        <v>2804</v>
      </c>
      <c r="F841" s="195" t="s">
        <v>3193</v>
      </c>
      <c r="G841" s="53" t="s">
        <v>2809</v>
      </c>
      <c r="H841" s="54">
        <v>1077</v>
      </c>
      <c r="I841" s="53" t="s">
        <v>46</v>
      </c>
      <c r="J841" s="360" t="str">
        <f>IF(ISBLANK(INDEX('Policy Characteristics'!D:D,MATCH($C841,'Policy Characteristics'!$C:$C,0))),"",INDEX('Policy Characteristics'!D:D,MATCH($C841,'Policy Characteristics'!$C:$C,0)))</f>
        <v>Industry Energy Efficiency Standards</v>
      </c>
      <c r="K841" s="358" t="str">
        <f>IF(ISBLANK(INDEX('Policy Characteristics'!E:E,MATCH($C841,'Policy Characteristics'!$C:$C,0))),"",INDEX('Policy Characteristics'!E:E,MATCH($C841,'Policy Characteristics'!$C:$C,0)))</f>
        <v>indst efficiency standards</v>
      </c>
      <c r="L841" s="380">
        <f>IF(ISBLANK(INDEX('Policy Characteristics'!F:F,MATCH($C841,'Policy Characteristics'!$C:$C,0))),"",INDEX('Policy Characteristics'!F:F,MATCH($C841,'Policy Characteristics'!$C:$C,0)))</f>
        <v>0</v>
      </c>
      <c r="M841" s="380">
        <f>IF(ISBLANK(INDEX('Policy Characteristics'!G:G,MATCH($C841,'Policy Characteristics'!$C:$C,0))),"",INDEX('Policy Characteristics'!G:G,MATCH($C841,'Policy Characteristics'!$C:$C,0)))</f>
        <v>0.25</v>
      </c>
      <c r="N841" s="380">
        <f>IF(ISBLANK(INDEX('Policy Characteristics'!H:H,MATCH($C841,'Policy Characteristics'!$C:$C,0))),"",INDEX('Policy Characteristics'!H:H,MATCH($C841,'Policy Characteristics'!$C:$C,0)))</f>
        <v>0.01</v>
      </c>
      <c r="O841" s="358" t="str">
        <f>IF(ISBLANK(INDEX('Policy Characteristics'!I:I,MATCH($C841,'Policy Characteristics'!$C:$C,0))),"",INDEX('Policy Characteristics'!I:I,MATCH($C841,'Policy Characteristics'!$C:$C,0)))</f>
        <v>% reduction in energy use</v>
      </c>
      <c r="P841" s="358"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1" s="358" t="str">
        <f>IF(ISBLANK(INDEX('Policy Characteristics'!K:K,MATCH($C841,'Policy Characteristics'!$C:$C,0))),"",INDEX('Policy Characteristics'!K:K,MATCH($C841,'Policy Characteristics'!$C:$C,0)))</f>
        <v>industry-ag-main.html#eff-stds</v>
      </c>
      <c r="R841" s="358" t="str">
        <f>IF(ISBLANK(INDEX('Policy Characteristics'!L:L,MATCH($C841,'Policy Characteristics'!$C:$C,0))),"",INDEX('Policy Characteristics'!L:L,MATCH($C841,'Policy Characteristics'!$C:$C,0)))</f>
        <v>industry-energy-efficiency-standards.html</v>
      </c>
    </row>
    <row r="842" spans="1:18" s="5" customFormat="1" x14ac:dyDescent="0.35">
      <c r="A842" s="358" t="str">
        <f>IF(ISBLANK(INDEX('Policy Characteristics'!A:A,MATCH($C842,'Policy Characteristics'!$C:$C,0))),"",INDEX('Policy Characteristics'!A:A,MATCH($C842,'Policy Characteristics'!$C:$C,0)))</f>
        <v>Industry</v>
      </c>
      <c r="B842" s="358" t="str">
        <f>IF(ISBLANK(INDEX('Policy Characteristics'!B:B,MATCH($C842,'Policy Characteristics'!$C:$C,0))),"",INDEX('Policy Characteristics'!B:B,MATCH($C842,'Policy Characteristics'!$C:$C,0)))</f>
        <v>Industry Energy Efficiency Standards</v>
      </c>
      <c r="C842" s="362" t="str">
        <f t="shared" si="38"/>
        <v>Percentage Improvement in Eqpt Efficiency Standards above BAU</v>
      </c>
      <c r="D842" s="9" t="s">
        <v>3231</v>
      </c>
      <c r="E842" s="53" t="s">
        <v>2463</v>
      </c>
      <c r="F842" s="195" t="s">
        <v>3194</v>
      </c>
      <c r="G842" s="53" t="s">
        <v>2469</v>
      </c>
      <c r="H842" s="54">
        <v>1078</v>
      </c>
      <c r="I842" s="53" t="s">
        <v>45</v>
      </c>
      <c r="J842" s="360" t="str">
        <f>IF(ISBLANK(INDEX('Policy Characteristics'!D:D,MATCH($C842,'Policy Characteristics'!$C:$C,0))),"",INDEX('Policy Characteristics'!D:D,MATCH($C842,'Policy Characteristics'!$C:$C,0)))</f>
        <v>Industry Energy Efficiency Standards</v>
      </c>
      <c r="K842" s="358" t="str">
        <f>IF(ISBLANK(INDEX('Policy Characteristics'!E:E,MATCH($C842,'Policy Characteristics'!$C:$C,0))),"",INDEX('Policy Characteristics'!E:E,MATCH($C842,'Policy Characteristics'!$C:$C,0)))</f>
        <v>indst efficiency standards</v>
      </c>
      <c r="L842" s="380">
        <f>IF(ISBLANK(INDEX('Policy Characteristics'!F:F,MATCH($C842,'Policy Characteristics'!$C:$C,0))),"",INDEX('Policy Characteristics'!F:F,MATCH($C842,'Policy Characteristics'!$C:$C,0)))</f>
        <v>0</v>
      </c>
      <c r="M842" s="380">
        <f>IF(ISBLANK(INDEX('Policy Characteristics'!G:G,MATCH($C842,'Policy Characteristics'!$C:$C,0))),"",INDEX('Policy Characteristics'!G:G,MATCH($C842,'Policy Characteristics'!$C:$C,0)))</f>
        <v>0.25</v>
      </c>
      <c r="N842" s="380">
        <f>IF(ISBLANK(INDEX('Policy Characteristics'!H:H,MATCH($C842,'Policy Characteristics'!$C:$C,0))),"",INDEX('Policy Characteristics'!H:H,MATCH($C842,'Policy Characteristics'!$C:$C,0)))</f>
        <v>0.01</v>
      </c>
      <c r="O842" s="358" t="str">
        <f>IF(ISBLANK(INDEX('Policy Characteristics'!I:I,MATCH($C842,'Policy Characteristics'!$C:$C,0))),"",INDEX('Policy Characteristics'!I:I,MATCH($C842,'Policy Characteristics'!$C:$C,0)))</f>
        <v>% reduction in energy use</v>
      </c>
      <c r="P842" s="358"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2" s="358" t="str">
        <f>IF(ISBLANK(INDEX('Policy Characteristics'!K:K,MATCH($C842,'Policy Characteristics'!$C:$C,0))),"",INDEX('Policy Characteristics'!K:K,MATCH($C842,'Policy Characteristics'!$C:$C,0)))</f>
        <v>industry-ag-main.html#eff-stds</v>
      </c>
      <c r="R842" s="358" t="str">
        <f>IF(ISBLANK(INDEX('Policy Characteristics'!L:L,MATCH($C842,'Policy Characteristics'!$C:$C,0))),"",INDEX('Policy Characteristics'!L:L,MATCH($C842,'Policy Characteristics'!$C:$C,0)))</f>
        <v>industry-energy-efficiency-standards.html</v>
      </c>
    </row>
    <row r="843" spans="1:18" s="5" customFormat="1" x14ac:dyDescent="0.35">
      <c r="A843" s="358" t="str">
        <f>IF(ISBLANK(INDEX('Policy Characteristics'!A:A,MATCH($C843,'Policy Characteristics'!$C:$C,0))),"",INDEX('Policy Characteristics'!A:A,MATCH($C843,'Policy Characteristics'!$C:$C,0)))</f>
        <v>Industry</v>
      </c>
      <c r="B843" s="358" t="str">
        <f>IF(ISBLANK(INDEX('Policy Characteristics'!B:B,MATCH($C843,'Policy Characteristics'!$C:$C,0))),"",INDEX('Policy Characteristics'!B:B,MATCH($C843,'Policy Characteristics'!$C:$C,0)))</f>
        <v>Industry Energy Efficiency Standards</v>
      </c>
      <c r="C843" s="362" t="str">
        <f t="shared" si="38"/>
        <v>Percentage Improvement in Eqpt Efficiency Standards above BAU</v>
      </c>
      <c r="D843" s="9" t="s">
        <v>3231</v>
      </c>
      <c r="E843" s="53" t="s">
        <v>2464</v>
      </c>
      <c r="F843" s="195" t="s">
        <v>3194</v>
      </c>
      <c r="G843" s="53" t="s">
        <v>2472</v>
      </c>
      <c r="H843" s="54">
        <v>1079</v>
      </c>
      <c r="I843" s="53" t="s">
        <v>45</v>
      </c>
      <c r="J843" s="360" t="str">
        <f>IF(ISBLANK(INDEX('Policy Characteristics'!D:D,MATCH($C843,'Policy Characteristics'!$C:$C,0))),"",INDEX('Policy Characteristics'!D:D,MATCH($C843,'Policy Characteristics'!$C:$C,0)))</f>
        <v>Industry Energy Efficiency Standards</v>
      </c>
      <c r="K843" s="358" t="str">
        <f>IF(ISBLANK(INDEX('Policy Characteristics'!E:E,MATCH($C843,'Policy Characteristics'!$C:$C,0))),"",INDEX('Policy Characteristics'!E:E,MATCH($C843,'Policy Characteristics'!$C:$C,0)))</f>
        <v>indst efficiency standards</v>
      </c>
      <c r="L843" s="380">
        <f>IF(ISBLANK(INDEX('Policy Characteristics'!F:F,MATCH($C843,'Policy Characteristics'!$C:$C,0))),"",INDEX('Policy Characteristics'!F:F,MATCH($C843,'Policy Characteristics'!$C:$C,0)))</f>
        <v>0</v>
      </c>
      <c r="M843" s="380">
        <f>IF(ISBLANK(INDEX('Policy Characteristics'!G:G,MATCH($C843,'Policy Characteristics'!$C:$C,0))),"",INDEX('Policy Characteristics'!G:G,MATCH($C843,'Policy Characteristics'!$C:$C,0)))</f>
        <v>0.25</v>
      </c>
      <c r="N843" s="380">
        <f>IF(ISBLANK(INDEX('Policy Characteristics'!H:H,MATCH($C843,'Policy Characteristics'!$C:$C,0))),"",INDEX('Policy Characteristics'!H:H,MATCH($C843,'Policy Characteristics'!$C:$C,0)))</f>
        <v>0.01</v>
      </c>
      <c r="O843" s="358" t="str">
        <f>IF(ISBLANK(INDEX('Policy Characteristics'!I:I,MATCH($C843,'Policy Characteristics'!$C:$C,0))),"",INDEX('Policy Characteristics'!I:I,MATCH($C843,'Policy Characteristics'!$C:$C,0)))</f>
        <v>% reduction in energy use</v>
      </c>
      <c r="P843" s="358"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3" s="358" t="str">
        <f>IF(ISBLANK(INDEX('Policy Characteristics'!K:K,MATCH($C843,'Policy Characteristics'!$C:$C,0))),"",INDEX('Policy Characteristics'!K:K,MATCH($C843,'Policy Characteristics'!$C:$C,0)))</f>
        <v>industry-ag-main.html#eff-stds</v>
      </c>
      <c r="R843" s="358" t="str">
        <f>IF(ISBLANK(INDEX('Policy Characteristics'!L:L,MATCH($C843,'Policy Characteristics'!$C:$C,0))),"",INDEX('Policy Characteristics'!L:L,MATCH($C843,'Policy Characteristics'!$C:$C,0)))</f>
        <v>industry-energy-efficiency-standards.html</v>
      </c>
    </row>
    <row r="844" spans="1:18" s="5" customFormat="1" x14ac:dyDescent="0.35">
      <c r="A844" s="358" t="str">
        <f>IF(ISBLANK(INDEX('Policy Characteristics'!A:A,MATCH($C844,'Policy Characteristics'!$C:$C,0))),"",INDEX('Policy Characteristics'!A:A,MATCH($C844,'Policy Characteristics'!$C:$C,0)))</f>
        <v>Industry</v>
      </c>
      <c r="B844" s="358" t="str">
        <f>IF(ISBLANK(INDEX('Policy Characteristics'!B:B,MATCH($C844,'Policy Characteristics'!$C:$C,0))),"",INDEX('Policy Characteristics'!B:B,MATCH($C844,'Policy Characteristics'!$C:$C,0)))</f>
        <v>Industry Energy Efficiency Standards</v>
      </c>
      <c r="C844" s="362" t="str">
        <f t="shared" si="38"/>
        <v>Percentage Improvement in Eqpt Efficiency Standards above BAU</v>
      </c>
      <c r="D844" s="9" t="s">
        <v>3231</v>
      </c>
      <c r="E844" s="53" t="s">
        <v>2465</v>
      </c>
      <c r="F844" s="195" t="s">
        <v>3194</v>
      </c>
      <c r="G844" s="53" t="s">
        <v>2473</v>
      </c>
      <c r="H844" s="54">
        <v>1080</v>
      </c>
      <c r="I844" s="53" t="s">
        <v>45</v>
      </c>
      <c r="J844" s="360" t="str">
        <f>IF(ISBLANK(INDEX('Policy Characteristics'!D:D,MATCH($C844,'Policy Characteristics'!$C:$C,0))),"",INDEX('Policy Characteristics'!D:D,MATCH($C844,'Policy Characteristics'!$C:$C,0)))</f>
        <v>Industry Energy Efficiency Standards</v>
      </c>
      <c r="K844" s="358" t="str">
        <f>IF(ISBLANK(INDEX('Policy Characteristics'!E:E,MATCH($C844,'Policy Characteristics'!$C:$C,0))),"",INDEX('Policy Characteristics'!E:E,MATCH($C844,'Policy Characteristics'!$C:$C,0)))</f>
        <v>indst efficiency standards</v>
      </c>
      <c r="L844" s="380">
        <f>IF(ISBLANK(INDEX('Policy Characteristics'!F:F,MATCH($C844,'Policy Characteristics'!$C:$C,0))),"",INDEX('Policy Characteristics'!F:F,MATCH($C844,'Policy Characteristics'!$C:$C,0)))</f>
        <v>0</v>
      </c>
      <c r="M844" s="380">
        <f>IF(ISBLANK(INDEX('Policy Characteristics'!G:G,MATCH($C844,'Policy Characteristics'!$C:$C,0))),"",INDEX('Policy Characteristics'!G:G,MATCH($C844,'Policy Characteristics'!$C:$C,0)))</f>
        <v>0.25</v>
      </c>
      <c r="N844" s="380">
        <f>IF(ISBLANK(INDEX('Policy Characteristics'!H:H,MATCH($C844,'Policy Characteristics'!$C:$C,0))),"",INDEX('Policy Characteristics'!H:H,MATCH($C844,'Policy Characteristics'!$C:$C,0)))</f>
        <v>0.01</v>
      </c>
      <c r="O844" s="358" t="str">
        <f>IF(ISBLANK(INDEX('Policy Characteristics'!I:I,MATCH($C844,'Policy Characteristics'!$C:$C,0))),"",INDEX('Policy Characteristics'!I:I,MATCH($C844,'Policy Characteristics'!$C:$C,0)))</f>
        <v>% reduction in energy use</v>
      </c>
      <c r="P844" s="358"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4" s="358" t="str">
        <f>IF(ISBLANK(INDEX('Policy Characteristics'!K:K,MATCH($C844,'Policy Characteristics'!$C:$C,0))),"",INDEX('Policy Characteristics'!K:K,MATCH($C844,'Policy Characteristics'!$C:$C,0)))</f>
        <v>industry-ag-main.html#eff-stds</v>
      </c>
      <c r="R844" s="358" t="str">
        <f>IF(ISBLANK(INDEX('Policy Characteristics'!L:L,MATCH($C844,'Policy Characteristics'!$C:$C,0))),"",INDEX('Policy Characteristics'!L:L,MATCH($C844,'Policy Characteristics'!$C:$C,0)))</f>
        <v>industry-energy-efficiency-standards.html</v>
      </c>
    </row>
    <row r="845" spans="1:18" s="5" customFormat="1" x14ac:dyDescent="0.35">
      <c r="A845" s="358" t="str">
        <f>IF(ISBLANK(INDEX('Policy Characteristics'!A:A,MATCH($C845,'Policy Characteristics'!$C:$C,0))),"",INDEX('Policy Characteristics'!A:A,MATCH($C845,'Policy Characteristics'!$C:$C,0)))</f>
        <v>Industry</v>
      </c>
      <c r="B845" s="358" t="str">
        <f>IF(ISBLANK(INDEX('Policy Characteristics'!B:B,MATCH($C845,'Policy Characteristics'!$C:$C,0))),"",INDEX('Policy Characteristics'!B:B,MATCH($C845,'Policy Characteristics'!$C:$C,0)))</f>
        <v>Industry Energy Efficiency Standards</v>
      </c>
      <c r="C845" s="362" t="str">
        <f t="shared" si="38"/>
        <v>Percentage Improvement in Eqpt Efficiency Standards above BAU</v>
      </c>
      <c r="D845" s="9" t="s">
        <v>3231</v>
      </c>
      <c r="E845" s="53" t="s">
        <v>2466</v>
      </c>
      <c r="F845" s="195" t="s">
        <v>3194</v>
      </c>
      <c r="G845" s="53" t="s">
        <v>2470</v>
      </c>
      <c r="H845" s="54">
        <v>1081</v>
      </c>
      <c r="I845" s="53" t="s">
        <v>46</v>
      </c>
      <c r="J845" s="360" t="str">
        <f>IF(ISBLANK(INDEX('Policy Characteristics'!D:D,MATCH($C845,'Policy Characteristics'!$C:$C,0))),"",INDEX('Policy Characteristics'!D:D,MATCH($C845,'Policy Characteristics'!$C:$C,0)))</f>
        <v>Industry Energy Efficiency Standards</v>
      </c>
      <c r="K845" s="358" t="str">
        <f>IF(ISBLANK(INDEX('Policy Characteristics'!E:E,MATCH($C845,'Policy Characteristics'!$C:$C,0))),"",INDEX('Policy Characteristics'!E:E,MATCH($C845,'Policy Characteristics'!$C:$C,0)))</f>
        <v>indst efficiency standards</v>
      </c>
      <c r="L845" s="380">
        <f>IF(ISBLANK(INDEX('Policy Characteristics'!F:F,MATCH($C845,'Policy Characteristics'!$C:$C,0))),"",INDEX('Policy Characteristics'!F:F,MATCH($C845,'Policy Characteristics'!$C:$C,0)))</f>
        <v>0</v>
      </c>
      <c r="M845" s="380">
        <f>IF(ISBLANK(INDEX('Policy Characteristics'!G:G,MATCH($C845,'Policy Characteristics'!$C:$C,0))),"",INDEX('Policy Characteristics'!G:G,MATCH($C845,'Policy Characteristics'!$C:$C,0)))</f>
        <v>0.25</v>
      </c>
      <c r="N845" s="380">
        <f>IF(ISBLANK(INDEX('Policy Characteristics'!H:H,MATCH($C845,'Policy Characteristics'!$C:$C,0))),"",INDEX('Policy Characteristics'!H:H,MATCH($C845,'Policy Characteristics'!$C:$C,0)))</f>
        <v>0.01</v>
      </c>
      <c r="O845" s="358" t="str">
        <f>IF(ISBLANK(INDEX('Policy Characteristics'!I:I,MATCH($C845,'Policy Characteristics'!$C:$C,0))),"",INDEX('Policy Characteristics'!I:I,MATCH($C845,'Policy Characteristics'!$C:$C,0)))</f>
        <v>% reduction in energy use</v>
      </c>
      <c r="P845" s="358"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5" s="358" t="str">
        <f>IF(ISBLANK(INDEX('Policy Characteristics'!K:K,MATCH($C845,'Policy Characteristics'!$C:$C,0))),"",INDEX('Policy Characteristics'!K:K,MATCH($C845,'Policy Characteristics'!$C:$C,0)))</f>
        <v>industry-ag-main.html#eff-stds</v>
      </c>
      <c r="R845" s="358" t="str">
        <f>IF(ISBLANK(INDEX('Policy Characteristics'!L:L,MATCH($C845,'Policy Characteristics'!$C:$C,0))),"",INDEX('Policy Characteristics'!L:L,MATCH($C845,'Policy Characteristics'!$C:$C,0)))</f>
        <v>industry-energy-efficiency-standards.html</v>
      </c>
    </row>
    <row r="846" spans="1:18" s="5" customFormat="1" x14ac:dyDescent="0.35">
      <c r="A846" s="358" t="str">
        <f>IF(ISBLANK(INDEX('Policy Characteristics'!A:A,MATCH($C846,'Policy Characteristics'!$C:$C,0))),"",INDEX('Policy Characteristics'!A:A,MATCH($C846,'Policy Characteristics'!$C:$C,0)))</f>
        <v>Industry</v>
      </c>
      <c r="B846" s="358" t="str">
        <f>IF(ISBLANK(INDEX('Policy Characteristics'!B:B,MATCH($C846,'Policy Characteristics'!$C:$C,0))),"",INDEX('Policy Characteristics'!B:B,MATCH($C846,'Policy Characteristics'!$C:$C,0)))</f>
        <v>Industry Energy Efficiency Standards</v>
      </c>
      <c r="C846" s="362" t="str">
        <f t="shared" si="38"/>
        <v>Percentage Improvement in Eqpt Efficiency Standards above BAU</v>
      </c>
      <c r="D846" s="9" t="s">
        <v>3231</v>
      </c>
      <c r="E846" s="53" t="s">
        <v>2467</v>
      </c>
      <c r="F846" s="195" t="s">
        <v>3194</v>
      </c>
      <c r="G846" s="53" t="s">
        <v>2471</v>
      </c>
      <c r="H846" s="54">
        <v>1082</v>
      </c>
      <c r="I846" s="53" t="s">
        <v>45</v>
      </c>
      <c r="J846" s="360" t="str">
        <f>IF(ISBLANK(INDEX('Policy Characteristics'!D:D,MATCH($C846,'Policy Characteristics'!$C:$C,0))),"",INDEX('Policy Characteristics'!D:D,MATCH($C846,'Policy Characteristics'!$C:$C,0)))</f>
        <v>Industry Energy Efficiency Standards</v>
      </c>
      <c r="K846" s="358" t="str">
        <f>IF(ISBLANK(INDEX('Policy Characteristics'!E:E,MATCH($C846,'Policy Characteristics'!$C:$C,0))),"",INDEX('Policy Characteristics'!E:E,MATCH($C846,'Policy Characteristics'!$C:$C,0)))</f>
        <v>indst efficiency standards</v>
      </c>
      <c r="L846" s="380">
        <f>IF(ISBLANK(INDEX('Policy Characteristics'!F:F,MATCH($C846,'Policy Characteristics'!$C:$C,0))),"",INDEX('Policy Characteristics'!F:F,MATCH($C846,'Policy Characteristics'!$C:$C,0)))</f>
        <v>0</v>
      </c>
      <c r="M846" s="380">
        <f>IF(ISBLANK(INDEX('Policy Characteristics'!G:G,MATCH($C846,'Policy Characteristics'!$C:$C,0))),"",INDEX('Policy Characteristics'!G:G,MATCH($C846,'Policy Characteristics'!$C:$C,0)))</f>
        <v>0.25</v>
      </c>
      <c r="N846" s="380">
        <f>IF(ISBLANK(INDEX('Policy Characteristics'!H:H,MATCH($C846,'Policy Characteristics'!$C:$C,0))),"",INDEX('Policy Characteristics'!H:H,MATCH($C846,'Policy Characteristics'!$C:$C,0)))</f>
        <v>0.01</v>
      </c>
      <c r="O846" s="358" t="str">
        <f>IF(ISBLANK(INDEX('Policy Characteristics'!I:I,MATCH($C846,'Policy Characteristics'!$C:$C,0))),"",INDEX('Policy Characteristics'!I:I,MATCH($C846,'Policy Characteristics'!$C:$C,0)))</f>
        <v>% reduction in energy use</v>
      </c>
      <c r="P846" s="358"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6" s="358" t="str">
        <f>IF(ISBLANK(INDEX('Policy Characteristics'!K:K,MATCH($C846,'Policy Characteristics'!$C:$C,0))),"",INDEX('Policy Characteristics'!K:K,MATCH($C846,'Policy Characteristics'!$C:$C,0)))</f>
        <v>industry-ag-main.html#eff-stds</v>
      </c>
      <c r="R846" s="358" t="str">
        <f>IF(ISBLANK(INDEX('Policy Characteristics'!L:L,MATCH($C846,'Policy Characteristics'!$C:$C,0))),"",INDEX('Policy Characteristics'!L:L,MATCH($C846,'Policy Characteristics'!$C:$C,0)))</f>
        <v>industry-energy-efficiency-standards.html</v>
      </c>
    </row>
    <row r="847" spans="1:18" s="5" customFormat="1" x14ac:dyDescent="0.35">
      <c r="A847" s="358" t="str">
        <f>IF(ISBLANK(INDEX('Policy Characteristics'!A:A,MATCH($C847,'Policy Characteristics'!$C:$C,0))),"",INDEX('Policy Characteristics'!A:A,MATCH($C847,'Policy Characteristics'!$C:$C,0)))</f>
        <v>Industry</v>
      </c>
      <c r="B847" s="358" t="str">
        <f>IF(ISBLANK(INDEX('Policy Characteristics'!B:B,MATCH($C847,'Policy Characteristics'!$C:$C,0))),"",INDEX('Policy Characteristics'!B:B,MATCH($C847,'Policy Characteristics'!$C:$C,0)))</f>
        <v>Industry Energy Efficiency Standards</v>
      </c>
      <c r="C847" s="362" t="str">
        <f t="shared" si="38"/>
        <v>Percentage Improvement in Eqpt Efficiency Standards above BAU</v>
      </c>
      <c r="D847" s="9" t="s">
        <v>3231</v>
      </c>
      <c r="E847" s="53" t="s">
        <v>2468</v>
      </c>
      <c r="F847" s="195" t="s">
        <v>3194</v>
      </c>
      <c r="G847" s="53" t="s">
        <v>2474</v>
      </c>
      <c r="H847" s="54">
        <v>1083</v>
      </c>
      <c r="I847" s="53" t="s">
        <v>46</v>
      </c>
      <c r="J847" s="360" t="str">
        <f>IF(ISBLANK(INDEX('Policy Characteristics'!D:D,MATCH($C847,'Policy Characteristics'!$C:$C,0))),"",INDEX('Policy Characteristics'!D:D,MATCH($C847,'Policy Characteristics'!$C:$C,0)))</f>
        <v>Industry Energy Efficiency Standards</v>
      </c>
      <c r="K847" s="358" t="str">
        <f>IF(ISBLANK(INDEX('Policy Characteristics'!E:E,MATCH($C847,'Policy Characteristics'!$C:$C,0))),"",INDEX('Policy Characteristics'!E:E,MATCH($C847,'Policy Characteristics'!$C:$C,0)))</f>
        <v>indst efficiency standards</v>
      </c>
      <c r="L847" s="380">
        <f>IF(ISBLANK(INDEX('Policy Characteristics'!F:F,MATCH($C847,'Policy Characteristics'!$C:$C,0))),"",INDEX('Policy Characteristics'!F:F,MATCH($C847,'Policy Characteristics'!$C:$C,0)))</f>
        <v>0</v>
      </c>
      <c r="M847" s="380">
        <f>IF(ISBLANK(INDEX('Policy Characteristics'!G:G,MATCH($C847,'Policy Characteristics'!$C:$C,0))),"",INDEX('Policy Characteristics'!G:G,MATCH($C847,'Policy Characteristics'!$C:$C,0)))</f>
        <v>0.25</v>
      </c>
      <c r="N847" s="380">
        <f>IF(ISBLANK(INDEX('Policy Characteristics'!H:H,MATCH($C847,'Policy Characteristics'!$C:$C,0))),"",INDEX('Policy Characteristics'!H:H,MATCH($C847,'Policy Characteristics'!$C:$C,0)))</f>
        <v>0.01</v>
      </c>
      <c r="O847" s="358" t="str">
        <f>IF(ISBLANK(INDEX('Policy Characteristics'!I:I,MATCH($C847,'Policy Characteristics'!$C:$C,0))),"",INDEX('Policy Characteristics'!I:I,MATCH($C847,'Policy Characteristics'!$C:$C,0)))</f>
        <v>% reduction in energy use</v>
      </c>
      <c r="P847" s="358"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7" s="358" t="str">
        <f>IF(ISBLANK(INDEX('Policy Characteristics'!K:K,MATCH($C847,'Policy Characteristics'!$C:$C,0))),"",INDEX('Policy Characteristics'!K:K,MATCH($C847,'Policy Characteristics'!$C:$C,0)))</f>
        <v>industry-ag-main.html#eff-stds</v>
      </c>
      <c r="R847" s="358" t="str">
        <f>IF(ISBLANK(INDEX('Policy Characteristics'!L:L,MATCH($C847,'Policy Characteristics'!$C:$C,0))),"",INDEX('Policy Characteristics'!L:L,MATCH($C847,'Policy Characteristics'!$C:$C,0)))</f>
        <v>industry-energy-efficiency-standards.html</v>
      </c>
    </row>
    <row r="848" spans="1:18" s="5" customFormat="1" x14ac:dyDescent="0.35">
      <c r="A848" s="358" t="str">
        <f>IF(ISBLANK(INDEX('Policy Characteristics'!A:A,MATCH($C848,'Policy Characteristics'!$C:$C,0))),"",INDEX('Policy Characteristics'!A:A,MATCH($C848,'Policy Characteristics'!$C:$C,0)))</f>
        <v>Industry</v>
      </c>
      <c r="B848" s="358" t="str">
        <f>IF(ISBLANK(INDEX('Policy Characteristics'!B:B,MATCH($C848,'Policy Characteristics'!$C:$C,0))),"",INDEX('Policy Characteristics'!B:B,MATCH($C848,'Policy Characteristics'!$C:$C,0)))</f>
        <v>Industry Energy Efficiency Standards</v>
      </c>
      <c r="C848" s="362" t="str">
        <f t="shared" si="38"/>
        <v>Percentage Improvement in Eqpt Efficiency Standards above BAU</v>
      </c>
      <c r="D848" s="9" t="s">
        <v>3231</v>
      </c>
      <c r="E848" s="53" t="s">
        <v>2805</v>
      </c>
      <c r="F848" s="195" t="s">
        <v>3194</v>
      </c>
      <c r="G848" s="53" t="s">
        <v>2808</v>
      </c>
      <c r="H848" s="54">
        <v>1084</v>
      </c>
      <c r="I848" s="53" t="s">
        <v>46</v>
      </c>
      <c r="J848" s="360" t="str">
        <f>IF(ISBLANK(INDEX('Policy Characteristics'!D:D,MATCH($C848,'Policy Characteristics'!$C:$C,0))),"",INDEX('Policy Characteristics'!D:D,MATCH($C848,'Policy Characteristics'!$C:$C,0)))</f>
        <v>Industry Energy Efficiency Standards</v>
      </c>
      <c r="K848" s="358" t="str">
        <f>IF(ISBLANK(INDEX('Policy Characteristics'!E:E,MATCH($C848,'Policy Characteristics'!$C:$C,0))),"",INDEX('Policy Characteristics'!E:E,MATCH($C848,'Policy Characteristics'!$C:$C,0)))</f>
        <v>indst efficiency standards</v>
      </c>
      <c r="L848" s="380">
        <f>IF(ISBLANK(INDEX('Policy Characteristics'!F:F,MATCH($C848,'Policy Characteristics'!$C:$C,0))),"",INDEX('Policy Characteristics'!F:F,MATCH($C848,'Policy Characteristics'!$C:$C,0)))</f>
        <v>0</v>
      </c>
      <c r="M848" s="380">
        <f>IF(ISBLANK(INDEX('Policy Characteristics'!G:G,MATCH($C848,'Policy Characteristics'!$C:$C,0))),"",INDEX('Policy Characteristics'!G:G,MATCH($C848,'Policy Characteristics'!$C:$C,0)))</f>
        <v>0.25</v>
      </c>
      <c r="N848" s="380">
        <f>IF(ISBLANK(INDEX('Policy Characteristics'!H:H,MATCH($C848,'Policy Characteristics'!$C:$C,0))),"",INDEX('Policy Characteristics'!H:H,MATCH($C848,'Policy Characteristics'!$C:$C,0)))</f>
        <v>0.01</v>
      </c>
      <c r="O848" s="358" t="str">
        <f>IF(ISBLANK(INDEX('Policy Characteristics'!I:I,MATCH($C848,'Policy Characteristics'!$C:$C,0))),"",INDEX('Policy Characteristics'!I:I,MATCH($C848,'Policy Characteristics'!$C:$C,0)))</f>
        <v>% reduction in energy use</v>
      </c>
      <c r="P848" s="358"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8" s="358" t="str">
        <f>IF(ISBLANK(INDEX('Policy Characteristics'!K:K,MATCH($C848,'Policy Characteristics'!$C:$C,0))),"",INDEX('Policy Characteristics'!K:K,MATCH($C848,'Policy Characteristics'!$C:$C,0)))</f>
        <v>industry-ag-main.html#eff-stds</v>
      </c>
      <c r="R848" s="358" t="str">
        <f>IF(ISBLANK(INDEX('Policy Characteristics'!L:L,MATCH($C848,'Policy Characteristics'!$C:$C,0))),"",INDEX('Policy Characteristics'!L:L,MATCH($C848,'Policy Characteristics'!$C:$C,0)))</f>
        <v>industry-energy-efficiency-standards.html</v>
      </c>
    </row>
    <row r="849" spans="1:18" s="5" customFormat="1" x14ac:dyDescent="0.35">
      <c r="A849" s="358" t="str">
        <f>IF(ISBLANK(INDEX('Policy Characteristics'!A:A,MATCH($C849,'Policy Characteristics'!$C:$C,0))),"",INDEX('Policy Characteristics'!A:A,MATCH($C849,'Policy Characteristics'!$C:$C,0)))</f>
        <v>Industry</v>
      </c>
      <c r="B849" s="358" t="str">
        <f>IF(ISBLANK(INDEX('Policy Characteristics'!B:B,MATCH($C849,'Policy Characteristics'!$C:$C,0))),"",INDEX('Policy Characteristics'!B:B,MATCH($C849,'Policy Characteristics'!$C:$C,0)))</f>
        <v>Industry Energy Efficiency Standards</v>
      </c>
      <c r="C849" s="362" t="str">
        <f t="shared" si="38"/>
        <v>Percentage Improvement in Eqpt Efficiency Standards above BAU</v>
      </c>
      <c r="D849" s="9" t="s">
        <v>3231</v>
      </c>
      <c r="E849" s="53" t="s">
        <v>2806</v>
      </c>
      <c r="F849" s="195" t="s">
        <v>3194</v>
      </c>
      <c r="G849" s="53" t="s">
        <v>2810</v>
      </c>
      <c r="H849" s="54">
        <v>1085</v>
      </c>
      <c r="I849" s="53" t="s">
        <v>45</v>
      </c>
      <c r="J849" s="360" t="str">
        <f>IF(ISBLANK(INDEX('Policy Characteristics'!D:D,MATCH($C849,'Policy Characteristics'!$C:$C,0))),"",INDEX('Policy Characteristics'!D:D,MATCH($C849,'Policy Characteristics'!$C:$C,0)))</f>
        <v>Industry Energy Efficiency Standards</v>
      </c>
      <c r="K849" s="358" t="str">
        <f>IF(ISBLANK(INDEX('Policy Characteristics'!E:E,MATCH($C849,'Policy Characteristics'!$C:$C,0))),"",INDEX('Policy Characteristics'!E:E,MATCH($C849,'Policy Characteristics'!$C:$C,0)))</f>
        <v>indst efficiency standards</v>
      </c>
      <c r="L849" s="380">
        <f>IF(ISBLANK(INDEX('Policy Characteristics'!F:F,MATCH($C849,'Policy Characteristics'!$C:$C,0))),"",INDEX('Policy Characteristics'!F:F,MATCH($C849,'Policy Characteristics'!$C:$C,0)))</f>
        <v>0</v>
      </c>
      <c r="M849" s="380">
        <f>IF(ISBLANK(INDEX('Policy Characteristics'!G:G,MATCH($C849,'Policy Characteristics'!$C:$C,0))),"",INDEX('Policy Characteristics'!G:G,MATCH($C849,'Policy Characteristics'!$C:$C,0)))</f>
        <v>0.25</v>
      </c>
      <c r="N849" s="380">
        <f>IF(ISBLANK(INDEX('Policy Characteristics'!H:H,MATCH($C849,'Policy Characteristics'!$C:$C,0))),"",INDEX('Policy Characteristics'!H:H,MATCH($C849,'Policy Characteristics'!$C:$C,0)))</f>
        <v>0.01</v>
      </c>
      <c r="O849" s="358" t="str">
        <f>IF(ISBLANK(INDEX('Policy Characteristics'!I:I,MATCH($C849,'Policy Characteristics'!$C:$C,0))),"",INDEX('Policy Characteristics'!I:I,MATCH($C849,'Policy Characteristics'!$C:$C,0)))</f>
        <v>% reduction in energy use</v>
      </c>
      <c r="P849" s="358"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9" s="358" t="str">
        <f>IF(ISBLANK(INDEX('Policy Characteristics'!K:K,MATCH($C849,'Policy Characteristics'!$C:$C,0))),"",INDEX('Policy Characteristics'!K:K,MATCH($C849,'Policy Characteristics'!$C:$C,0)))</f>
        <v>industry-ag-main.html#eff-stds</v>
      </c>
      <c r="R849" s="358" t="str">
        <f>IF(ISBLANK(INDEX('Policy Characteristics'!L:L,MATCH($C849,'Policy Characteristics'!$C:$C,0))),"",INDEX('Policy Characteristics'!L:L,MATCH($C849,'Policy Characteristics'!$C:$C,0)))</f>
        <v>industry-energy-efficiency-standards.html</v>
      </c>
    </row>
    <row r="850" spans="1:18" s="5" customFormat="1" x14ac:dyDescent="0.35">
      <c r="A850" s="358" t="str">
        <f>IF(ISBLANK(INDEX('Policy Characteristics'!A:A,MATCH($C850,'Policy Characteristics'!$C:$C,0))),"",INDEX('Policy Characteristics'!A:A,MATCH($C850,'Policy Characteristics'!$C:$C,0)))</f>
        <v>Industry</v>
      </c>
      <c r="B850" s="358" t="str">
        <f>IF(ISBLANK(INDEX('Policy Characteristics'!B:B,MATCH($C850,'Policy Characteristics'!$C:$C,0))),"",INDEX('Policy Characteristics'!B:B,MATCH($C850,'Policy Characteristics'!$C:$C,0)))</f>
        <v>Industry Energy Efficiency Standards</v>
      </c>
      <c r="C850" s="362" t="str">
        <f t="shared" si="38"/>
        <v>Percentage Improvement in Eqpt Efficiency Standards above BAU</v>
      </c>
      <c r="D850" s="9" t="s">
        <v>3231</v>
      </c>
      <c r="E850" s="53" t="s">
        <v>2807</v>
      </c>
      <c r="F850" s="195" t="s">
        <v>3194</v>
      </c>
      <c r="G850" s="53" t="s">
        <v>2811</v>
      </c>
      <c r="H850" s="54">
        <v>1086</v>
      </c>
      <c r="I850" s="53" t="s">
        <v>45</v>
      </c>
      <c r="J850" s="360" t="str">
        <f>IF(ISBLANK(INDEX('Policy Characteristics'!D:D,MATCH($C850,'Policy Characteristics'!$C:$C,0))),"",INDEX('Policy Characteristics'!D:D,MATCH($C850,'Policy Characteristics'!$C:$C,0)))</f>
        <v>Industry Energy Efficiency Standards</v>
      </c>
      <c r="K850" s="358" t="str">
        <f>IF(ISBLANK(INDEX('Policy Characteristics'!E:E,MATCH($C850,'Policy Characteristics'!$C:$C,0))),"",INDEX('Policy Characteristics'!E:E,MATCH($C850,'Policy Characteristics'!$C:$C,0)))</f>
        <v>indst efficiency standards</v>
      </c>
      <c r="L850" s="380">
        <f>IF(ISBLANK(INDEX('Policy Characteristics'!F:F,MATCH($C850,'Policy Characteristics'!$C:$C,0))),"",INDEX('Policy Characteristics'!F:F,MATCH($C850,'Policy Characteristics'!$C:$C,0)))</f>
        <v>0</v>
      </c>
      <c r="M850" s="380">
        <f>IF(ISBLANK(INDEX('Policy Characteristics'!G:G,MATCH($C850,'Policy Characteristics'!$C:$C,0))),"",INDEX('Policy Characteristics'!G:G,MATCH($C850,'Policy Characteristics'!$C:$C,0)))</f>
        <v>0.25</v>
      </c>
      <c r="N850" s="380">
        <f>IF(ISBLANK(INDEX('Policy Characteristics'!H:H,MATCH($C850,'Policy Characteristics'!$C:$C,0))),"",INDEX('Policy Characteristics'!H:H,MATCH($C850,'Policy Characteristics'!$C:$C,0)))</f>
        <v>0.01</v>
      </c>
      <c r="O850" s="358" t="str">
        <f>IF(ISBLANK(INDEX('Policy Characteristics'!I:I,MATCH($C850,'Policy Characteristics'!$C:$C,0))),"",INDEX('Policy Characteristics'!I:I,MATCH($C850,'Policy Characteristics'!$C:$C,0)))</f>
        <v>% reduction in energy use</v>
      </c>
      <c r="P850" s="358"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0" s="358" t="str">
        <f>IF(ISBLANK(INDEX('Policy Characteristics'!K:K,MATCH($C850,'Policy Characteristics'!$C:$C,0))),"",INDEX('Policy Characteristics'!K:K,MATCH($C850,'Policy Characteristics'!$C:$C,0)))</f>
        <v>industry-ag-main.html#eff-stds</v>
      </c>
      <c r="R850" s="358" t="str">
        <f>IF(ISBLANK(INDEX('Policy Characteristics'!L:L,MATCH($C850,'Policy Characteristics'!$C:$C,0))),"",INDEX('Policy Characteristics'!L:L,MATCH($C850,'Policy Characteristics'!$C:$C,0)))</f>
        <v>industry-energy-efficiency-standards.html</v>
      </c>
    </row>
    <row r="851" spans="1:18" s="5" customFormat="1" x14ac:dyDescent="0.35">
      <c r="A851" s="358" t="str">
        <f>IF(ISBLANK(INDEX('Policy Characteristics'!A:A,MATCH($C851,'Policy Characteristics'!$C:$C,0))),"",INDEX('Policy Characteristics'!A:A,MATCH($C851,'Policy Characteristics'!$C:$C,0)))</f>
        <v>Industry</v>
      </c>
      <c r="B851" s="358" t="str">
        <f>IF(ISBLANK(INDEX('Policy Characteristics'!B:B,MATCH($C851,'Policy Characteristics'!$C:$C,0))),"",INDEX('Policy Characteristics'!B:B,MATCH($C851,'Policy Characteristics'!$C:$C,0)))</f>
        <v>Industry Energy Efficiency Standards</v>
      </c>
      <c r="C851" s="362" t="str">
        <f t="shared" ref="C851:C914" si="39">C$722</f>
        <v>Percentage Improvement in Eqpt Efficiency Standards above BAU</v>
      </c>
      <c r="D851" s="9" t="s">
        <v>3231</v>
      </c>
      <c r="E851" s="53" t="s">
        <v>2804</v>
      </c>
      <c r="F851" s="195" t="s">
        <v>3194</v>
      </c>
      <c r="G851" s="53" t="s">
        <v>2809</v>
      </c>
      <c r="H851" s="54">
        <v>1087</v>
      </c>
      <c r="I851" s="53" t="s">
        <v>46</v>
      </c>
      <c r="J851" s="360" t="str">
        <f>IF(ISBLANK(INDEX('Policy Characteristics'!D:D,MATCH($C851,'Policy Characteristics'!$C:$C,0))),"",INDEX('Policy Characteristics'!D:D,MATCH($C851,'Policy Characteristics'!$C:$C,0)))</f>
        <v>Industry Energy Efficiency Standards</v>
      </c>
      <c r="K851" s="358" t="str">
        <f>IF(ISBLANK(INDEX('Policy Characteristics'!E:E,MATCH($C851,'Policy Characteristics'!$C:$C,0))),"",INDEX('Policy Characteristics'!E:E,MATCH($C851,'Policy Characteristics'!$C:$C,0)))</f>
        <v>indst efficiency standards</v>
      </c>
      <c r="L851" s="380">
        <f>IF(ISBLANK(INDEX('Policy Characteristics'!F:F,MATCH($C851,'Policy Characteristics'!$C:$C,0))),"",INDEX('Policy Characteristics'!F:F,MATCH($C851,'Policy Characteristics'!$C:$C,0)))</f>
        <v>0</v>
      </c>
      <c r="M851" s="380">
        <f>IF(ISBLANK(INDEX('Policy Characteristics'!G:G,MATCH($C851,'Policy Characteristics'!$C:$C,0))),"",INDEX('Policy Characteristics'!G:G,MATCH($C851,'Policy Characteristics'!$C:$C,0)))</f>
        <v>0.25</v>
      </c>
      <c r="N851" s="380">
        <f>IF(ISBLANK(INDEX('Policy Characteristics'!H:H,MATCH($C851,'Policy Characteristics'!$C:$C,0))),"",INDEX('Policy Characteristics'!H:H,MATCH($C851,'Policy Characteristics'!$C:$C,0)))</f>
        <v>0.01</v>
      </c>
      <c r="O851" s="358" t="str">
        <f>IF(ISBLANK(INDEX('Policy Characteristics'!I:I,MATCH($C851,'Policy Characteristics'!$C:$C,0))),"",INDEX('Policy Characteristics'!I:I,MATCH($C851,'Policy Characteristics'!$C:$C,0)))</f>
        <v>% reduction in energy use</v>
      </c>
      <c r="P851" s="358"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1" s="358" t="str">
        <f>IF(ISBLANK(INDEX('Policy Characteristics'!K:K,MATCH($C851,'Policy Characteristics'!$C:$C,0))),"",INDEX('Policy Characteristics'!K:K,MATCH($C851,'Policy Characteristics'!$C:$C,0)))</f>
        <v>industry-ag-main.html#eff-stds</v>
      </c>
      <c r="R851" s="358" t="str">
        <f>IF(ISBLANK(INDEX('Policy Characteristics'!L:L,MATCH($C851,'Policy Characteristics'!$C:$C,0))),"",INDEX('Policy Characteristics'!L:L,MATCH($C851,'Policy Characteristics'!$C:$C,0)))</f>
        <v>industry-energy-efficiency-standards.html</v>
      </c>
    </row>
    <row r="852" spans="1:18" s="5" customFormat="1" x14ac:dyDescent="0.35">
      <c r="A852" s="358" t="str">
        <f>IF(ISBLANK(INDEX('Policy Characteristics'!A:A,MATCH($C852,'Policy Characteristics'!$C:$C,0))),"",INDEX('Policy Characteristics'!A:A,MATCH($C852,'Policy Characteristics'!$C:$C,0)))</f>
        <v>Industry</v>
      </c>
      <c r="B852" s="358" t="str">
        <f>IF(ISBLANK(INDEX('Policy Characteristics'!B:B,MATCH($C852,'Policy Characteristics'!$C:$C,0))),"",INDEX('Policy Characteristics'!B:B,MATCH($C852,'Policy Characteristics'!$C:$C,0)))</f>
        <v>Industry Energy Efficiency Standards</v>
      </c>
      <c r="C852" s="362" t="str">
        <f t="shared" si="39"/>
        <v>Percentage Improvement in Eqpt Efficiency Standards above BAU</v>
      </c>
      <c r="D852" s="9" t="s">
        <v>3232</v>
      </c>
      <c r="E852" s="53" t="s">
        <v>2463</v>
      </c>
      <c r="F852" s="195" t="s">
        <v>2666</v>
      </c>
      <c r="G852" s="53" t="s">
        <v>2469</v>
      </c>
      <c r="H852" s="54">
        <v>1088</v>
      </c>
      <c r="I852" s="53" t="s">
        <v>45</v>
      </c>
      <c r="J852" s="360" t="str">
        <f>IF(ISBLANK(INDEX('Policy Characteristics'!D:D,MATCH($C852,'Policy Characteristics'!$C:$C,0))),"",INDEX('Policy Characteristics'!D:D,MATCH($C852,'Policy Characteristics'!$C:$C,0)))</f>
        <v>Industry Energy Efficiency Standards</v>
      </c>
      <c r="K852" s="358" t="str">
        <f>IF(ISBLANK(INDEX('Policy Characteristics'!E:E,MATCH($C852,'Policy Characteristics'!$C:$C,0))),"",INDEX('Policy Characteristics'!E:E,MATCH($C852,'Policy Characteristics'!$C:$C,0)))</f>
        <v>indst efficiency standards</v>
      </c>
      <c r="L852" s="380">
        <f>IF(ISBLANK(INDEX('Policy Characteristics'!F:F,MATCH($C852,'Policy Characteristics'!$C:$C,0))),"",INDEX('Policy Characteristics'!F:F,MATCH($C852,'Policy Characteristics'!$C:$C,0)))</f>
        <v>0</v>
      </c>
      <c r="M852" s="380">
        <f>IF(ISBLANK(INDEX('Policy Characteristics'!G:G,MATCH($C852,'Policy Characteristics'!$C:$C,0))),"",INDEX('Policy Characteristics'!G:G,MATCH($C852,'Policy Characteristics'!$C:$C,0)))</f>
        <v>0.25</v>
      </c>
      <c r="N852" s="380">
        <f>IF(ISBLANK(INDEX('Policy Characteristics'!H:H,MATCH($C852,'Policy Characteristics'!$C:$C,0))),"",INDEX('Policy Characteristics'!H:H,MATCH($C852,'Policy Characteristics'!$C:$C,0)))</f>
        <v>0.01</v>
      </c>
      <c r="O852" s="358" t="str">
        <f>IF(ISBLANK(INDEX('Policy Characteristics'!I:I,MATCH($C852,'Policy Characteristics'!$C:$C,0))),"",INDEX('Policy Characteristics'!I:I,MATCH($C852,'Policy Characteristics'!$C:$C,0)))</f>
        <v>% reduction in energy use</v>
      </c>
      <c r="P852" s="358"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2" s="358" t="str">
        <f>IF(ISBLANK(INDEX('Policy Characteristics'!K:K,MATCH($C852,'Policy Characteristics'!$C:$C,0))),"",INDEX('Policy Characteristics'!K:K,MATCH($C852,'Policy Characteristics'!$C:$C,0)))</f>
        <v>industry-ag-main.html#eff-stds</v>
      </c>
      <c r="R852" s="358" t="str">
        <f>IF(ISBLANK(INDEX('Policy Characteristics'!L:L,MATCH($C852,'Policy Characteristics'!$C:$C,0))),"",INDEX('Policy Characteristics'!L:L,MATCH($C852,'Policy Characteristics'!$C:$C,0)))</f>
        <v>industry-energy-efficiency-standards.html</v>
      </c>
    </row>
    <row r="853" spans="1:18" s="5" customFormat="1" x14ac:dyDescent="0.35">
      <c r="A853" s="358" t="str">
        <f>IF(ISBLANK(INDEX('Policy Characteristics'!A:A,MATCH($C853,'Policy Characteristics'!$C:$C,0))),"",INDEX('Policy Characteristics'!A:A,MATCH($C853,'Policy Characteristics'!$C:$C,0)))</f>
        <v>Industry</v>
      </c>
      <c r="B853" s="358" t="str">
        <f>IF(ISBLANK(INDEX('Policy Characteristics'!B:B,MATCH($C853,'Policy Characteristics'!$C:$C,0))),"",INDEX('Policy Characteristics'!B:B,MATCH($C853,'Policy Characteristics'!$C:$C,0)))</f>
        <v>Industry Energy Efficiency Standards</v>
      </c>
      <c r="C853" s="362" t="str">
        <f t="shared" si="39"/>
        <v>Percentage Improvement in Eqpt Efficiency Standards above BAU</v>
      </c>
      <c r="D853" s="9" t="s">
        <v>3232</v>
      </c>
      <c r="E853" s="53" t="s">
        <v>2464</v>
      </c>
      <c r="F853" s="195" t="s">
        <v>2666</v>
      </c>
      <c r="G853" s="53" t="s">
        <v>2472</v>
      </c>
      <c r="H853" s="54">
        <v>1089</v>
      </c>
      <c r="I853" s="53" t="s">
        <v>45</v>
      </c>
      <c r="J853" s="360" t="str">
        <f>IF(ISBLANK(INDEX('Policy Characteristics'!D:D,MATCH($C853,'Policy Characteristics'!$C:$C,0))),"",INDEX('Policy Characteristics'!D:D,MATCH($C853,'Policy Characteristics'!$C:$C,0)))</f>
        <v>Industry Energy Efficiency Standards</v>
      </c>
      <c r="K853" s="358" t="str">
        <f>IF(ISBLANK(INDEX('Policy Characteristics'!E:E,MATCH($C853,'Policy Characteristics'!$C:$C,0))),"",INDEX('Policy Characteristics'!E:E,MATCH($C853,'Policy Characteristics'!$C:$C,0)))</f>
        <v>indst efficiency standards</v>
      </c>
      <c r="L853" s="380">
        <f>IF(ISBLANK(INDEX('Policy Characteristics'!F:F,MATCH($C853,'Policy Characteristics'!$C:$C,0))),"",INDEX('Policy Characteristics'!F:F,MATCH($C853,'Policy Characteristics'!$C:$C,0)))</f>
        <v>0</v>
      </c>
      <c r="M853" s="380">
        <f>IF(ISBLANK(INDEX('Policy Characteristics'!G:G,MATCH($C853,'Policy Characteristics'!$C:$C,0))),"",INDEX('Policy Characteristics'!G:G,MATCH($C853,'Policy Characteristics'!$C:$C,0)))</f>
        <v>0.25</v>
      </c>
      <c r="N853" s="380">
        <f>IF(ISBLANK(INDEX('Policy Characteristics'!H:H,MATCH($C853,'Policy Characteristics'!$C:$C,0))),"",INDEX('Policy Characteristics'!H:H,MATCH($C853,'Policy Characteristics'!$C:$C,0)))</f>
        <v>0.01</v>
      </c>
      <c r="O853" s="358" t="str">
        <f>IF(ISBLANK(INDEX('Policy Characteristics'!I:I,MATCH($C853,'Policy Characteristics'!$C:$C,0))),"",INDEX('Policy Characteristics'!I:I,MATCH($C853,'Policy Characteristics'!$C:$C,0)))</f>
        <v>% reduction in energy use</v>
      </c>
      <c r="P853" s="358"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3" s="358" t="str">
        <f>IF(ISBLANK(INDEX('Policy Characteristics'!K:K,MATCH($C853,'Policy Characteristics'!$C:$C,0))),"",INDEX('Policy Characteristics'!K:K,MATCH($C853,'Policy Characteristics'!$C:$C,0)))</f>
        <v>industry-ag-main.html#eff-stds</v>
      </c>
      <c r="R853" s="358" t="str">
        <f>IF(ISBLANK(INDEX('Policy Characteristics'!L:L,MATCH($C853,'Policy Characteristics'!$C:$C,0))),"",INDEX('Policy Characteristics'!L:L,MATCH($C853,'Policy Characteristics'!$C:$C,0)))</f>
        <v>industry-energy-efficiency-standards.html</v>
      </c>
    </row>
    <row r="854" spans="1:18" s="5" customFormat="1" x14ac:dyDescent="0.35">
      <c r="A854" s="358" t="str">
        <f>IF(ISBLANK(INDEX('Policy Characteristics'!A:A,MATCH($C854,'Policy Characteristics'!$C:$C,0))),"",INDEX('Policy Characteristics'!A:A,MATCH($C854,'Policy Characteristics'!$C:$C,0)))</f>
        <v>Industry</v>
      </c>
      <c r="B854" s="358" t="str">
        <f>IF(ISBLANK(INDEX('Policy Characteristics'!B:B,MATCH($C854,'Policy Characteristics'!$C:$C,0))),"",INDEX('Policy Characteristics'!B:B,MATCH($C854,'Policy Characteristics'!$C:$C,0)))</f>
        <v>Industry Energy Efficiency Standards</v>
      </c>
      <c r="C854" s="362" t="str">
        <f t="shared" si="39"/>
        <v>Percentage Improvement in Eqpt Efficiency Standards above BAU</v>
      </c>
      <c r="D854" s="9" t="s">
        <v>3232</v>
      </c>
      <c r="E854" s="53" t="s">
        <v>2465</v>
      </c>
      <c r="F854" s="195" t="s">
        <v>2666</v>
      </c>
      <c r="G854" s="53" t="s">
        <v>2473</v>
      </c>
      <c r="H854" s="54">
        <v>1090</v>
      </c>
      <c r="I854" s="53" t="s">
        <v>45</v>
      </c>
      <c r="J854" s="360" t="str">
        <f>IF(ISBLANK(INDEX('Policy Characteristics'!D:D,MATCH($C854,'Policy Characteristics'!$C:$C,0))),"",INDEX('Policy Characteristics'!D:D,MATCH($C854,'Policy Characteristics'!$C:$C,0)))</f>
        <v>Industry Energy Efficiency Standards</v>
      </c>
      <c r="K854" s="358" t="str">
        <f>IF(ISBLANK(INDEX('Policy Characteristics'!E:E,MATCH($C854,'Policy Characteristics'!$C:$C,0))),"",INDEX('Policy Characteristics'!E:E,MATCH($C854,'Policy Characteristics'!$C:$C,0)))</f>
        <v>indst efficiency standards</v>
      </c>
      <c r="L854" s="380">
        <f>IF(ISBLANK(INDEX('Policy Characteristics'!F:F,MATCH($C854,'Policy Characteristics'!$C:$C,0))),"",INDEX('Policy Characteristics'!F:F,MATCH($C854,'Policy Characteristics'!$C:$C,0)))</f>
        <v>0</v>
      </c>
      <c r="M854" s="380">
        <f>IF(ISBLANK(INDEX('Policy Characteristics'!G:G,MATCH($C854,'Policy Characteristics'!$C:$C,0))),"",INDEX('Policy Characteristics'!G:G,MATCH($C854,'Policy Characteristics'!$C:$C,0)))</f>
        <v>0.25</v>
      </c>
      <c r="N854" s="380">
        <f>IF(ISBLANK(INDEX('Policy Characteristics'!H:H,MATCH($C854,'Policy Characteristics'!$C:$C,0))),"",INDEX('Policy Characteristics'!H:H,MATCH($C854,'Policy Characteristics'!$C:$C,0)))</f>
        <v>0.01</v>
      </c>
      <c r="O854" s="358" t="str">
        <f>IF(ISBLANK(INDEX('Policy Characteristics'!I:I,MATCH($C854,'Policy Characteristics'!$C:$C,0))),"",INDEX('Policy Characteristics'!I:I,MATCH($C854,'Policy Characteristics'!$C:$C,0)))</f>
        <v>% reduction in energy use</v>
      </c>
      <c r="P854" s="358"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4" s="358" t="str">
        <f>IF(ISBLANK(INDEX('Policy Characteristics'!K:K,MATCH($C854,'Policy Characteristics'!$C:$C,0))),"",INDEX('Policy Characteristics'!K:K,MATCH($C854,'Policy Characteristics'!$C:$C,0)))</f>
        <v>industry-ag-main.html#eff-stds</v>
      </c>
      <c r="R854" s="358" t="str">
        <f>IF(ISBLANK(INDEX('Policy Characteristics'!L:L,MATCH($C854,'Policy Characteristics'!$C:$C,0))),"",INDEX('Policy Characteristics'!L:L,MATCH($C854,'Policy Characteristics'!$C:$C,0)))</f>
        <v>industry-energy-efficiency-standards.html</v>
      </c>
    </row>
    <row r="855" spans="1:18" s="5" customFormat="1" x14ac:dyDescent="0.35">
      <c r="A855" s="358" t="str">
        <f>IF(ISBLANK(INDEX('Policy Characteristics'!A:A,MATCH($C855,'Policy Characteristics'!$C:$C,0))),"",INDEX('Policy Characteristics'!A:A,MATCH($C855,'Policy Characteristics'!$C:$C,0)))</f>
        <v>Industry</v>
      </c>
      <c r="B855" s="358" t="str">
        <f>IF(ISBLANK(INDEX('Policy Characteristics'!B:B,MATCH($C855,'Policy Characteristics'!$C:$C,0))),"",INDEX('Policy Characteristics'!B:B,MATCH($C855,'Policy Characteristics'!$C:$C,0)))</f>
        <v>Industry Energy Efficiency Standards</v>
      </c>
      <c r="C855" s="362" t="str">
        <f t="shared" si="39"/>
        <v>Percentage Improvement in Eqpt Efficiency Standards above BAU</v>
      </c>
      <c r="D855" s="9" t="s">
        <v>3232</v>
      </c>
      <c r="E855" s="53" t="s">
        <v>2466</v>
      </c>
      <c r="F855" s="195" t="s">
        <v>2666</v>
      </c>
      <c r="G855" s="53" t="s">
        <v>2470</v>
      </c>
      <c r="H855" s="54">
        <v>1091</v>
      </c>
      <c r="I855" s="53" t="s">
        <v>46</v>
      </c>
      <c r="J855" s="360" t="str">
        <f>IF(ISBLANK(INDEX('Policy Characteristics'!D:D,MATCH($C855,'Policy Characteristics'!$C:$C,0))),"",INDEX('Policy Characteristics'!D:D,MATCH($C855,'Policy Characteristics'!$C:$C,0)))</f>
        <v>Industry Energy Efficiency Standards</v>
      </c>
      <c r="K855" s="358" t="str">
        <f>IF(ISBLANK(INDEX('Policy Characteristics'!E:E,MATCH($C855,'Policy Characteristics'!$C:$C,0))),"",INDEX('Policy Characteristics'!E:E,MATCH($C855,'Policy Characteristics'!$C:$C,0)))</f>
        <v>indst efficiency standards</v>
      </c>
      <c r="L855" s="380">
        <f>IF(ISBLANK(INDEX('Policy Characteristics'!F:F,MATCH($C855,'Policy Characteristics'!$C:$C,0))),"",INDEX('Policy Characteristics'!F:F,MATCH($C855,'Policy Characteristics'!$C:$C,0)))</f>
        <v>0</v>
      </c>
      <c r="M855" s="380">
        <f>IF(ISBLANK(INDEX('Policy Characteristics'!G:G,MATCH($C855,'Policy Characteristics'!$C:$C,0))),"",INDEX('Policy Characteristics'!G:G,MATCH($C855,'Policy Characteristics'!$C:$C,0)))</f>
        <v>0.25</v>
      </c>
      <c r="N855" s="380">
        <f>IF(ISBLANK(INDEX('Policy Characteristics'!H:H,MATCH($C855,'Policy Characteristics'!$C:$C,0))),"",INDEX('Policy Characteristics'!H:H,MATCH($C855,'Policy Characteristics'!$C:$C,0)))</f>
        <v>0.01</v>
      </c>
      <c r="O855" s="358" t="str">
        <f>IF(ISBLANK(INDEX('Policy Characteristics'!I:I,MATCH($C855,'Policy Characteristics'!$C:$C,0))),"",INDEX('Policy Characteristics'!I:I,MATCH($C855,'Policy Characteristics'!$C:$C,0)))</f>
        <v>% reduction in energy use</v>
      </c>
      <c r="P855" s="358"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5" s="358" t="str">
        <f>IF(ISBLANK(INDEX('Policy Characteristics'!K:K,MATCH($C855,'Policy Characteristics'!$C:$C,0))),"",INDEX('Policy Characteristics'!K:K,MATCH($C855,'Policy Characteristics'!$C:$C,0)))</f>
        <v>industry-ag-main.html#eff-stds</v>
      </c>
      <c r="R855" s="358" t="str">
        <f>IF(ISBLANK(INDEX('Policy Characteristics'!L:L,MATCH($C855,'Policy Characteristics'!$C:$C,0))),"",INDEX('Policy Characteristics'!L:L,MATCH($C855,'Policy Characteristics'!$C:$C,0)))</f>
        <v>industry-energy-efficiency-standards.html</v>
      </c>
    </row>
    <row r="856" spans="1:18" s="5" customFormat="1" x14ac:dyDescent="0.35">
      <c r="A856" s="358" t="str">
        <f>IF(ISBLANK(INDEX('Policy Characteristics'!A:A,MATCH($C856,'Policy Characteristics'!$C:$C,0))),"",INDEX('Policy Characteristics'!A:A,MATCH($C856,'Policy Characteristics'!$C:$C,0)))</f>
        <v>Industry</v>
      </c>
      <c r="B856" s="358" t="str">
        <f>IF(ISBLANK(INDEX('Policy Characteristics'!B:B,MATCH($C856,'Policy Characteristics'!$C:$C,0))),"",INDEX('Policy Characteristics'!B:B,MATCH($C856,'Policy Characteristics'!$C:$C,0)))</f>
        <v>Industry Energy Efficiency Standards</v>
      </c>
      <c r="C856" s="362" t="str">
        <f t="shared" si="39"/>
        <v>Percentage Improvement in Eqpt Efficiency Standards above BAU</v>
      </c>
      <c r="D856" s="9" t="s">
        <v>3232</v>
      </c>
      <c r="E856" s="53" t="s">
        <v>2467</v>
      </c>
      <c r="F856" s="195" t="s">
        <v>2666</v>
      </c>
      <c r="G856" s="53" t="s">
        <v>2471</v>
      </c>
      <c r="H856" s="54">
        <v>1092</v>
      </c>
      <c r="I856" s="53" t="s">
        <v>45</v>
      </c>
      <c r="J856" s="360" t="str">
        <f>IF(ISBLANK(INDEX('Policy Characteristics'!D:D,MATCH($C856,'Policy Characteristics'!$C:$C,0))),"",INDEX('Policy Characteristics'!D:D,MATCH($C856,'Policy Characteristics'!$C:$C,0)))</f>
        <v>Industry Energy Efficiency Standards</v>
      </c>
      <c r="K856" s="358" t="str">
        <f>IF(ISBLANK(INDEX('Policy Characteristics'!E:E,MATCH($C856,'Policy Characteristics'!$C:$C,0))),"",INDEX('Policy Characteristics'!E:E,MATCH($C856,'Policy Characteristics'!$C:$C,0)))</f>
        <v>indst efficiency standards</v>
      </c>
      <c r="L856" s="380">
        <f>IF(ISBLANK(INDEX('Policy Characteristics'!F:F,MATCH($C856,'Policy Characteristics'!$C:$C,0))),"",INDEX('Policy Characteristics'!F:F,MATCH($C856,'Policy Characteristics'!$C:$C,0)))</f>
        <v>0</v>
      </c>
      <c r="M856" s="380">
        <f>IF(ISBLANK(INDEX('Policy Characteristics'!G:G,MATCH($C856,'Policy Characteristics'!$C:$C,0))),"",INDEX('Policy Characteristics'!G:G,MATCH($C856,'Policy Characteristics'!$C:$C,0)))</f>
        <v>0.25</v>
      </c>
      <c r="N856" s="380">
        <f>IF(ISBLANK(INDEX('Policy Characteristics'!H:H,MATCH($C856,'Policy Characteristics'!$C:$C,0))),"",INDEX('Policy Characteristics'!H:H,MATCH($C856,'Policy Characteristics'!$C:$C,0)))</f>
        <v>0.01</v>
      </c>
      <c r="O856" s="358" t="str">
        <f>IF(ISBLANK(INDEX('Policy Characteristics'!I:I,MATCH($C856,'Policy Characteristics'!$C:$C,0))),"",INDEX('Policy Characteristics'!I:I,MATCH($C856,'Policy Characteristics'!$C:$C,0)))</f>
        <v>% reduction in energy use</v>
      </c>
      <c r="P856" s="358"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6" s="358" t="str">
        <f>IF(ISBLANK(INDEX('Policy Characteristics'!K:K,MATCH($C856,'Policy Characteristics'!$C:$C,0))),"",INDEX('Policy Characteristics'!K:K,MATCH($C856,'Policy Characteristics'!$C:$C,0)))</f>
        <v>industry-ag-main.html#eff-stds</v>
      </c>
      <c r="R856" s="358" t="str">
        <f>IF(ISBLANK(INDEX('Policy Characteristics'!L:L,MATCH($C856,'Policy Characteristics'!$C:$C,0))),"",INDEX('Policy Characteristics'!L:L,MATCH($C856,'Policy Characteristics'!$C:$C,0)))</f>
        <v>industry-energy-efficiency-standards.html</v>
      </c>
    </row>
    <row r="857" spans="1:18" s="5" customFormat="1" x14ac:dyDescent="0.35">
      <c r="A857" s="358" t="str">
        <f>IF(ISBLANK(INDEX('Policy Characteristics'!A:A,MATCH($C857,'Policy Characteristics'!$C:$C,0))),"",INDEX('Policy Characteristics'!A:A,MATCH($C857,'Policy Characteristics'!$C:$C,0)))</f>
        <v>Industry</v>
      </c>
      <c r="B857" s="358" t="str">
        <f>IF(ISBLANK(INDEX('Policy Characteristics'!B:B,MATCH($C857,'Policy Characteristics'!$C:$C,0))),"",INDEX('Policy Characteristics'!B:B,MATCH($C857,'Policy Characteristics'!$C:$C,0)))</f>
        <v>Industry Energy Efficiency Standards</v>
      </c>
      <c r="C857" s="362" t="str">
        <f t="shared" si="39"/>
        <v>Percentage Improvement in Eqpt Efficiency Standards above BAU</v>
      </c>
      <c r="D857" s="9" t="s">
        <v>3232</v>
      </c>
      <c r="E857" s="53" t="s">
        <v>2468</v>
      </c>
      <c r="F857" s="195" t="s">
        <v>2666</v>
      </c>
      <c r="G857" s="53" t="s">
        <v>2474</v>
      </c>
      <c r="H857" s="54">
        <v>1093</v>
      </c>
      <c r="I857" s="53" t="s">
        <v>46</v>
      </c>
      <c r="J857" s="360" t="str">
        <f>IF(ISBLANK(INDEX('Policy Characteristics'!D:D,MATCH($C857,'Policy Characteristics'!$C:$C,0))),"",INDEX('Policy Characteristics'!D:D,MATCH($C857,'Policy Characteristics'!$C:$C,0)))</f>
        <v>Industry Energy Efficiency Standards</v>
      </c>
      <c r="K857" s="358" t="str">
        <f>IF(ISBLANK(INDEX('Policy Characteristics'!E:E,MATCH($C857,'Policy Characteristics'!$C:$C,0))),"",INDEX('Policy Characteristics'!E:E,MATCH($C857,'Policy Characteristics'!$C:$C,0)))</f>
        <v>indst efficiency standards</v>
      </c>
      <c r="L857" s="380">
        <f>IF(ISBLANK(INDEX('Policy Characteristics'!F:F,MATCH($C857,'Policy Characteristics'!$C:$C,0))),"",INDEX('Policy Characteristics'!F:F,MATCH($C857,'Policy Characteristics'!$C:$C,0)))</f>
        <v>0</v>
      </c>
      <c r="M857" s="380">
        <f>IF(ISBLANK(INDEX('Policy Characteristics'!G:G,MATCH($C857,'Policy Characteristics'!$C:$C,0))),"",INDEX('Policy Characteristics'!G:G,MATCH($C857,'Policy Characteristics'!$C:$C,0)))</f>
        <v>0.25</v>
      </c>
      <c r="N857" s="380">
        <f>IF(ISBLANK(INDEX('Policy Characteristics'!H:H,MATCH($C857,'Policy Characteristics'!$C:$C,0))),"",INDEX('Policy Characteristics'!H:H,MATCH($C857,'Policy Characteristics'!$C:$C,0)))</f>
        <v>0.01</v>
      </c>
      <c r="O857" s="358" t="str">
        <f>IF(ISBLANK(INDEX('Policy Characteristics'!I:I,MATCH($C857,'Policy Characteristics'!$C:$C,0))),"",INDEX('Policy Characteristics'!I:I,MATCH($C857,'Policy Characteristics'!$C:$C,0)))</f>
        <v>% reduction in energy use</v>
      </c>
      <c r="P857" s="358"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7" s="358" t="str">
        <f>IF(ISBLANK(INDEX('Policy Characteristics'!K:K,MATCH($C857,'Policy Characteristics'!$C:$C,0))),"",INDEX('Policy Characteristics'!K:K,MATCH($C857,'Policy Characteristics'!$C:$C,0)))</f>
        <v>industry-ag-main.html#eff-stds</v>
      </c>
      <c r="R857" s="358" t="str">
        <f>IF(ISBLANK(INDEX('Policy Characteristics'!L:L,MATCH($C857,'Policy Characteristics'!$C:$C,0))),"",INDEX('Policy Characteristics'!L:L,MATCH($C857,'Policy Characteristics'!$C:$C,0)))</f>
        <v>industry-energy-efficiency-standards.html</v>
      </c>
    </row>
    <row r="858" spans="1:18" s="5" customFormat="1" x14ac:dyDescent="0.35">
      <c r="A858" s="358" t="str">
        <f>IF(ISBLANK(INDEX('Policy Characteristics'!A:A,MATCH($C858,'Policy Characteristics'!$C:$C,0))),"",INDEX('Policy Characteristics'!A:A,MATCH($C858,'Policy Characteristics'!$C:$C,0)))</f>
        <v>Industry</v>
      </c>
      <c r="B858" s="358" t="str">
        <f>IF(ISBLANK(INDEX('Policy Characteristics'!B:B,MATCH($C858,'Policy Characteristics'!$C:$C,0))),"",INDEX('Policy Characteristics'!B:B,MATCH($C858,'Policy Characteristics'!$C:$C,0)))</f>
        <v>Industry Energy Efficiency Standards</v>
      </c>
      <c r="C858" s="362" t="str">
        <f t="shared" si="39"/>
        <v>Percentage Improvement in Eqpt Efficiency Standards above BAU</v>
      </c>
      <c r="D858" s="9" t="s">
        <v>3232</v>
      </c>
      <c r="E858" s="53" t="s">
        <v>2805</v>
      </c>
      <c r="F858" s="195" t="s">
        <v>2666</v>
      </c>
      <c r="G858" s="53" t="s">
        <v>2808</v>
      </c>
      <c r="H858" s="54">
        <v>1094</v>
      </c>
      <c r="I858" s="53" t="s">
        <v>46</v>
      </c>
      <c r="J858" s="360" t="str">
        <f>IF(ISBLANK(INDEX('Policy Characteristics'!D:D,MATCH($C858,'Policy Characteristics'!$C:$C,0))),"",INDEX('Policy Characteristics'!D:D,MATCH($C858,'Policy Characteristics'!$C:$C,0)))</f>
        <v>Industry Energy Efficiency Standards</v>
      </c>
      <c r="K858" s="358" t="str">
        <f>IF(ISBLANK(INDEX('Policy Characteristics'!E:E,MATCH($C858,'Policy Characteristics'!$C:$C,0))),"",INDEX('Policy Characteristics'!E:E,MATCH($C858,'Policy Characteristics'!$C:$C,0)))</f>
        <v>indst efficiency standards</v>
      </c>
      <c r="L858" s="380">
        <f>IF(ISBLANK(INDEX('Policy Characteristics'!F:F,MATCH($C858,'Policy Characteristics'!$C:$C,0))),"",INDEX('Policy Characteristics'!F:F,MATCH($C858,'Policy Characteristics'!$C:$C,0)))</f>
        <v>0</v>
      </c>
      <c r="M858" s="380">
        <f>IF(ISBLANK(INDEX('Policy Characteristics'!G:G,MATCH($C858,'Policy Characteristics'!$C:$C,0))),"",INDEX('Policy Characteristics'!G:G,MATCH($C858,'Policy Characteristics'!$C:$C,0)))</f>
        <v>0.25</v>
      </c>
      <c r="N858" s="380">
        <f>IF(ISBLANK(INDEX('Policy Characteristics'!H:H,MATCH($C858,'Policy Characteristics'!$C:$C,0))),"",INDEX('Policy Characteristics'!H:H,MATCH($C858,'Policy Characteristics'!$C:$C,0)))</f>
        <v>0.01</v>
      </c>
      <c r="O858" s="358" t="str">
        <f>IF(ISBLANK(INDEX('Policy Characteristics'!I:I,MATCH($C858,'Policy Characteristics'!$C:$C,0))),"",INDEX('Policy Characteristics'!I:I,MATCH($C858,'Policy Characteristics'!$C:$C,0)))</f>
        <v>% reduction in energy use</v>
      </c>
      <c r="P858" s="358"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8" s="358" t="str">
        <f>IF(ISBLANK(INDEX('Policy Characteristics'!K:K,MATCH($C858,'Policy Characteristics'!$C:$C,0))),"",INDEX('Policy Characteristics'!K:K,MATCH($C858,'Policy Characteristics'!$C:$C,0)))</f>
        <v>industry-ag-main.html#eff-stds</v>
      </c>
      <c r="R858" s="358" t="str">
        <f>IF(ISBLANK(INDEX('Policy Characteristics'!L:L,MATCH($C858,'Policy Characteristics'!$C:$C,0))),"",INDEX('Policy Characteristics'!L:L,MATCH($C858,'Policy Characteristics'!$C:$C,0)))</f>
        <v>industry-energy-efficiency-standards.html</v>
      </c>
    </row>
    <row r="859" spans="1:18" s="5" customFormat="1" x14ac:dyDescent="0.35">
      <c r="A859" s="358" t="str">
        <f>IF(ISBLANK(INDEX('Policy Characteristics'!A:A,MATCH($C859,'Policy Characteristics'!$C:$C,0))),"",INDEX('Policy Characteristics'!A:A,MATCH($C859,'Policy Characteristics'!$C:$C,0)))</f>
        <v>Industry</v>
      </c>
      <c r="B859" s="358" t="str">
        <f>IF(ISBLANK(INDEX('Policy Characteristics'!B:B,MATCH($C859,'Policy Characteristics'!$C:$C,0))),"",INDEX('Policy Characteristics'!B:B,MATCH($C859,'Policy Characteristics'!$C:$C,0)))</f>
        <v>Industry Energy Efficiency Standards</v>
      </c>
      <c r="C859" s="362" t="str">
        <f t="shared" si="39"/>
        <v>Percentage Improvement in Eqpt Efficiency Standards above BAU</v>
      </c>
      <c r="D859" s="9" t="s">
        <v>3232</v>
      </c>
      <c r="E859" s="53" t="s">
        <v>2806</v>
      </c>
      <c r="F859" s="195" t="s">
        <v>2666</v>
      </c>
      <c r="G859" s="53" t="s">
        <v>2810</v>
      </c>
      <c r="H859" s="54">
        <v>1095</v>
      </c>
      <c r="I859" s="53" t="s">
        <v>45</v>
      </c>
      <c r="J859" s="360" t="str">
        <f>IF(ISBLANK(INDEX('Policy Characteristics'!D:D,MATCH($C859,'Policy Characteristics'!$C:$C,0))),"",INDEX('Policy Characteristics'!D:D,MATCH($C859,'Policy Characteristics'!$C:$C,0)))</f>
        <v>Industry Energy Efficiency Standards</v>
      </c>
      <c r="K859" s="358" t="str">
        <f>IF(ISBLANK(INDEX('Policy Characteristics'!E:E,MATCH($C859,'Policy Characteristics'!$C:$C,0))),"",INDEX('Policy Characteristics'!E:E,MATCH($C859,'Policy Characteristics'!$C:$C,0)))</f>
        <v>indst efficiency standards</v>
      </c>
      <c r="L859" s="380">
        <f>IF(ISBLANK(INDEX('Policy Characteristics'!F:F,MATCH($C859,'Policy Characteristics'!$C:$C,0))),"",INDEX('Policy Characteristics'!F:F,MATCH($C859,'Policy Characteristics'!$C:$C,0)))</f>
        <v>0</v>
      </c>
      <c r="M859" s="380">
        <f>IF(ISBLANK(INDEX('Policy Characteristics'!G:G,MATCH($C859,'Policy Characteristics'!$C:$C,0))),"",INDEX('Policy Characteristics'!G:G,MATCH($C859,'Policy Characteristics'!$C:$C,0)))</f>
        <v>0.25</v>
      </c>
      <c r="N859" s="380">
        <f>IF(ISBLANK(INDEX('Policy Characteristics'!H:H,MATCH($C859,'Policy Characteristics'!$C:$C,0))),"",INDEX('Policy Characteristics'!H:H,MATCH($C859,'Policy Characteristics'!$C:$C,0)))</f>
        <v>0.01</v>
      </c>
      <c r="O859" s="358" t="str">
        <f>IF(ISBLANK(INDEX('Policy Characteristics'!I:I,MATCH($C859,'Policy Characteristics'!$C:$C,0))),"",INDEX('Policy Characteristics'!I:I,MATCH($C859,'Policy Characteristics'!$C:$C,0)))</f>
        <v>% reduction in energy use</v>
      </c>
      <c r="P859" s="358"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9" s="358" t="str">
        <f>IF(ISBLANK(INDEX('Policy Characteristics'!K:K,MATCH($C859,'Policy Characteristics'!$C:$C,0))),"",INDEX('Policy Characteristics'!K:K,MATCH($C859,'Policy Characteristics'!$C:$C,0)))</f>
        <v>industry-ag-main.html#eff-stds</v>
      </c>
      <c r="R859" s="358" t="str">
        <f>IF(ISBLANK(INDEX('Policy Characteristics'!L:L,MATCH($C859,'Policy Characteristics'!$C:$C,0))),"",INDEX('Policy Characteristics'!L:L,MATCH($C859,'Policy Characteristics'!$C:$C,0)))</f>
        <v>industry-energy-efficiency-standards.html</v>
      </c>
    </row>
    <row r="860" spans="1:18" s="5" customFormat="1" x14ac:dyDescent="0.35">
      <c r="A860" s="358" t="str">
        <f>IF(ISBLANK(INDEX('Policy Characteristics'!A:A,MATCH($C860,'Policy Characteristics'!$C:$C,0))),"",INDEX('Policy Characteristics'!A:A,MATCH($C860,'Policy Characteristics'!$C:$C,0)))</f>
        <v>Industry</v>
      </c>
      <c r="B860" s="358" t="str">
        <f>IF(ISBLANK(INDEX('Policy Characteristics'!B:B,MATCH($C860,'Policy Characteristics'!$C:$C,0))),"",INDEX('Policy Characteristics'!B:B,MATCH($C860,'Policy Characteristics'!$C:$C,0)))</f>
        <v>Industry Energy Efficiency Standards</v>
      </c>
      <c r="C860" s="362" t="str">
        <f t="shared" si="39"/>
        <v>Percentage Improvement in Eqpt Efficiency Standards above BAU</v>
      </c>
      <c r="D860" s="9" t="s">
        <v>3232</v>
      </c>
      <c r="E860" s="53" t="s">
        <v>2807</v>
      </c>
      <c r="F860" s="195" t="s">
        <v>2666</v>
      </c>
      <c r="G860" s="53" t="s">
        <v>2811</v>
      </c>
      <c r="H860" s="54">
        <v>1096</v>
      </c>
      <c r="I860" s="53" t="s">
        <v>45</v>
      </c>
      <c r="J860" s="360" t="str">
        <f>IF(ISBLANK(INDEX('Policy Characteristics'!D:D,MATCH($C860,'Policy Characteristics'!$C:$C,0))),"",INDEX('Policy Characteristics'!D:D,MATCH($C860,'Policy Characteristics'!$C:$C,0)))</f>
        <v>Industry Energy Efficiency Standards</v>
      </c>
      <c r="K860" s="358" t="str">
        <f>IF(ISBLANK(INDEX('Policy Characteristics'!E:E,MATCH($C860,'Policy Characteristics'!$C:$C,0))),"",INDEX('Policy Characteristics'!E:E,MATCH($C860,'Policy Characteristics'!$C:$C,0)))</f>
        <v>indst efficiency standards</v>
      </c>
      <c r="L860" s="380">
        <f>IF(ISBLANK(INDEX('Policy Characteristics'!F:F,MATCH($C860,'Policy Characteristics'!$C:$C,0))),"",INDEX('Policy Characteristics'!F:F,MATCH($C860,'Policy Characteristics'!$C:$C,0)))</f>
        <v>0</v>
      </c>
      <c r="M860" s="380">
        <f>IF(ISBLANK(INDEX('Policy Characteristics'!G:G,MATCH($C860,'Policy Characteristics'!$C:$C,0))),"",INDEX('Policy Characteristics'!G:G,MATCH($C860,'Policy Characteristics'!$C:$C,0)))</f>
        <v>0.25</v>
      </c>
      <c r="N860" s="380">
        <f>IF(ISBLANK(INDEX('Policy Characteristics'!H:H,MATCH($C860,'Policy Characteristics'!$C:$C,0))),"",INDEX('Policy Characteristics'!H:H,MATCH($C860,'Policy Characteristics'!$C:$C,0)))</f>
        <v>0.01</v>
      </c>
      <c r="O860" s="358" t="str">
        <f>IF(ISBLANK(INDEX('Policy Characteristics'!I:I,MATCH($C860,'Policy Characteristics'!$C:$C,0))),"",INDEX('Policy Characteristics'!I:I,MATCH($C860,'Policy Characteristics'!$C:$C,0)))</f>
        <v>% reduction in energy use</v>
      </c>
      <c r="P860" s="358"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0" s="358" t="str">
        <f>IF(ISBLANK(INDEX('Policy Characteristics'!K:K,MATCH($C860,'Policy Characteristics'!$C:$C,0))),"",INDEX('Policy Characteristics'!K:K,MATCH($C860,'Policy Characteristics'!$C:$C,0)))</f>
        <v>industry-ag-main.html#eff-stds</v>
      </c>
      <c r="R860" s="358" t="str">
        <f>IF(ISBLANK(INDEX('Policy Characteristics'!L:L,MATCH($C860,'Policy Characteristics'!$C:$C,0))),"",INDEX('Policy Characteristics'!L:L,MATCH($C860,'Policy Characteristics'!$C:$C,0)))</f>
        <v>industry-energy-efficiency-standards.html</v>
      </c>
    </row>
    <row r="861" spans="1:18" s="5" customFormat="1" x14ac:dyDescent="0.35">
      <c r="A861" s="358" t="str">
        <f>IF(ISBLANK(INDEX('Policy Characteristics'!A:A,MATCH($C861,'Policy Characteristics'!$C:$C,0))),"",INDEX('Policy Characteristics'!A:A,MATCH($C861,'Policy Characteristics'!$C:$C,0)))</f>
        <v>Industry</v>
      </c>
      <c r="B861" s="358" t="str">
        <f>IF(ISBLANK(INDEX('Policy Characteristics'!B:B,MATCH($C861,'Policy Characteristics'!$C:$C,0))),"",INDEX('Policy Characteristics'!B:B,MATCH($C861,'Policy Characteristics'!$C:$C,0)))</f>
        <v>Industry Energy Efficiency Standards</v>
      </c>
      <c r="C861" s="362" t="str">
        <f t="shared" si="39"/>
        <v>Percentage Improvement in Eqpt Efficiency Standards above BAU</v>
      </c>
      <c r="D861" s="9" t="s">
        <v>3232</v>
      </c>
      <c r="E861" s="53" t="s">
        <v>2804</v>
      </c>
      <c r="F861" s="195" t="s">
        <v>2666</v>
      </c>
      <c r="G861" s="53" t="s">
        <v>2809</v>
      </c>
      <c r="H861" s="54">
        <v>1097</v>
      </c>
      <c r="I861" s="53" t="s">
        <v>46</v>
      </c>
      <c r="J861" s="360" t="str">
        <f>IF(ISBLANK(INDEX('Policy Characteristics'!D:D,MATCH($C861,'Policy Characteristics'!$C:$C,0))),"",INDEX('Policy Characteristics'!D:D,MATCH($C861,'Policy Characteristics'!$C:$C,0)))</f>
        <v>Industry Energy Efficiency Standards</v>
      </c>
      <c r="K861" s="358" t="str">
        <f>IF(ISBLANK(INDEX('Policy Characteristics'!E:E,MATCH($C861,'Policy Characteristics'!$C:$C,0))),"",INDEX('Policy Characteristics'!E:E,MATCH($C861,'Policy Characteristics'!$C:$C,0)))</f>
        <v>indst efficiency standards</v>
      </c>
      <c r="L861" s="380">
        <f>IF(ISBLANK(INDEX('Policy Characteristics'!F:F,MATCH($C861,'Policy Characteristics'!$C:$C,0))),"",INDEX('Policy Characteristics'!F:F,MATCH($C861,'Policy Characteristics'!$C:$C,0)))</f>
        <v>0</v>
      </c>
      <c r="M861" s="380">
        <f>IF(ISBLANK(INDEX('Policy Characteristics'!G:G,MATCH($C861,'Policy Characteristics'!$C:$C,0))),"",INDEX('Policy Characteristics'!G:G,MATCH($C861,'Policy Characteristics'!$C:$C,0)))</f>
        <v>0.25</v>
      </c>
      <c r="N861" s="380">
        <f>IF(ISBLANK(INDEX('Policy Characteristics'!H:H,MATCH($C861,'Policy Characteristics'!$C:$C,0))),"",INDEX('Policy Characteristics'!H:H,MATCH($C861,'Policy Characteristics'!$C:$C,0)))</f>
        <v>0.01</v>
      </c>
      <c r="O861" s="358" t="str">
        <f>IF(ISBLANK(INDEX('Policy Characteristics'!I:I,MATCH($C861,'Policy Characteristics'!$C:$C,0))),"",INDEX('Policy Characteristics'!I:I,MATCH($C861,'Policy Characteristics'!$C:$C,0)))</f>
        <v>% reduction in energy use</v>
      </c>
      <c r="P861" s="358"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1" s="358" t="str">
        <f>IF(ISBLANK(INDEX('Policy Characteristics'!K:K,MATCH($C861,'Policy Characteristics'!$C:$C,0))),"",INDEX('Policy Characteristics'!K:K,MATCH($C861,'Policy Characteristics'!$C:$C,0)))</f>
        <v>industry-ag-main.html#eff-stds</v>
      </c>
      <c r="R861" s="358" t="str">
        <f>IF(ISBLANK(INDEX('Policy Characteristics'!L:L,MATCH($C861,'Policy Characteristics'!$C:$C,0))),"",INDEX('Policy Characteristics'!L:L,MATCH($C861,'Policy Characteristics'!$C:$C,0)))</f>
        <v>industry-energy-efficiency-standards.html</v>
      </c>
    </row>
    <row r="862" spans="1:18" s="5" customFormat="1" x14ac:dyDescent="0.35">
      <c r="A862" s="358" t="str">
        <f>IF(ISBLANK(INDEX('Policy Characteristics'!A:A,MATCH($C862,'Policy Characteristics'!$C:$C,0))),"",INDEX('Policy Characteristics'!A:A,MATCH($C862,'Policy Characteristics'!$C:$C,0)))</f>
        <v>Industry</v>
      </c>
      <c r="B862" s="358" t="str">
        <f>IF(ISBLANK(INDEX('Policy Characteristics'!B:B,MATCH($C862,'Policy Characteristics'!$C:$C,0))),"",INDEX('Policy Characteristics'!B:B,MATCH($C862,'Policy Characteristics'!$C:$C,0)))</f>
        <v>Industry Energy Efficiency Standards</v>
      </c>
      <c r="C862" s="362" t="str">
        <f t="shared" si="39"/>
        <v>Percentage Improvement in Eqpt Efficiency Standards above BAU</v>
      </c>
      <c r="D862" s="9" t="s">
        <v>3233</v>
      </c>
      <c r="E862" s="53" t="s">
        <v>2463</v>
      </c>
      <c r="F862" s="195" t="s">
        <v>3195</v>
      </c>
      <c r="G862" s="53" t="s">
        <v>2469</v>
      </c>
      <c r="H862" s="54">
        <v>1098</v>
      </c>
      <c r="I862" s="53" t="s">
        <v>45</v>
      </c>
      <c r="J862" s="360" t="str">
        <f>IF(ISBLANK(INDEX('Policy Characteristics'!D:D,MATCH($C862,'Policy Characteristics'!$C:$C,0))),"",INDEX('Policy Characteristics'!D:D,MATCH($C862,'Policy Characteristics'!$C:$C,0)))</f>
        <v>Industry Energy Efficiency Standards</v>
      </c>
      <c r="K862" s="358" t="str">
        <f>IF(ISBLANK(INDEX('Policy Characteristics'!E:E,MATCH($C862,'Policy Characteristics'!$C:$C,0))),"",INDEX('Policy Characteristics'!E:E,MATCH($C862,'Policy Characteristics'!$C:$C,0)))</f>
        <v>indst efficiency standards</v>
      </c>
      <c r="L862" s="380">
        <f>IF(ISBLANK(INDEX('Policy Characteristics'!F:F,MATCH($C862,'Policy Characteristics'!$C:$C,0))),"",INDEX('Policy Characteristics'!F:F,MATCH($C862,'Policy Characteristics'!$C:$C,0)))</f>
        <v>0</v>
      </c>
      <c r="M862" s="380">
        <f>IF(ISBLANK(INDEX('Policy Characteristics'!G:G,MATCH($C862,'Policy Characteristics'!$C:$C,0))),"",INDEX('Policy Characteristics'!G:G,MATCH($C862,'Policy Characteristics'!$C:$C,0)))</f>
        <v>0.25</v>
      </c>
      <c r="N862" s="380">
        <f>IF(ISBLANK(INDEX('Policy Characteristics'!H:H,MATCH($C862,'Policy Characteristics'!$C:$C,0))),"",INDEX('Policy Characteristics'!H:H,MATCH($C862,'Policy Characteristics'!$C:$C,0)))</f>
        <v>0.01</v>
      </c>
      <c r="O862" s="358" t="str">
        <f>IF(ISBLANK(INDEX('Policy Characteristics'!I:I,MATCH($C862,'Policy Characteristics'!$C:$C,0))),"",INDEX('Policy Characteristics'!I:I,MATCH($C862,'Policy Characteristics'!$C:$C,0)))</f>
        <v>% reduction in energy use</v>
      </c>
      <c r="P862" s="358"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2" s="358" t="str">
        <f>IF(ISBLANK(INDEX('Policy Characteristics'!K:K,MATCH($C862,'Policy Characteristics'!$C:$C,0))),"",INDEX('Policy Characteristics'!K:K,MATCH($C862,'Policy Characteristics'!$C:$C,0)))</f>
        <v>industry-ag-main.html#eff-stds</v>
      </c>
      <c r="R862" s="358" t="str">
        <f>IF(ISBLANK(INDEX('Policy Characteristics'!L:L,MATCH($C862,'Policy Characteristics'!$C:$C,0))),"",INDEX('Policy Characteristics'!L:L,MATCH($C862,'Policy Characteristics'!$C:$C,0)))</f>
        <v>industry-energy-efficiency-standards.html</v>
      </c>
    </row>
    <row r="863" spans="1:18" s="5" customFormat="1" x14ac:dyDescent="0.35">
      <c r="A863" s="358" t="str">
        <f>IF(ISBLANK(INDEX('Policy Characteristics'!A:A,MATCH($C863,'Policy Characteristics'!$C:$C,0))),"",INDEX('Policy Characteristics'!A:A,MATCH($C863,'Policy Characteristics'!$C:$C,0)))</f>
        <v>Industry</v>
      </c>
      <c r="B863" s="358" t="str">
        <f>IF(ISBLANK(INDEX('Policy Characteristics'!B:B,MATCH($C863,'Policy Characteristics'!$C:$C,0))),"",INDEX('Policy Characteristics'!B:B,MATCH($C863,'Policy Characteristics'!$C:$C,0)))</f>
        <v>Industry Energy Efficiency Standards</v>
      </c>
      <c r="C863" s="362" t="str">
        <f t="shared" si="39"/>
        <v>Percentage Improvement in Eqpt Efficiency Standards above BAU</v>
      </c>
      <c r="D863" s="9" t="s">
        <v>3233</v>
      </c>
      <c r="E863" s="53" t="s">
        <v>2464</v>
      </c>
      <c r="F863" s="195" t="s">
        <v>3195</v>
      </c>
      <c r="G863" s="53" t="s">
        <v>2472</v>
      </c>
      <c r="H863" s="54">
        <v>1099</v>
      </c>
      <c r="I863" s="53" t="s">
        <v>45</v>
      </c>
      <c r="J863" s="360" t="str">
        <f>IF(ISBLANK(INDEX('Policy Characteristics'!D:D,MATCH($C863,'Policy Characteristics'!$C:$C,0))),"",INDEX('Policy Characteristics'!D:D,MATCH($C863,'Policy Characteristics'!$C:$C,0)))</f>
        <v>Industry Energy Efficiency Standards</v>
      </c>
      <c r="K863" s="358" t="str">
        <f>IF(ISBLANK(INDEX('Policy Characteristics'!E:E,MATCH($C863,'Policy Characteristics'!$C:$C,0))),"",INDEX('Policy Characteristics'!E:E,MATCH($C863,'Policy Characteristics'!$C:$C,0)))</f>
        <v>indst efficiency standards</v>
      </c>
      <c r="L863" s="380">
        <f>IF(ISBLANK(INDEX('Policy Characteristics'!F:F,MATCH($C863,'Policy Characteristics'!$C:$C,0))),"",INDEX('Policy Characteristics'!F:F,MATCH($C863,'Policy Characteristics'!$C:$C,0)))</f>
        <v>0</v>
      </c>
      <c r="M863" s="380">
        <f>IF(ISBLANK(INDEX('Policy Characteristics'!G:G,MATCH($C863,'Policy Characteristics'!$C:$C,0))),"",INDEX('Policy Characteristics'!G:G,MATCH($C863,'Policy Characteristics'!$C:$C,0)))</f>
        <v>0.25</v>
      </c>
      <c r="N863" s="380">
        <f>IF(ISBLANK(INDEX('Policy Characteristics'!H:H,MATCH($C863,'Policy Characteristics'!$C:$C,0))),"",INDEX('Policy Characteristics'!H:H,MATCH($C863,'Policy Characteristics'!$C:$C,0)))</f>
        <v>0.01</v>
      </c>
      <c r="O863" s="358" t="str">
        <f>IF(ISBLANK(INDEX('Policy Characteristics'!I:I,MATCH($C863,'Policy Characteristics'!$C:$C,0))),"",INDEX('Policy Characteristics'!I:I,MATCH($C863,'Policy Characteristics'!$C:$C,0)))</f>
        <v>% reduction in energy use</v>
      </c>
      <c r="P863" s="358"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3" s="358" t="str">
        <f>IF(ISBLANK(INDEX('Policy Characteristics'!K:K,MATCH($C863,'Policy Characteristics'!$C:$C,0))),"",INDEX('Policy Characteristics'!K:K,MATCH($C863,'Policy Characteristics'!$C:$C,0)))</f>
        <v>industry-ag-main.html#eff-stds</v>
      </c>
      <c r="R863" s="358" t="str">
        <f>IF(ISBLANK(INDEX('Policy Characteristics'!L:L,MATCH($C863,'Policy Characteristics'!$C:$C,0))),"",INDEX('Policy Characteristics'!L:L,MATCH($C863,'Policy Characteristics'!$C:$C,0)))</f>
        <v>industry-energy-efficiency-standards.html</v>
      </c>
    </row>
    <row r="864" spans="1:18" s="5" customFormat="1" x14ac:dyDescent="0.35">
      <c r="A864" s="358" t="str">
        <f>IF(ISBLANK(INDEX('Policy Characteristics'!A:A,MATCH($C864,'Policy Characteristics'!$C:$C,0))),"",INDEX('Policy Characteristics'!A:A,MATCH($C864,'Policy Characteristics'!$C:$C,0)))</f>
        <v>Industry</v>
      </c>
      <c r="B864" s="358" t="str">
        <f>IF(ISBLANK(INDEX('Policy Characteristics'!B:B,MATCH($C864,'Policy Characteristics'!$C:$C,0))),"",INDEX('Policy Characteristics'!B:B,MATCH($C864,'Policy Characteristics'!$C:$C,0)))</f>
        <v>Industry Energy Efficiency Standards</v>
      </c>
      <c r="C864" s="362" t="str">
        <f t="shared" si="39"/>
        <v>Percentage Improvement in Eqpt Efficiency Standards above BAU</v>
      </c>
      <c r="D864" s="9" t="s">
        <v>3233</v>
      </c>
      <c r="E864" s="53" t="s">
        <v>2465</v>
      </c>
      <c r="F864" s="195" t="s">
        <v>3195</v>
      </c>
      <c r="G864" s="53" t="s">
        <v>2473</v>
      </c>
      <c r="H864" s="54">
        <v>1100</v>
      </c>
      <c r="I864" s="53" t="s">
        <v>45</v>
      </c>
      <c r="J864" s="360" t="str">
        <f>IF(ISBLANK(INDEX('Policy Characteristics'!D:D,MATCH($C864,'Policy Characteristics'!$C:$C,0))),"",INDEX('Policy Characteristics'!D:D,MATCH($C864,'Policy Characteristics'!$C:$C,0)))</f>
        <v>Industry Energy Efficiency Standards</v>
      </c>
      <c r="K864" s="358" t="str">
        <f>IF(ISBLANK(INDEX('Policy Characteristics'!E:E,MATCH($C864,'Policy Characteristics'!$C:$C,0))),"",INDEX('Policy Characteristics'!E:E,MATCH($C864,'Policy Characteristics'!$C:$C,0)))</f>
        <v>indst efficiency standards</v>
      </c>
      <c r="L864" s="380">
        <f>IF(ISBLANK(INDEX('Policy Characteristics'!F:F,MATCH($C864,'Policy Characteristics'!$C:$C,0))),"",INDEX('Policy Characteristics'!F:F,MATCH($C864,'Policy Characteristics'!$C:$C,0)))</f>
        <v>0</v>
      </c>
      <c r="M864" s="380">
        <f>IF(ISBLANK(INDEX('Policy Characteristics'!G:G,MATCH($C864,'Policy Characteristics'!$C:$C,0))),"",INDEX('Policy Characteristics'!G:G,MATCH($C864,'Policy Characteristics'!$C:$C,0)))</f>
        <v>0.25</v>
      </c>
      <c r="N864" s="380">
        <f>IF(ISBLANK(INDEX('Policy Characteristics'!H:H,MATCH($C864,'Policy Characteristics'!$C:$C,0))),"",INDEX('Policy Characteristics'!H:H,MATCH($C864,'Policy Characteristics'!$C:$C,0)))</f>
        <v>0.01</v>
      </c>
      <c r="O864" s="358" t="str">
        <f>IF(ISBLANK(INDEX('Policy Characteristics'!I:I,MATCH($C864,'Policy Characteristics'!$C:$C,0))),"",INDEX('Policy Characteristics'!I:I,MATCH($C864,'Policy Characteristics'!$C:$C,0)))</f>
        <v>% reduction in energy use</v>
      </c>
      <c r="P864" s="358"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4" s="358" t="str">
        <f>IF(ISBLANK(INDEX('Policy Characteristics'!K:K,MATCH($C864,'Policy Characteristics'!$C:$C,0))),"",INDEX('Policy Characteristics'!K:K,MATCH($C864,'Policy Characteristics'!$C:$C,0)))</f>
        <v>industry-ag-main.html#eff-stds</v>
      </c>
      <c r="R864" s="358" t="str">
        <f>IF(ISBLANK(INDEX('Policy Characteristics'!L:L,MATCH($C864,'Policy Characteristics'!$C:$C,0))),"",INDEX('Policy Characteristics'!L:L,MATCH($C864,'Policy Characteristics'!$C:$C,0)))</f>
        <v>industry-energy-efficiency-standards.html</v>
      </c>
    </row>
    <row r="865" spans="1:18" s="5" customFormat="1" x14ac:dyDescent="0.35">
      <c r="A865" s="358" t="str">
        <f>IF(ISBLANK(INDEX('Policy Characteristics'!A:A,MATCH($C865,'Policy Characteristics'!$C:$C,0))),"",INDEX('Policy Characteristics'!A:A,MATCH($C865,'Policy Characteristics'!$C:$C,0)))</f>
        <v>Industry</v>
      </c>
      <c r="B865" s="358" t="str">
        <f>IF(ISBLANK(INDEX('Policy Characteristics'!B:B,MATCH($C865,'Policy Characteristics'!$C:$C,0))),"",INDEX('Policy Characteristics'!B:B,MATCH($C865,'Policy Characteristics'!$C:$C,0)))</f>
        <v>Industry Energy Efficiency Standards</v>
      </c>
      <c r="C865" s="362" t="str">
        <f t="shared" si="39"/>
        <v>Percentage Improvement in Eqpt Efficiency Standards above BAU</v>
      </c>
      <c r="D865" s="9" t="s">
        <v>3233</v>
      </c>
      <c r="E865" s="53" t="s">
        <v>2466</v>
      </c>
      <c r="F865" s="195" t="s">
        <v>3195</v>
      </c>
      <c r="G865" s="53" t="s">
        <v>2470</v>
      </c>
      <c r="H865" s="54">
        <v>1101</v>
      </c>
      <c r="I865" s="53" t="s">
        <v>46</v>
      </c>
      <c r="J865" s="360" t="str">
        <f>IF(ISBLANK(INDEX('Policy Characteristics'!D:D,MATCH($C865,'Policy Characteristics'!$C:$C,0))),"",INDEX('Policy Characteristics'!D:D,MATCH($C865,'Policy Characteristics'!$C:$C,0)))</f>
        <v>Industry Energy Efficiency Standards</v>
      </c>
      <c r="K865" s="358" t="str">
        <f>IF(ISBLANK(INDEX('Policy Characteristics'!E:E,MATCH($C865,'Policy Characteristics'!$C:$C,0))),"",INDEX('Policy Characteristics'!E:E,MATCH($C865,'Policy Characteristics'!$C:$C,0)))</f>
        <v>indst efficiency standards</v>
      </c>
      <c r="L865" s="380">
        <f>IF(ISBLANK(INDEX('Policy Characteristics'!F:F,MATCH($C865,'Policy Characteristics'!$C:$C,0))),"",INDEX('Policy Characteristics'!F:F,MATCH($C865,'Policy Characteristics'!$C:$C,0)))</f>
        <v>0</v>
      </c>
      <c r="M865" s="380">
        <f>IF(ISBLANK(INDEX('Policy Characteristics'!G:G,MATCH($C865,'Policy Characteristics'!$C:$C,0))),"",INDEX('Policy Characteristics'!G:G,MATCH($C865,'Policy Characteristics'!$C:$C,0)))</f>
        <v>0.25</v>
      </c>
      <c r="N865" s="380">
        <f>IF(ISBLANK(INDEX('Policy Characteristics'!H:H,MATCH($C865,'Policy Characteristics'!$C:$C,0))),"",INDEX('Policy Characteristics'!H:H,MATCH($C865,'Policy Characteristics'!$C:$C,0)))</f>
        <v>0.01</v>
      </c>
      <c r="O865" s="358" t="str">
        <f>IF(ISBLANK(INDEX('Policy Characteristics'!I:I,MATCH($C865,'Policy Characteristics'!$C:$C,0))),"",INDEX('Policy Characteristics'!I:I,MATCH($C865,'Policy Characteristics'!$C:$C,0)))</f>
        <v>% reduction in energy use</v>
      </c>
      <c r="P865" s="358"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5" s="358" t="str">
        <f>IF(ISBLANK(INDEX('Policy Characteristics'!K:K,MATCH($C865,'Policy Characteristics'!$C:$C,0))),"",INDEX('Policy Characteristics'!K:K,MATCH($C865,'Policy Characteristics'!$C:$C,0)))</f>
        <v>industry-ag-main.html#eff-stds</v>
      </c>
      <c r="R865" s="358" t="str">
        <f>IF(ISBLANK(INDEX('Policy Characteristics'!L:L,MATCH($C865,'Policy Characteristics'!$C:$C,0))),"",INDEX('Policy Characteristics'!L:L,MATCH($C865,'Policy Characteristics'!$C:$C,0)))</f>
        <v>industry-energy-efficiency-standards.html</v>
      </c>
    </row>
    <row r="866" spans="1:18" s="5" customFormat="1" x14ac:dyDescent="0.35">
      <c r="A866" s="358" t="str">
        <f>IF(ISBLANK(INDEX('Policy Characteristics'!A:A,MATCH($C866,'Policy Characteristics'!$C:$C,0))),"",INDEX('Policy Characteristics'!A:A,MATCH($C866,'Policy Characteristics'!$C:$C,0)))</f>
        <v>Industry</v>
      </c>
      <c r="B866" s="358" t="str">
        <f>IF(ISBLANK(INDEX('Policy Characteristics'!B:B,MATCH($C866,'Policy Characteristics'!$C:$C,0))),"",INDEX('Policy Characteristics'!B:B,MATCH($C866,'Policy Characteristics'!$C:$C,0)))</f>
        <v>Industry Energy Efficiency Standards</v>
      </c>
      <c r="C866" s="362" t="str">
        <f t="shared" si="39"/>
        <v>Percentage Improvement in Eqpt Efficiency Standards above BAU</v>
      </c>
      <c r="D866" s="9" t="s">
        <v>3233</v>
      </c>
      <c r="E866" s="53" t="s">
        <v>2467</v>
      </c>
      <c r="F866" s="195" t="s">
        <v>3195</v>
      </c>
      <c r="G866" s="53" t="s">
        <v>2471</v>
      </c>
      <c r="H866" s="54">
        <v>1102</v>
      </c>
      <c r="I866" s="53" t="s">
        <v>45</v>
      </c>
      <c r="J866" s="360" t="str">
        <f>IF(ISBLANK(INDEX('Policy Characteristics'!D:D,MATCH($C866,'Policy Characteristics'!$C:$C,0))),"",INDEX('Policy Characteristics'!D:D,MATCH($C866,'Policy Characteristics'!$C:$C,0)))</f>
        <v>Industry Energy Efficiency Standards</v>
      </c>
      <c r="K866" s="358" t="str">
        <f>IF(ISBLANK(INDEX('Policy Characteristics'!E:E,MATCH($C866,'Policy Characteristics'!$C:$C,0))),"",INDEX('Policy Characteristics'!E:E,MATCH($C866,'Policy Characteristics'!$C:$C,0)))</f>
        <v>indst efficiency standards</v>
      </c>
      <c r="L866" s="380">
        <f>IF(ISBLANK(INDEX('Policy Characteristics'!F:F,MATCH($C866,'Policy Characteristics'!$C:$C,0))),"",INDEX('Policy Characteristics'!F:F,MATCH($C866,'Policy Characteristics'!$C:$C,0)))</f>
        <v>0</v>
      </c>
      <c r="M866" s="380">
        <f>IF(ISBLANK(INDEX('Policy Characteristics'!G:G,MATCH($C866,'Policy Characteristics'!$C:$C,0))),"",INDEX('Policy Characteristics'!G:G,MATCH($C866,'Policy Characteristics'!$C:$C,0)))</f>
        <v>0.25</v>
      </c>
      <c r="N866" s="380">
        <f>IF(ISBLANK(INDEX('Policy Characteristics'!H:H,MATCH($C866,'Policy Characteristics'!$C:$C,0))),"",INDEX('Policy Characteristics'!H:H,MATCH($C866,'Policy Characteristics'!$C:$C,0)))</f>
        <v>0.01</v>
      </c>
      <c r="O866" s="358" t="str">
        <f>IF(ISBLANK(INDEX('Policy Characteristics'!I:I,MATCH($C866,'Policy Characteristics'!$C:$C,0))),"",INDEX('Policy Characteristics'!I:I,MATCH($C866,'Policy Characteristics'!$C:$C,0)))</f>
        <v>% reduction in energy use</v>
      </c>
      <c r="P866" s="358"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6" s="358" t="str">
        <f>IF(ISBLANK(INDEX('Policy Characteristics'!K:K,MATCH($C866,'Policy Characteristics'!$C:$C,0))),"",INDEX('Policy Characteristics'!K:K,MATCH($C866,'Policy Characteristics'!$C:$C,0)))</f>
        <v>industry-ag-main.html#eff-stds</v>
      </c>
      <c r="R866" s="358" t="str">
        <f>IF(ISBLANK(INDEX('Policy Characteristics'!L:L,MATCH($C866,'Policy Characteristics'!$C:$C,0))),"",INDEX('Policy Characteristics'!L:L,MATCH($C866,'Policy Characteristics'!$C:$C,0)))</f>
        <v>industry-energy-efficiency-standards.html</v>
      </c>
    </row>
    <row r="867" spans="1:18" s="5" customFormat="1" x14ac:dyDescent="0.35">
      <c r="A867" s="358" t="str">
        <f>IF(ISBLANK(INDEX('Policy Characteristics'!A:A,MATCH($C867,'Policy Characteristics'!$C:$C,0))),"",INDEX('Policy Characteristics'!A:A,MATCH($C867,'Policy Characteristics'!$C:$C,0)))</f>
        <v>Industry</v>
      </c>
      <c r="B867" s="358" t="str">
        <f>IF(ISBLANK(INDEX('Policy Characteristics'!B:B,MATCH($C867,'Policy Characteristics'!$C:$C,0))),"",INDEX('Policy Characteristics'!B:B,MATCH($C867,'Policy Characteristics'!$C:$C,0)))</f>
        <v>Industry Energy Efficiency Standards</v>
      </c>
      <c r="C867" s="362" t="str">
        <f t="shared" si="39"/>
        <v>Percentage Improvement in Eqpt Efficiency Standards above BAU</v>
      </c>
      <c r="D867" s="9" t="s">
        <v>3233</v>
      </c>
      <c r="E867" s="53" t="s">
        <v>2468</v>
      </c>
      <c r="F867" s="195" t="s">
        <v>3195</v>
      </c>
      <c r="G867" s="53" t="s">
        <v>2474</v>
      </c>
      <c r="H867" s="54">
        <v>1103</v>
      </c>
      <c r="I867" s="53" t="s">
        <v>46</v>
      </c>
      <c r="J867" s="360" t="str">
        <f>IF(ISBLANK(INDEX('Policy Characteristics'!D:D,MATCH($C867,'Policy Characteristics'!$C:$C,0))),"",INDEX('Policy Characteristics'!D:D,MATCH($C867,'Policy Characteristics'!$C:$C,0)))</f>
        <v>Industry Energy Efficiency Standards</v>
      </c>
      <c r="K867" s="358" t="str">
        <f>IF(ISBLANK(INDEX('Policy Characteristics'!E:E,MATCH($C867,'Policy Characteristics'!$C:$C,0))),"",INDEX('Policy Characteristics'!E:E,MATCH($C867,'Policy Characteristics'!$C:$C,0)))</f>
        <v>indst efficiency standards</v>
      </c>
      <c r="L867" s="380">
        <f>IF(ISBLANK(INDEX('Policy Characteristics'!F:F,MATCH($C867,'Policy Characteristics'!$C:$C,0))),"",INDEX('Policy Characteristics'!F:F,MATCH($C867,'Policy Characteristics'!$C:$C,0)))</f>
        <v>0</v>
      </c>
      <c r="M867" s="380">
        <f>IF(ISBLANK(INDEX('Policy Characteristics'!G:G,MATCH($C867,'Policy Characteristics'!$C:$C,0))),"",INDEX('Policy Characteristics'!G:G,MATCH($C867,'Policy Characteristics'!$C:$C,0)))</f>
        <v>0.25</v>
      </c>
      <c r="N867" s="380">
        <f>IF(ISBLANK(INDEX('Policy Characteristics'!H:H,MATCH($C867,'Policy Characteristics'!$C:$C,0))),"",INDEX('Policy Characteristics'!H:H,MATCH($C867,'Policy Characteristics'!$C:$C,0)))</f>
        <v>0.01</v>
      </c>
      <c r="O867" s="358" t="str">
        <f>IF(ISBLANK(INDEX('Policy Characteristics'!I:I,MATCH($C867,'Policy Characteristics'!$C:$C,0))),"",INDEX('Policy Characteristics'!I:I,MATCH($C867,'Policy Characteristics'!$C:$C,0)))</f>
        <v>% reduction in energy use</v>
      </c>
      <c r="P867" s="358"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7" s="358" t="str">
        <f>IF(ISBLANK(INDEX('Policy Characteristics'!K:K,MATCH($C867,'Policy Characteristics'!$C:$C,0))),"",INDEX('Policy Characteristics'!K:K,MATCH($C867,'Policy Characteristics'!$C:$C,0)))</f>
        <v>industry-ag-main.html#eff-stds</v>
      </c>
      <c r="R867" s="358" t="str">
        <f>IF(ISBLANK(INDEX('Policy Characteristics'!L:L,MATCH($C867,'Policy Characteristics'!$C:$C,0))),"",INDEX('Policy Characteristics'!L:L,MATCH($C867,'Policy Characteristics'!$C:$C,0)))</f>
        <v>industry-energy-efficiency-standards.html</v>
      </c>
    </row>
    <row r="868" spans="1:18" s="5" customFormat="1" x14ac:dyDescent="0.35">
      <c r="A868" s="358" t="str">
        <f>IF(ISBLANK(INDEX('Policy Characteristics'!A:A,MATCH($C868,'Policy Characteristics'!$C:$C,0))),"",INDEX('Policy Characteristics'!A:A,MATCH($C868,'Policy Characteristics'!$C:$C,0)))</f>
        <v>Industry</v>
      </c>
      <c r="B868" s="358" t="str">
        <f>IF(ISBLANK(INDEX('Policy Characteristics'!B:B,MATCH($C868,'Policy Characteristics'!$C:$C,0))),"",INDEX('Policy Characteristics'!B:B,MATCH($C868,'Policy Characteristics'!$C:$C,0)))</f>
        <v>Industry Energy Efficiency Standards</v>
      </c>
      <c r="C868" s="362" t="str">
        <f t="shared" si="39"/>
        <v>Percentage Improvement in Eqpt Efficiency Standards above BAU</v>
      </c>
      <c r="D868" s="9" t="s">
        <v>3233</v>
      </c>
      <c r="E868" s="53" t="s">
        <v>2805</v>
      </c>
      <c r="F868" s="195" t="s">
        <v>3195</v>
      </c>
      <c r="G868" s="53" t="s">
        <v>2808</v>
      </c>
      <c r="H868" s="54">
        <v>1104</v>
      </c>
      <c r="I868" s="53" t="s">
        <v>46</v>
      </c>
      <c r="J868" s="360" t="str">
        <f>IF(ISBLANK(INDEX('Policy Characteristics'!D:D,MATCH($C868,'Policy Characteristics'!$C:$C,0))),"",INDEX('Policy Characteristics'!D:D,MATCH($C868,'Policy Characteristics'!$C:$C,0)))</f>
        <v>Industry Energy Efficiency Standards</v>
      </c>
      <c r="K868" s="358" t="str">
        <f>IF(ISBLANK(INDEX('Policy Characteristics'!E:E,MATCH($C868,'Policy Characteristics'!$C:$C,0))),"",INDEX('Policy Characteristics'!E:E,MATCH($C868,'Policy Characteristics'!$C:$C,0)))</f>
        <v>indst efficiency standards</v>
      </c>
      <c r="L868" s="380">
        <f>IF(ISBLANK(INDEX('Policy Characteristics'!F:F,MATCH($C868,'Policy Characteristics'!$C:$C,0))),"",INDEX('Policy Characteristics'!F:F,MATCH($C868,'Policy Characteristics'!$C:$C,0)))</f>
        <v>0</v>
      </c>
      <c r="M868" s="380">
        <f>IF(ISBLANK(INDEX('Policy Characteristics'!G:G,MATCH($C868,'Policy Characteristics'!$C:$C,0))),"",INDEX('Policy Characteristics'!G:G,MATCH($C868,'Policy Characteristics'!$C:$C,0)))</f>
        <v>0.25</v>
      </c>
      <c r="N868" s="380">
        <f>IF(ISBLANK(INDEX('Policy Characteristics'!H:H,MATCH($C868,'Policy Characteristics'!$C:$C,0))),"",INDEX('Policy Characteristics'!H:H,MATCH($C868,'Policy Characteristics'!$C:$C,0)))</f>
        <v>0.01</v>
      </c>
      <c r="O868" s="358" t="str">
        <f>IF(ISBLANK(INDEX('Policy Characteristics'!I:I,MATCH($C868,'Policy Characteristics'!$C:$C,0))),"",INDEX('Policy Characteristics'!I:I,MATCH($C868,'Policy Characteristics'!$C:$C,0)))</f>
        <v>% reduction in energy use</v>
      </c>
      <c r="P868" s="358"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8" s="358" t="str">
        <f>IF(ISBLANK(INDEX('Policy Characteristics'!K:K,MATCH($C868,'Policy Characteristics'!$C:$C,0))),"",INDEX('Policy Characteristics'!K:K,MATCH($C868,'Policy Characteristics'!$C:$C,0)))</f>
        <v>industry-ag-main.html#eff-stds</v>
      </c>
      <c r="R868" s="358" t="str">
        <f>IF(ISBLANK(INDEX('Policy Characteristics'!L:L,MATCH($C868,'Policy Characteristics'!$C:$C,0))),"",INDEX('Policy Characteristics'!L:L,MATCH($C868,'Policy Characteristics'!$C:$C,0)))</f>
        <v>industry-energy-efficiency-standards.html</v>
      </c>
    </row>
    <row r="869" spans="1:18" s="5" customFormat="1" x14ac:dyDescent="0.35">
      <c r="A869" s="358" t="str">
        <f>IF(ISBLANK(INDEX('Policy Characteristics'!A:A,MATCH($C869,'Policy Characteristics'!$C:$C,0))),"",INDEX('Policy Characteristics'!A:A,MATCH($C869,'Policy Characteristics'!$C:$C,0)))</f>
        <v>Industry</v>
      </c>
      <c r="B869" s="358" t="str">
        <f>IF(ISBLANK(INDEX('Policy Characteristics'!B:B,MATCH($C869,'Policy Characteristics'!$C:$C,0))),"",INDEX('Policy Characteristics'!B:B,MATCH($C869,'Policy Characteristics'!$C:$C,0)))</f>
        <v>Industry Energy Efficiency Standards</v>
      </c>
      <c r="C869" s="362" t="str">
        <f t="shared" si="39"/>
        <v>Percentage Improvement in Eqpt Efficiency Standards above BAU</v>
      </c>
      <c r="D869" s="9" t="s">
        <v>3233</v>
      </c>
      <c r="E869" s="53" t="s">
        <v>2806</v>
      </c>
      <c r="F869" s="195" t="s">
        <v>3195</v>
      </c>
      <c r="G869" s="53" t="s">
        <v>2810</v>
      </c>
      <c r="H869" s="54">
        <v>1105</v>
      </c>
      <c r="I869" s="53" t="s">
        <v>45</v>
      </c>
      <c r="J869" s="360" t="str">
        <f>IF(ISBLANK(INDEX('Policy Characteristics'!D:D,MATCH($C869,'Policy Characteristics'!$C:$C,0))),"",INDEX('Policy Characteristics'!D:D,MATCH($C869,'Policy Characteristics'!$C:$C,0)))</f>
        <v>Industry Energy Efficiency Standards</v>
      </c>
      <c r="K869" s="358" t="str">
        <f>IF(ISBLANK(INDEX('Policy Characteristics'!E:E,MATCH($C869,'Policy Characteristics'!$C:$C,0))),"",INDEX('Policy Characteristics'!E:E,MATCH($C869,'Policy Characteristics'!$C:$C,0)))</f>
        <v>indst efficiency standards</v>
      </c>
      <c r="L869" s="380">
        <f>IF(ISBLANK(INDEX('Policy Characteristics'!F:F,MATCH($C869,'Policy Characteristics'!$C:$C,0))),"",INDEX('Policy Characteristics'!F:F,MATCH($C869,'Policy Characteristics'!$C:$C,0)))</f>
        <v>0</v>
      </c>
      <c r="M869" s="380">
        <f>IF(ISBLANK(INDEX('Policy Characteristics'!G:G,MATCH($C869,'Policy Characteristics'!$C:$C,0))),"",INDEX('Policy Characteristics'!G:G,MATCH($C869,'Policy Characteristics'!$C:$C,0)))</f>
        <v>0.25</v>
      </c>
      <c r="N869" s="380">
        <f>IF(ISBLANK(INDEX('Policy Characteristics'!H:H,MATCH($C869,'Policy Characteristics'!$C:$C,0))),"",INDEX('Policy Characteristics'!H:H,MATCH($C869,'Policy Characteristics'!$C:$C,0)))</f>
        <v>0.01</v>
      </c>
      <c r="O869" s="358" t="str">
        <f>IF(ISBLANK(INDEX('Policy Characteristics'!I:I,MATCH($C869,'Policy Characteristics'!$C:$C,0))),"",INDEX('Policy Characteristics'!I:I,MATCH($C869,'Policy Characteristics'!$C:$C,0)))</f>
        <v>% reduction in energy use</v>
      </c>
      <c r="P869" s="358"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9" s="358" t="str">
        <f>IF(ISBLANK(INDEX('Policy Characteristics'!K:K,MATCH($C869,'Policy Characteristics'!$C:$C,0))),"",INDEX('Policy Characteristics'!K:K,MATCH($C869,'Policy Characteristics'!$C:$C,0)))</f>
        <v>industry-ag-main.html#eff-stds</v>
      </c>
      <c r="R869" s="358" t="str">
        <f>IF(ISBLANK(INDEX('Policy Characteristics'!L:L,MATCH($C869,'Policy Characteristics'!$C:$C,0))),"",INDEX('Policy Characteristics'!L:L,MATCH($C869,'Policy Characteristics'!$C:$C,0)))</f>
        <v>industry-energy-efficiency-standards.html</v>
      </c>
    </row>
    <row r="870" spans="1:18" s="5" customFormat="1" x14ac:dyDescent="0.35">
      <c r="A870" s="358" t="str">
        <f>IF(ISBLANK(INDEX('Policy Characteristics'!A:A,MATCH($C870,'Policy Characteristics'!$C:$C,0))),"",INDEX('Policy Characteristics'!A:A,MATCH($C870,'Policy Characteristics'!$C:$C,0)))</f>
        <v>Industry</v>
      </c>
      <c r="B870" s="358" t="str">
        <f>IF(ISBLANK(INDEX('Policy Characteristics'!B:B,MATCH($C870,'Policy Characteristics'!$C:$C,0))),"",INDEX('Policy Characteristics'!B:B,MATCH($C870,'Policy Characteristics'!$C:$C,0)))</f>
        <v>Industry Energy Efficiency Standards</v>
      </c>
      <c r="C870" s="362" t="str">
        <f t="shared" si="39"/>
        <v>Percentage Improvement in Eqpt Efficiency Standards above BAU</v>
      </c>
      <c r="D870" s="9" t="s">
        <v>3233</v>
      </c>
      <c r="E870" s="53" t="s">
        <v>2807</v>
      </c>
      <c r="F870" s="195" t="s">
        <v>3195</v>
      </c>
      <c r="G870" s="53" t="s">
        <v>2811</v>
      </c>
      <c r="H870" s="54">
        <v>1106</v>
      </c>
      <c r="I870" s="53" t="s">
        <v>45</v>
      </c>
      <c r="J870" s="360" t="str">
        <f>IF(ISBLANK(INDEX('Policy Characteristics'!D:D,MATCH($C870,'Policy Characteristics'!$C:$C,0))),"",INDEX('Policy Characteristics'!D:D,MATCH($C870,'Policy Characteristics'!$C:$C,0)))</f>
        <v>Industry Energy Efficiency Standards</v>
      </c>
      <c r="K870" s="358" t="str">
        <f>IF(ISBLANK(INDEX('Policy Characteristics'!E:E,MATCH($C870,'Policy Characteristics'!$C:$C,0))),"",INDEX('Policy Characteristics'!E:E,MATCH($C870,'Policy Characteristics'!$C:$C,0)))</f>
        <v>indst efficiency standards</v>
      </c>
      <c r="L870" s="380">
        <f>IF(ISBLANK(INDEX('Policy Characteristics'!F:F,MATCH($C870,'Policy Characteristics'!$C:$C,0))),"",INDEX('Policy Characteristics'!F:F,MATCH($C870,'Policy Characteristics'!$C:$C,0)))</f>
        <v>0</v>
      </c>
      <c r="M870" s="380">
        <f>IF(ISBLANK(INDEX('Policy Characteristics'!G:G,MATCH($C870,'Policy Characteristics'!$C:$C,0))),"",INDEX('Policy Characteristics'!G:G,MATCH($C870,'Policy Characteristics'!$C:$C,0)))</f>
        <v>0.25</v>
      </c>
      <c r="N870" s="380">
        <f>IF(ISBLANK(INDEX('Policy Characteristics'!H:H,MATCH($C870,'Policy Characteristics'!$C:$C,0))),"",INDEX('Policy Characteristics'!H:H,MATCH($C870,'Policy Characteristics'!$C:$C,0)))</f>
        <v>0.01</v>
      </c>
      <c r="O870" s="358" t="str">
        <f>IF(ISBLANK(INDEX('Policy Characteristics'!I:I,MATCH($C870,'Policy Characteristics'!$C:$C,0))),"",INDEX('Policy Characteristics'!I:I,MATCH($C870,'Policy Characteristics'!$C:$C,0)))</f>
        <v>% reduction in energy use</v>
      </c>
      <c r="P870" s="358"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0" s="358" t="str">
        <f>IF(ISBLANK(INDEX('Policy Characteristics'!K:K,MATCH($C870,'Policy Characteristics'!$C:$C,0))),"",INDEX('Policy Characteristics'!K:K,MATCH($C870,'Policy Characteristics'!$C:$C,0)))</f>
        <v>industry-ag-main.html#eff-stds</v>
      </c>
      <c r="R870" s="358" t="str">
        <f>IF(ISBLANK(INDEX('Policy Characteristics'!L:L,MATCH($C870,'Policy Characteristics'!$C:$C,0))),"",INDEX('Policy Characteristics'!L:L,MATCH($C870,'Policy Characteristics'!$C:$C,0)))</f>
        <v>industry-energy-efficiency-standards.html</v>
      </c>
    </row>
    <row r="871" spans="1:18" s="5" customFormat="1" x14ac:dyDescent="0.35">
      <c r="A871" s="358" t="str">
        <f>IF(ISBLANK(INDEX('Policy Characteristics'!A:A,MATCH($C871,'Policy Characteristics'!$C:$C,0))),"",INDEX('Policy Characteristics'!A:A,MATCH($C871,'Policy Characteristics'!$C:$C,0)))</f>
        <v>Industry</v>
      </c>
      <c r="B871" s="358" t="str">
        <f>IF(ISBLANK(INDEX('Policy Characteristics'!B:B,MATCH($C871,'Policy Characteristics'!$C:$C,0))),"",INDEX('Policy Characteristics'!B:B,MATCH($C871,'Policy Characteristics'!$C:$C,0)))</f>
        <v>Industry Energy Efficiency Standards</v>
      </c>
      <c r="C871" s="362" t="str">
        <f t="shared" si="39"/>
        <v>Percentage Improvement in Eqpt Efficiency Standards above BAU</v>
      </c>
      <c r="D871" s="9" t="s">
        <v>3233</v>
      </c>
      <c r="E871" s="53" t="s">
        <v>2804</v>
      </c>
      <c r="F871" s="195" t="s">
        <v>3195</v>
      </c>
      <c r="G871" s="53" t="s">
        <v>2809</v>
      </c>
      <c r="H871" s="54">
        <v>1107</v>
      </c>
      <c r="I871" s="53" t="s">
        <v>46</v>
      </c>
      <c r="J871" s="360" t="str">
        <f>IF(ISBLANK(INDEX('Policy Characteristics'!D:D,MATCH($C871,'Policy Characteristics'!$C:$C,0))),"",INDEX('Policy Characteristics'!D:D,MATCH($C871,'Policy Characteristics'!$C:$C,0)))</f>
        <v>Industry Energy Efficiency Standards</v>
      </c>
      <c r="K871" s="358" t="str">
        <f>IF(ISBLANK(INDEX('Policy Characteristics'!E:E,MATCH($C871,'Policy Characteristics'!$C:$C,0))),"",INDEX('Policy Characteristics'!E:E,MATCH($C871,'Policy Characteristics'!$C:$C,0)))</f>
        <v>indst efficiency standards</v>
      </c>
      <c r="L871" s="380">
        <f>IF(ISBLANK(INDEX('Policy Characteristics'!F:F,MATCH($C871,'Policy Characteristics'!$C:$C,0))),"",INDEX('Policy Characteristics'!F:F,MATCH($C871,'Policy Characteristics'!$C:$C,0)))</f>
        <v>0</v>
      </c>
      <c r="M871" s="380">
        <f>IF(ISBLANK(INDEX('Policy Characteristics'!G:G,MATCH($C871,'Policy Characteristics'!$C:$C,0))),"",INDEX('Policy Characteristics'!G:G,MATCH($C871,'Policy Characteristics'!$C:$C,0)))</f>
        <v>0.25</v>
      </c>
      <c r="N871" s="380">
        <f>IF(ISBLANK(INDEX('Policy Characteristics'!H:H,MATCH($C871,'Policy Characteristics'!$C:$C,0))),"",INDEX('Policy Characteristics'!H:H,MATCH($C871,'Policy Characteristics'!$C:$C,0)))</f>
        <v>0.01</v>
      </c>
      <c r="O871" s="358" t="str">
        <f>IF(ISBLANK(INDEX('Policy Characteristics'!I:I,MATCH($C871,'Policy Characteristics'!$C:$C,0))),"",INDEX('Policy Characteristics'!I:I,MATCH($C871,'Policy Characteristics'!$C:$C,0)))</f>
        <v>% reduction in energy use</v>
      </c>
      <c r="P871" s="358"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1" s="358" t="str">
        <f>IF(ISBLANK(INDEX('Policy Characteristics'!K:K,MATCH($C871,'Policy Characteristics'!$C:$C,0))),"",INDEX('Policy Characteristics'!K:K,MATCH($C871,'Policy Characteristics'!$C:$C,0)))</f>
        <v>industry-ag-main.html#eff-stds</v>
      </c>
      <c r="R871" s="358" t="str">
        <f>IF(ISBLANK(INDEX('Policy Characteristics'!L:L,MATCH($C871,'Policy Characteristics'!$C:$C,0))),"",INDEX('Policy Characteristics'!L:L,MATCH($C871,'Policy Characteristics'!$C:$C,0)))</f>
        <v>industry-energy-efficiency-standards.html</v>
      </c>
    </row>
    <row r="872" spans="1:18" s="5" customFormat="1" x14ac:dyDescent="0.35">
      <c r="A872" s="358" t="str">
        <f>IF(ISBLANK(INDEX('Policy Characteristics'!A:A,MATCH($C872,'Policy Characteristics'!$C:$C,0))),"",INDEX('Policy Characteristics'!A:A,MATCH($C872,'Policy Characteristics'!$C:$C,0)))</f>
        <v>Industry</v>
      </c>
      <c r="B872" s="358" t="str">
        <f>IF(ISBLANK(INDEX('Policy Characteristics'!B:B,MATCH($C872,'Policy Characteristics'!$C:$C,0))),"",INDEX('Policy Characteristics'!B:B,MATCH($C872,'Policy Characteristics'!$C:$C,0)))</f>
        <v>Industry Energy Efficiency Standards</v>
      </c>
      <c r="C872" s="362" t="str">
        <f t="shared" si="39"/>
        <v>Percentage Improvement in Eqpt Efficiency Standards above BAU</v>
      </c>
      <c r="D872" s="9" t="s">
        <v>3234</v>
      </c>
      <c r="E872" s="53" t="s">
        <v>2463</v>
      </c>
      <c r="F872" s="195" t="s">
        <v>3196</v>
      </c>
      <c r="G872" s="53" t="s">
        <v>2469</v>
      </c>
      <c r="H872" s="54">
        <v>1108</v>
      </c>
      <c r="I872" s="53" t="s">
        <v>45</v>
      </c>
      <c r="J872" s="360" t="str">
        <f>IF(ISBLANK(INDEX('Policy Characteristics'!D:D,MATCH($C872,'Policy Characteristics'!$C:$C,0))),"",INDEX('Policy Characteristics'!D:D,MATCH($C872,'Policy Characteristics'!$C:$C,0)))</f>
        <v>Industry Energy Efficiency Standards</v>
      </c>
      <c r="K872" s="358" t="str">
        <f>IF(ISBLANK(INDEX('Policy Characteristics'!E:E,MATCH($C872,'Policy Characteristics'!$C:$C,0))),"",INDEX('Policy Characteristics'!E:E,MATCH($C872,'Policy Characteristics'!$C:$C,0)))</f>
        <v>indst efficiency standards</v>
      </c>
      <c r="L872" s="380">
        <f>IF(ISBLANK(INDEX('Policy Characteristics'!F:F,MATCH($C872,'Policy Characteristics'!$C:$C,0))),"",INDEX('Policy Characteristics'!F:F,MATCH($C872,'Policy Characteristics'!$C:$C,0)))</f>
        <v>0</v>
      </c>
      <c r="M872" s="380">
        <f>IF(ISBLANK(INDEX('Policy Characteristics'!G:G,MATCH($C872,'Policy Characteristics'!$C:$C,0))),"",INDEX('Policy Characteristics'!G:G,MATCH($C872,'Policy Characteristics'!$C:$C,0)))</f>
        <v>0.25</v>
      </c>
      <c r="N872" s="380">
        <f>IF(ISBLANK(INDEX('Policy Characteristics'!H:H,MATCH($C872,'Policy Characteristics'!$C:$C,0))),"",INDEX('Policy Characteristics'!H:H,MATCH($C872,'Policy Characteristics'!$C:$C,0)))</f>
        <v>0.01</v>
      </c>
      <c r="O872" s="358" t="str">
        <f>IF(ISBLANK(INDEX('Policy Characteristics'!I:I,MATCH($C872,'Policy Characteristics'!$C:$C,0))),"",INDEX('Policy Characteristics'!I:I,MATCH($C872,'Policy Characteristics'!$C:$C,0)))</f>
        <v>% reduction in energy use</v>
      </c>
      <c r="P872" s="358"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2" s="358" t="str">
        <f>IF(ISBLANK(INDEX('Policy Characteristics'!K:K,MATCH($C872,'Policy Characteristics'!$C:$C,0))),"",INDEX('Policy Characteristics'!K:K,MATCH($C872,'Policy Characteristics'!$C:$C,0)))</f>
        <v>industry-ag-main.html#eff-stds</v>
      </c>
      <c r="R872" s="358" t="str">
        <f>IF(ISBLANK(INDEX('Policy Characteristics'!L:L,MATCH($C872,'Policy Characteristics'!$C:$C,0))),"",INDEX('Policy Characteristics'!L:L,MATCH($C872,'Policy Characteristics'!$C:$C,0)))</f>
        <v>industry-energy-efficiency-standards.html</v>
      </c>
    </row>
    <row r="873" spans="1:18" s="5" customFormat="1" x14ac:dyDescent="0.35">
      <c r="A873" s="358" t="str">
        <f>IF(ISBLANK(INDEX('Policy Characteristics'!A:A,MATCH($C873,'Policy Characteristics'!$C:$C,0))),"",INDEX('Policy Characteristics'!A:A,MATCH($C873,'Policy Characteristics'!$C:$C,0)))</f>
        <v>Industry</v>
      </c>
      <c r="B873" s="358" t="str">
        <f>IF(ISBLANK(INDEX('Policy Characteristics'!B:B,MATCH($C873,'Policy Characteristics'!$C:$C,0))),"",INDEX('Policy Characteristics'!B:B,MATCH($C873,'Policy Characteristics'!$C:$C,0)))</f>
        <v>Industry Energy Efficiency Standards</v>
      </c>
      <c r="C873" s="362" t="str">
        <f t="shared" si="39"/>
        <v>Percentage Improvement in Eqpt Efficiency Standards above BAU</v>
      </c>
      <c r="D873" s="9" t="s">
        <v>3234</v>
      </c>
      <c r="E873" s="53" t="s">
        <v>2464</v>
      </c>
      <c r="F873" s="195" t="s">
        <v>3196</v>
      </c>
      <c r="G873" s="53" t="s">
        <v>2472</v>
      </c>
      <c r="H873" s="54">
        <v>1109</v>
      </c>
      <c r="I873" s="53" t="s">
        <v>46</v>
      </c>
      <c r="J873" s="360" t="str">
        <f>IF(ISBLANK(INDEX('Policy Characteristics'!D:D,MATCH($C873,'Policy Characteristics'!$C:$C,0))),"",INDEX('Policy Characteristics'!D:D,MATCH($C873,'Policy Characteristics'!$C:$C,0)))</f>
        <v>Industry Energy Efficiency Standards</v>
      </c>
      <c r="K873" s="358" t="str">
        <f>IF(ISBLANK(INDEX('Policy Characteristics'!E:E,MATCH($C873,'Policy Characteristics'!$C:$C,0))),"",INDEX('Policy Characteristics'!E:E,MATCH($C873,'Policy Characteristics'!$C:$C,0)))</f>
        <v>indst efficiency standards</v>
      </c>
      <c r="L873" s="380">
        <f>IF(ISBLANK(INDEX('Policy Characteristics'!F:F,MATCH($C873,'Policy Characteristics'!$C:$C,0))),"",INDEX('Policy Characteristics'!F:F,MATCH($C873,'Policy Characteristics'!$C:$C,0)))</f>
        <v>0</v>
      </c>
      <c r="M873" s="380">
        <f>IF(ISBLANK(INDEX('Policy Characteristics'!G:G,MATCH($C873,'Policy Characteristics'!$C:$C,0))),"",INDEX('Policy Characteristics'!G:G,MATCH($C873,'Policy Characteristics'!$C:$C,0)))</f>
        <v>0.25</v>
      </c>
      <c r="N873" s="380">
        <f>IF(ISBLANK(INDEX('Policy Characteristics'!H:H,MATCH($C873,'Policy Characteristics'!$C:$C,0))),"",INDEX('Policy Characteristics'!H:H,MATCH($C873,'Policy Characteristics'!$C:$C,0)))</f>
        <v>0.01</v>
      </c>
      <c r="O873" s="358" t="str">
        <f>IF(ISBLANK(INDEX('Policy Characteristics'!I:I,MATCH($C873,'Policy Characteristics'!$C:$C,0))),"",INDEX('Policy Characteristics'!I:I,MATCH($C873,'Policy Characteristics'!$C:$C,0)))</f>
        <v>% reduction in energy use</v>
      </c>
      <c r="P873" s="358"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3" s="358" t="str">
        <f>IF(ISBLANK(INDEX('Policy Characteristics'!K:K,MATCH($C873,'Policy Characteristics'!$C:$C,0))),"",INDEX('Policy Characteristics'!K:K,MATCH($C873,'Policy Characteristics'!$C:$C,0)))</f>
        <v>industry-ag-main.html#eff-stds</v>
      </c>
      <c r="R873" s="358" t="str">
        <f>IF(ISBLANK(INDEX('Policy Characteristics'!L:L,MATCH($C873,'Policy Characteristics'!$C:$C,0))),"",INDEX('Policy Characteristics'!L:L,MATCH($C873,'Policy Characteristics'!$C:$C,0)))</f>
        <v>industry-energy-efficiency-standards.html</v>
      </c>
    </row>
    <row r="874" spans="1:18" s="5" customFormat="1" x14ac:dyDescent="0.35">
      <c r="A874" s="358" t="str">
        <f>IF(ISBLANK(INDEX('Policy Characteristics'!A:A,MATCH($C874,'Policy Characteristics'!$C:$C,0))),"",INDEX('Policy Characteristics'!A:A,MATCH($C874,'Policy Characteristics'!$C:$C,0)))</f>
        <v>Industry</v>
      </c>
      <c r="B874" s="358" t="str">
        <f>IF(ISBLANK(INDEX('Policy Characteristics'!B:B,MATCH($C874,'Policy Characteristics'!$C:$C,0))),"",INDEX('Policy Characteristics'!B:B,MATCH($C874,'Policy Characteristics'!$C:$C,0)))</f>
        <v>Industry Energy Efficiency Standards</v>
      </c>
      <c r="C874" s="362" t="str">
        <f t="shared" si="39"/>
        <v>Percentage Improvement in Eqpt Efficiency Standards above BAU</v>
      </c>
      <c r="D874" s="9" t="s">
        <v>3234</v>
      </c>
      <c r="E874" s="53" t="s">
        <v>2465</v>
      </c>
      <c r="F874" s="195" t="s">
        <v>3196</v>
      </c>
      <c r="G874" s="53" t="s">
        <v>2473</v>
      </c>
      <c r="H874" s="54">
        <v>1110</v>
      </c>
      <c r="I874" s="53" t="s">
        <v>45</v>
      </c>
      <c r="J874" s="360" t="str">
        <f>IF(ISBLANK(INDEX('Policy Characteristics'!D:D,MATCH($C874,'Policy Characteristics'!$C:$C,0))),"",INDEX('Policy Characteristics'!D:D,MATCH($C874,'Policy Characteristics'!$C:$C,0)))</f>
        <v>Industry Energy Efficiency Standards</v>
      </c>
      <c r="K874" s="358" t="str">
        <f>IF(ISBLANK(INDEX('Policy Characteristics'!E:E,MATCH($C874,'Policy Characteristics'!$C:$C,0))),"",INDEX('Policy Characteristics'!E:E,MATCH($C874,'Policy Characteristics'!$C:$C,0)))</f>
        <v>indst efficiency standards</v>
      </c>
      <c r="L874" s="380">
        <f>IF(ISBLANK(INDEX('Policy Characteristics'!F:F,MATCH($C874,'Policy Characteristics'!$C:$C,0))),"",INDEX('Policy Characteristics'!F:F,MATCH($C874,'Policy Characteristics'!$C:$C,0)))</f>
        <v>0</v>
      </c>
      <c r="M874" s="380">
        <f>IF(ISBLANK(INDEX('Policy Characteristics'!G:G,MATCH($C874,'Policy Characteristics'!$C:$C,0))),"",INDEX('Policy Characteristics'!G:G,MATCH($C874,'Policy Characteristics'!$C:$C,0)))</f>
        <v>0.25</v>
      </c>
      <c r="N874" s="380">
        <f>IF(ISBLANK(INDEX('Policy Characteristics'!H:H,MATCH($C874,'Policy Characteristics'!$C:$C,0))),"",INDEX('Policy Characteristics'!H:H,MATCH($C874,'Policy Characteristics'!$C:$C,0)))</f>
        <v>0.01</v>
      </c>
      <c r="O874" s="358" t="str">
        <f>IF(ISBLANK(INDEX('Policy Characteristics'!I:I,MATCH($C874,'Policy Characteristics'!$C:$C,0))),"",INDEX('Policy Characteristics'!I:I,MATCH($C874,'Policy Characteristics'!$C:$C,0)))</f>
        <v>% reduction in energy use</v>
      </c>
      <c r="P874" s="358"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4" s="358" t="str">
        <f>IF(ISBLANK(INDEX('Policy Characteristics'!K:K,MATCH($C874,'Policy Characteristics'!$C:$C,0))),"",INDEX('Policy Characteristics'!K:K,MATCH($C874,'Policy Characteristics'!$C:$C,0)))</f>
        <v>industry-ag-main.html#eff-stds</v>
      </c>
      <c r="R874" s="358" t="str">
        <f>IF(ISBLANK(INDEX('Policy Characteristics'!L:L,MATCH($C874,'Policy Characteristics'!$C:$C,0))),"",INDEX('Policy Characteristics'!L:L,MATCH($C874,'Policy Characteristics'!$C:$C,0)))</f>
        <v>industry-energy-efficiency-standards.html</v>
      </c>
    </row>
    <row r="875" spans="1:18" s="5" customFormat="1" x14ac:dyDescent="0.35">
      <c r="A875" s="358" t="str">
        <f>IF(ISBLANK(INDEX('Policy Characteristics'!A:A,MATCH($C875,'Policy Characteristics'!$C:$C,0))),"",INDEX('Policy Characteristics'!A:A,MATCH($C875,'Policy Characteristics'!$C:$C,0)))</f>
        <v>Industry</v>
      </c>
      <c r="B875" s="358" t="str">
        <f>IF(ISBLANK(INDEX('Policy Characteristics'!B:B,MATCH($C875,'Policy Characteristics'!$C:$C,0))),"",INDEX('Policy Characteristics'!B:B,MATCH($C875,'Policy Characteristics'!$C:$C,0)))</f>
        <v>Industry Energy Efficiency Standards</v>
      </c>
      <c r="C875" s="362" t="str">
        <f t="shared" si="39"/>
        <v>Percentage Improvement in Eqpt Efficiency Standards above BAU</v>
      </c>
      <c r="D875" s="9" t="s">
        <v>3234</v>
      </c>
      <c r="E875" s="53" t="s">
        <v>2466</v>
      </c>
      <c r="F875" s="195" t="s">
        <v>3196</v>
      </c>
      <c r="G875" s="53" t="s">
        <v>2470</v>
      </c>
      <c r="H875" s="54">
        <v>1111</v>
      </c>
      <c r="I875" s="53" t="s">
        <v>46</v>
      </c>
      <c r="J875" s="360" t="str">
        <f>IF(ISBLANK(INDEX('Policy Characteristics'!D:D,MATCH($C875,'Policy Characteristics'!$C:$C,0))),"",INDEX('Policy Characteristics'!D:D,MATCH($C875,'Policy Characteristics'!$C:$C,0)))</f>
        <v>Industry Energy Efficiency Standards</v>
      </c>
      <c r="K875" s="358" t="str">
        <f>IF(ISBLANK(INDEX('Policy Characteristics'!E:E,MATCH($C875,'Policy Characteristics'!$C:$C,0))),"",INDEX('Policy Characteristics'!E:E,MATCH($C875,'Policy Characteristics'!$C:$C,0)))</f>
        <v>indst efficiency standards</v>
      </c>
      <c r="L875" s="380">
        <f>IF(ISBLANK(INDEX('Policy Characteristics'!F:F,MATCH($C875,'Policy Characteristics'!$C:$C,0))),"",INDEX('Policy Characteristics'!F:F,MATCH($C875,'Policy Characteristics'!$C:$C,0)))</f>
        <v>0</v>
      </c>
      <c r="M875" s="380">
        <f>IF(ISBLANK(INDEX('Policy Characteristics'!G:G,MATCH($C875,'Policy Characteristics'!$C:$C,0))),"",INDEX('Policy Characteristics'!G:G,MATCH($C875,'Policy Characteristics'!$C:$C,0)))</f>
        <v>0.25</v>
      </c>
      <c r="N875" s="380">
        <f>IF(ISBLANK(INDEX('Policy Characteristics'!H:H,MATCH($C875,'Policy Characteristics'!$C:$C,0))),"",INDEX('Policy Characteristics'!H:H,MATCH($C875,'Policy Characteristics'!$C:$C,0)))</f>
        <v>0.01</v>
      </c>
      <c r="O875" s="358" t="str">
        <f>IF(ISBLANK(INDEX('Policy Characteristics'!I:I,MATCH($C875,'Policy Characteristics'!$C:$C,0))),"",INDEX('Policy Characteristics'!I:I,MATCH($C875,'Policy Characteristics'!$C:$C,0)))</f>
        <v>% reduction in energy use</v>
      </c>
      <c r="P875" s="358"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5" s="358" t="str">
        <f>IF(ISBLANK(INDEX('Policy Characteristics'!K:K,MATCH($C875,'Policy Characteristics'!$C:$C,0))),"",INDEX('Policy Characteristics'!K:K,MATCH($C875,'Policy Characteristics'!$C:$C,0)))</f>
        <v>industry-ag-main.html#eff-stds</v>
      </c>
      <c r="R875" s="358" t="str">
        <f>IF(ISBLANK(INDEX('Policy Characteristics'!L:L,MATCH($C875,'Policy Characteristics'!$C:$C,0))),"",INDEX('Policy Characteristics'!L:L,MATCH($C875,'Policy Characteristics'!$C:$C,0)))</f>
        <v>industry-energy-efficiency-standards.html</v>
      </c>
    </row>
    <row r="876" spans="1:18" s="5" customFormat="1" x14ac:dyDescent="0.35">
      <c r="A876" s="358" t="str">
        <f>IF(ISBLANK(INDEX('Policy Characteristics'!A:A,MATCH($C876,'Policy Characteristics'!$C:$C,0))),"",INDEX('Policy Characteristics'!A:A,MATCH($C876,'Policy Characteristics'!$C:$C,0)))</f>
        <v>Industry</v>
      </c>
      <c r="B876" s="358" t="str">
        <f>IF(ISBLANK(INDEX('Policy Characteristics'!B:B,MATCH($C876,'Policy Characteristics'!$C:$C,0))),"",INDEX('Policy Characteristics'!B:B,MATCH($C876,'Policy Characteristics'!$C:$C,0)))</f>
        <v>Industry Energy Efficiency Standards</v>
      </c>
      <c r="C876" s="362" t="str">
        <f t="shared" si="39"/>
        <v>Percentage Improvement in Eqpt Efficiency Standards above BAU</v>
      </c>
      <c r="D876" s="9" t="s">
        <v>3234</v>
      </c>
      <c r="E876" s="53" t="s">
        <v>2467</v>
      </c>
      <c r="F876" s="195" t="s">
        <v>3196</v>
      </c>
      <c r="G876" s="53" t="s">
        <v>2471</v>
      </c>
      <c r="H876" s="54">
        <v>1112</v>
      </c>
      <c r="I876" s="53" t="s">
        <v>45</v>
      </c>
      <c r="J876" s="360" t="str">
        <f>IF(ISBLANK(INDEX('Policy Characteristics'!D:D,MATCH($C876,'Policy Characteristics'!$C:$C,0))),"",INDEX('Policy Characteristics'!D:D,MATCH($C876,'Policy Characteristics'!$C:$C,0)))</f>
        <v>Industry Energy Efficiency Standards</v>
      </c>
      <c r="K876" s="358" t="str">
        <f>IF(ISBLANK(INDEX('Policy Characteristics'!E:E,MATCH($C876,'Policy Characteristics'!$C:$C,0))),"",INDEX('Policy Characteristics'!E:E,MATCH($C876,'Policy Characteristics'!$C:$C,0)))</f>
        <v>indst efficiency standards</v>
      </c>
      <c r="L876" s="380">
        <f>IF(ISBLANK(INDEX('Policy Characteristics'!F:F,MATCH($C876,'Policy Characteristics'!$C:$C,0))),"",INDEX('Policy Characteristics'!F:F,MATCH($C876,'Policy Characteristics'!$C:$C,0)))</f>
        <v>0</v>
      </c>
      <c r="M876" s="380">
        <f>IF(ISBLANK(INDEX('Policy Characteristics'!G:G,MATCH($C876,'Policy Characteristics'!$C:$C,0))),"",INDEX('Policy Characteristics'!G:G,MATCH($C876,'Policy Characteristics'!$C:$C,0)))</f>
        <v>0.25</v>
      </c>
      <c r="N876" s="380">
        <f>IF(ISBLANK(INDEX('Policy Characteristics'!H:H,MATCH($C876,'Policy Characteristics'!$C:$C,0))),"",INDEX('Policy Characteristics'!H:H,MATCH($C876,'Policy Characteristics'!$C:$C,0)))</f>
        <v>0.01</v>
      </c>
      <c r="O876" s="358" t="str">
        <f>IF(ISBLANK(INDEX('Policy Characteristics'!I:I,MATCH($C876,'Policy Characteristics'!$C:$C,0))),"",INDEX('Policy Characteristics'!I:I,MATCH($C876,'Policy Characteristics'!$C:$C,0)))</f>
        <v>% reduction in energy use</v>
      </c>
      <c r="P876" s="358"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6" s="358" t="str">
        <f>IF(ISBLANK(INDEX('Policy Characteristics'!K:K,MATCH($C876,'Policy Characteristics'!$C:$C,0))),"",INDEX('Policy Characteristics'!K:K,MATCH($C876,'Policy Characteristics'!$C:$C,0)))</f>
        <v>industry-ag-main.html#eff-stds</v>
      </c>
      <c r="R876" s="358" t="str">
        <f>IF(ISBLANK(INDEX('Policy Characteristics'!L:L,MATCH($C876,'Policy Characteristics'!$C:$C,0))),"",INDEX('Policy Characteristics'!L:L,MATCH($C876,'Policy Characteristics'!$C:$C,0)))</f>
        <v>industry-energy-efficiency-standards.html</v>
      </c>
    </row>
    <row r="877" spans="1:18" s="5" customFormat="1" x14ac:dyDescent="0.35">
      <c r="A877" s="358" t="str">
        <f>IF(ISBLANK(INDEX('Policy Characteristics'!A:A,MATCH($C877,'Policy Characteristics'!$C:$C,0))),"",INDEX('Policy Characteristics'!A:A,MATCH($C877,'Policy Characteristics'!$C:$C,0)))</f>
        <v>Industry</v>
      </c>
      <c r="B877" s="358" t="str">
        <f>IF(ISBLANK(INDEX('Policy Characteristics'!B:B,MATCH($C877,'Policy Characteristics'!$C:$C,0))),"",INDEX('Policy Characteristics'!B:B,MATCH($C877,'Policy Characteristics'!$C:$C,0)))</f>
        <v>Industry Energy Efficiency Standards</v>
      </c>
      <c r="C877" s="362" t="str">
        <f t="shared" si="39"/>
        <v>Percentage Improvement in Eqpt Efficiency Standards above BAU</v>
      </c>
      <c r="D877" s="9" t="s">
        <v>3234</v>
      </c>
      <c r="E877" s="53" t="s">
        <v>2468</v>
      </c>
      <c r="F877" s="195" t="s">
        <v>3196</v>
      </c>
      <c r="G877" s="53" t="s">
        <v>2474</v>
      </c>
      <c r="H877" s="54">
        <v>1113</v>
      </c>
      <c r="I877" s="53" t="s">
        <v>46</v>
      </c>
      <c r="J877" s="360" t="str">
        <f>IF(ISBLANK(INDEX('Policy Characteristics'!D:D,MATCH($C877,'Policy Characteristics'!$C:$C,0))),"",INDEX('Policy Characteristics'!D:D,MATCH($C877,'Policy Characteristics'!$C:$C,0)))</f>
        <v>Industry Energy Efficiency Standards</v>
      </c>
      <c r="K877" s="358" t="str">
        <f>IF(ISBLANK(INDEX('Policy Characteristics'!E:E,MATCH($C877,'Policy Characteristics'!$C:$C,0))),"",INDEX('Policy Characteristics'!E:E,MATCH($C877,'Policy Characteristics'!$C:$C,0)))</f>
        <v>indst efficiency standards</v>
      </c>
      <c r="L877" s="380">
        <f>IF(ISBLANK(INDEX('Policy Characteristics'!F:F,MATCH($C877,'Policy Characteristics'!$C:$C,0))),"",INDEX('Policy Characteristics'!F:F,MATCH($C877,'Policy Characteristics'!$C:$C,0)))</f>
        <v>0</v>
      </c>
      <c r="M877" s="380">
        <f>IF(ISBLANK(INDEX('Policy Characteristics'!G:G,MATCH($C877,'Policy Characteristics'!$C:$C,0))),"",INDEX('Policy Characteristics'!G:G,MATCH($C877,'Policy Characteristics'!$C:$C,0)))</f>
        <v>0.25</v>
      </c>
      <c r="N877" s="380">
        <f>IF(ISBLANK(INDEX('Policy Characteristics'!H:H,MATCH($C877,'Policy Characteristics'!$C:$C,0))),"",INDEX('Policy Characteristics'!H:H,MATCH($C877,'Policy Characteristics'!$C:$C,0)))</f>
        <v>0.01</v>
      </c>
      <c r="O877" s="358" t="str">
        <f>IF(ISBLANK(INDEX('Policy Characteristics'!I:I,MATCH($C877,'Policy Characteristics'!$C:$C,0))),"",INDEX('Policy Characteristics'!I:I,MATCH($C877,'Policy Characteristics'!$C:$C,0)))</f>
        <v>% reduction in energy use</v>
      </c>
      <c r="P877" s="358"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7" s="358" t="str">
        <f>IF(ISBLANK(INDEX('Policy Characteristics'!K:K,MATCH($C877,'Policy Characteristics'!$C:$C,0))),"",INDEX('Policy Characteristics'!K:K,MATCH($C877,'Policy Characteristics'!$C:$C,0)))</f>
        <v>industry-ag-main.html#eff-stds</v>
      </c>
      <c r="R877" s="358" t="str">
        <f>IF(ISBLANK(INDEX('Policy Characteristics'!L:L,MATCH($C877,'Policy Characteristics'!$C:$C,0))),"",INDEX('Policy Characteristics'!L:L,MATCH($C877,'Policy Characteristics'!$C:$C,0)))</f>
        <v>industry-energy-efficiency-standards.html</v>
      </c>
    </row>
    <row r="878" spans="1:18" s="5" customFormat="1" x14ac:dyDescent="0.35">
      <c r="A878" s="358" t="str">
        <f>IF(ISBLANK(INDEX('Policy Characteristics'!A:A,MATCH($C878,'Policy Characteristics'!$C:$C,0))),"",INDEX('Policy Characteristics'!A:A,MATCH($C878,'Policy Characteristics'!$C:$C,0)))</f>
        <v>Industry</v>
      </c>
      <c r="B878" s="358" t="str">
        <f>IF(ISBLANK(INDEX('Policy Characteristics'!B:B,MATCH($C878,'Policy Characteristics'!$C:$C,0))),"",INDEX('Policy Characteristics'!B:B,MATCH($C878,'Policy Characteristics'!$C:$C,0)))</f>
        <v>Industry Energy Efficiency Standards</v>
      </c>
      <c r="C878" s="362" t="str">
        <f t="shared" si="39"/>
        <v>Percentage Improvement in Eqpt Efficiency Standards above BAU</v>
      </c>
      <c r="D878" s="9" t="s">
        <v>3234</v>
      </c>
      <c r="E878" s="53" t="s">
        <v>2805</v>
      </c>
      <c r="F878" s="195" t="s">
        <v>3196</v>
      </c>
      <c r="G878" s="53" t="s">
        <v>2808</v>
      </c>
      <c r="H878" s="54">
        <v>1114</v>
      </c>
      <c r="I878" s="53" t="s">
        <v>46</v>
      </c>
      <c r="J878" s="360" t="str">
        <f>IF(ISBLANK(INDEX('Policy Characteristics'!D:D,MATCH($C878,'Policy Characteristics'!$C:$C,0))),"",INDEX('Policy Characteristics'!D:D,MATCH($C878,'Policy Characteristics'!$C:$C,0)))</f>
        <v>Industry Energy Efficiency Standards</v>
      </c>
      <c r="K878" s="358" t="str">
        <f>IF(ISBLANK(INDEX('Policy Characteristics'!E:E,MATCH($C878,'Policy Characteristics'!$C:$C,0))),"",INDEX('Policy Characteristics'!E:E,MATCH($C878,'Policy Characteristics'!$C:$C,0)))</f>
        <v>indst efficiency standards</v>
      </c>
      <c r="L878" s="380">
        <f>IF(ISBLANK(INDEX('Policy Characteristics'!F:F,MATCH($C878,'Policy Characteristics'!$C:$C,0))),"",INDEX('Policy Characteristics'!F:F,MATCH($C878,'Policy Characteristics'!$C:$C,0)))</f>
        <v>0</v>
      </c>
      <c r="M878" s="380">
        <f>IF(ISBLANK(INDEX('Policy Characteristics'!G:G,MATCH($C878,'Policy Characteristics'!$C:$C,0))),"",INDEX('Policy Characteristics'!G:G,MATCH($C878,'Policy Characteristics'!$C:$C,0)))</f>
        <v>0.25</v>
      </c>
      <c r="N878" s="380">
        <f>IF(ISBLANK(INDEX('Policy Characteristics'!H:H,MATCH($C878,'Policy Characteristics'!$C:$C,0))),"",INDEX('Policy Characteristics'!H:H,MATCH($C878,'Policy Characteristics'!$C:$C,0)))</f>
        <v>0.01</v>
      </c>
      <c r="O878" s="358" t="str">
        <f>IF(ISBLANK(INDEX('Policy Characteristics'!I:I,MATCH($C878,'Policy Characteristics'!$C:$C,0))),"",INDEX('Policy Characteristics'!I:I,MATCH($C878,'Policy Characteristics'!$C:$C,0)))</f>
        <v>% reduction in energy use</v>
      </c>
      <c r="P878" s="358"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8" s="358" t="str">
        <f>IF(ISBLANK(INDEX('Policy Characteristics'!K:K,MATCH($C878,'Policy Characteristics'!$C:$C,0))),"",INDEX('Policy Characteristics'!K:K,MATCH($C878,'Policy Characteristics'!$C:$C,0)))</f>
        <v>industry-ag-main.html#eff-stds</v>
      </c>
      <c r="R878" s="358" t="str">
        <f>IF(ISBLANK(INDEX('Policy Characteristics'!L:L,MATCH($C878,'Policy Characteristics'!$C:$C,0))),"",INDEX('Policy Characteristics'!L:L,MATCH($C878,'Policy Characteristics'!$C:$C,0)))</f>
        <v>industry-energy-efficiency-standards.html</v>
      </c>
    </row>
    <row r="879" spans="1:18" s="5" customFormat="1" x14ac:dyDescent="0.35">
      <c r="A879" s="358" t="str">
        <f>IF(ISBLANK(INDEX('Policy Characteristics'!A:A,MATCH($C879,'Policy Characteristics'!$C:$C,0))),"",INDEX('Policy Characteristics'!A:A,MATCH($C879,'Policy Characteristics'!$C:$C,0)))</f>
        <v>Industry</v>
      </c>
      <c r="B879" s="358" t="str">
        <f>IF(ISBLANK(INDEX('Policy Characteristics'!B:B,MATCH($C879,'Policy Characteristics'!$C:$C,0))),"",INDEX('Policy Characteristics'!B:B,MATCH($C879,'Policy Characteristics'!$C:$C,0)))</f>
        <v>Industry Energy Efficiency Standards</v>
      </c>
      <c r="C879" s="362" t="str">
        <f t="shared" si="39"/>
        <v>Percentage Improvement in Eqpt Efficiency Standards above BAU</v>
      </c>
      <c r="D879" s="9" t="s">
        <v>3234</v>
      </c>
      <c r="E879" s="53" t="s">
        <v>2806</v>
      </c>
      <c r="F879" s="195" t="s">
        <v>3196</v>
      </c>
      <c r="G879" s="53" t="s">
        <v>2810</v>
      </c>
      <c r="H879" s="54">
        <v>1115</v>
      </c>
      <c r="I879" s="53" t="s">
        <v>46</v>
      </c>
      <c r="J879" s="360" t="str">
        <f>IF(ISBLANK(INDEX('Policy Characteristics'!D:D,MATCH($C879,'Policy Characteristics'!$C:$C,0))),"",INDEX('Policy Characteristics'!D:D,MATCH($C879,'Policy Characteristics'!$C:$C,0)))</f>
        <v>Industry Energy Efficiency Standards</v>
      </c>
      <c r="K879" s="358" t="str">
        <f>IF(ISBLANK(INDEX('Policy Characteristics'!E:E,MATCH($C879,'Policy Characteristics'!$C:$C,0))),"",INDEX('Policy Characteristics'!E:E,MATCH($C879,'Policy Characteristics'!$C:$C,0)))</f>
        <v>indst efficiency standards</v>
      </c>
      <c r="L879" s="380">
        <f>IF(ISBLANK(INDEX('Policy Characteristics'!F:F,MATCH($C879,'Policy Characteristics'!$C:$C,0))),"",INDEX('Policy Characteristics'!F:F,MATCH($C879,'Policy Characteristics'!$C:$C,0)))</f>
        <v>0</v>
      </c>
      <c r="M879" s="380">
        <f>IF(ISBLANK(INDEX('Policy Characteristics'!G:G,MATCH($C879,'Policy Characteristics'!$C:$C,0))),"",INDEX('Policy Characteristics'!G:G,MATCH($C879,'Policy Characteristics'!$C:$C,0)))</f>
        <v>0.25</v>
      </c>
      <c r="N879" s="380">
        <f>IF(ISBLANK(INDEX('Policy Characteristics'!H:H,MATCH($C879,'Policy Characteristics'!$C:$C,0))),"",INDEX('Policy Characteristics'!H:H,MATCH($C879,'Policy Characteristics'!$C:$C,0)))</f>
        <v>0.01</v>
      </c>
      <c r="O879" s="358" t="str">
        <f>IF(ISBLANK(INDEX('Policy Characteristics'!I:I,MATCH($C879,'Policy Characteristics'!$C:$C,0))),"",INDEX('Policy Characteristics'!I:I,MATCH($C879,'Policy Characteristics'!$C:$C,0)))</f>
        <v>% reduction in energy use</v>
      </c>
      <c r="P879" s="358"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9" s="358" t="str">
        <f>IF(ISBLANK(INDEX('Policy Characteristics'!K:K,MATCH($C879,'Policy Characteristics'!$C:$C,0))),"",INDEX('Policy Characteristics'!K:K,MATCH($C879,'Policy Characteristics'!$C:$C,0)))</f>
        <v>industry-ag-main.html#eff-stds</v>
      </c>
      <c r="R879" s="358" t="str">
        <f>IF(ISBLANK(INDEX('Policy Characteristics'!L:L,MATCH($C879,'Policy Characteristics'!$C:$C,0))),"",INDEX('Policy Characteristics'!L:L,MATCH($C879,'Policy Characteristics'!$C:$C,0)))</f>
        <v>industry-energy-efficiency-standards.html</v>
      </c>
    </row>
    <row r="880" spans="1:18" s="5" customFormat="1" x14ac:dyDescent="0.35">
      <c r="A880" s="358" t="str">
        <f>IF(ISBLANK(INDEX('Policy Characteristics'!A:A,MATCH($C880,'Policy Characteristics'!$C:$C,0))),"",INDEX('Policy Characteristics'!A:A,MATCH($C880,'Policy Characteristics'!$C:$C,0)))</f>
        <v>Industry</v>
      </c>
      <c r="B880" s="358" t="str">
        <f>IF(ISBLANK(INDEX('Policy Characteristics'!B:B,MATCH($C880,'Policy Characteristics'!$C:$C,0))),"",INDEX('Policy Characteristics'!B:B,MATCH($C880,'Policy Characteristics'!$C:$C,0)))</f>
        <v>Industry Energy Efficiency Standards</v>
      </c>
      <c r="C880" s="362" t="str">
        <f t="shared" si="39"/>
        <v>Percentage Improvement in Eqpt Efficiency Standards above BAU</v>
      </c>
      <c r="D880" s="9" t="s">
        <v>3234</v>
      </c>
      <c r="E880" s="53" t="s">
        <v>2807</v>
      </c>
      <c r="F880" s="195" t="s">
        <v>3196</v>
      </c>
      <c r="G880" s="53" t="s">
        <v>2811</v>
      </c>
      <c r="H880" s="54">
        <v>1116</v>
      </c>
      <c r="I880" s="53" t="s">
        <v>45</v>
      </c>
      <c r="J880" s="360" t="str">
        <f>IF(ISBLANK(INDEX('Policy Characteristics'!D:D,MATCH($C880,'Policy Characteristics'!$C:$C,0))),"",INDEX('Policy Characteristics'!D:D,MATCH($C880,'Policy Characteristics'!$C:$C,0)))</f>
        <v>Industry Energy Efficiency Standards</v>
      </c>
      <c r="K880" s="358" t="str">
        <f>IF(ISBLANK(INDEX('Policy Characteristics'!E:E,MATCH($C880,'Policy Characteristics'!$C:$C,0))),"",INDEX('Policy Characteristics'!E:E,MATCH($C880,'Policy Characteristics'!$C:$C,0)))</f>
        <v>indst efficiency standards</v>
      </c>
      <c r="L880" s="380">
        <f>IF(ISBLANK(INDEX('Policy Characteristics'!F:F,MATCH($C880,'Policy Characteristics'!$C:$C,0))),"",INDEX('Policy Characteristics'!F:F,MATCH($C880,'Policy Characteristics'!$C:$C,0)))</f>
        <v>0</v>
      </c>
      <c r="M880" s="380">
        <f>IF(ISBLANK(INDEX('Policy Characteristics'!G:G,MATCH($C880,'Policy Characteristics'!$C:$C,0))),"",INDEX('Policy Characteristics'!G:G,MATCH($C880,'Policy Characteristics'!$C:$C,0)))</f>
        <v>0.25</v>
      </c>
      <c r="N880" s="380">
        <f>IF(ISBLANK(INDEX('Policy Characteristics'!H:H,MATCH($C880,'Policy Characteristics'!$C:$C,0))),"",INDEX('Policy Characteristics'!H:H,MATCH($C880,'Policy Characteristics'!$C:$C,0)))</f>
        <v>0.01</v>
      </c>
      <c r="O880" s="358" t="str">
        <f>IF(ISBLANK(INDEX('Policy Characteristics'!I:I,MATCH($C880,'Policy Characteristics'!$C:$C,0))),"",INDEX('Policy Characteristics'!I:I,MATCH($C880,'Policy Characteristics'!$C:$C,0)))</f>
        <v>% reduction in energy use</v>
      </c>
      <c r="P880" s="358"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0" s="358" t="str">
        <f>IF(ISBLANK(INDEX('Policy Characteristics'!K:K,MATCH($C880,'Policy Characteristics'!$C:$C,0))),"",INDEX('Policy Characteristics'!K:K,MATCH($C880,'Policy Characteristics'!$C:$C,0)))</f>
        <v>industry-ag-main.html#eff-stds</v>
      </c>
      <c r="R880" s="358" t="str">
        <f>IF(ISBLANK(INDEX('Policy Characteristics'!L:L,MATCH($C880,'Policy Characteristics'!$C:$C,0))),"",INDEX('Policy Characteristics'!L:L,MATCH($C880,'Policy Characteristics'!$C:$C,0)))</f>
        <v>industry-energy-efficiency-standards.html</v>
      </c>
    </row>
    <row r="881" spans="1:18" s="5" customFormat="1" x14ac:dyDescent="0.35">
      <c r="A881" s="358" t="str">
        <f>IF(ISBLANK(INDEX('Policy Characteristics'!A:A,MATCH($C881,'Policy Characteristics'!$C:$C,0))),"",INDEX('Policy Characteristics'!A:A,MATCH($C881,'Policy Characteristics'!$C:$C,0)))</f>
        <v>Industry</v>
      </c>
      <c r="B881" s="358" t="str">
        <f>IF(ISBLANK(INDEX('Policy Characteristics'!B:B,MATCH($C881,'Policy Characteristics'!$C:$C,0))),"",INDEX('Policy Characteristics'!B:B,MATCH($C881,'Policy Characteristics'!$C:$C,0)))</f>
        <v>Industry Energy Efficiency Standards</v>
      </c>
      <c r="C881" s="362" t="str">
        <f t="shared" si="39"/>
        <v>Percentage Improvement in Eqpt Efficiency Standards above BAU</v>
      </c>
      <c r="D881" s="9" t="s">
        <v>3234</v>
      </c>
      <c r="E881" s="53" t="s">
        <v>2804</v>
      </c>
      <c r="F881" s="195" t="s">
        <v>3196</v>
      </c>
      <c r="G881" s="53" t="s">
        <v>2809</v>
      </c>
      <c r="H881" s="54">
        <v>1117</v>
      </c>
      <c r="I881" s="53" t="s">
        <v>46</v>
      </c>
      <c r="J881" s="360" t="str">
        <f>IF(ISBLANK(INDEX('Policy Characteristics'!D:D,MATCH($C881,'Policy Characteristics'!$C:$C,0))),"",INDEX('Policy Characteristics'!D:D,MATCH($C881,'Policy Characteristics'!$C:$C,0)))</f>
        <v>Industry Energy Efficiency Standards</v>
      </c>
      <c r="K881" s="358" t="str">
        <f>IF(ISBLANK(INDEX('Policy Characteristics'!E:E,MATCH($C881,'Policy Characteristics'!$C:$C,0))),"",INDEX('Policy Characteristics'!E:E,MATCH($C881,'Policy Characteristics'!$C:$C,0)))</f>
        <v>indst efficiency standards</v>
      </c>
      <c r="L881" s="380">
        <f>IF(ISBLANK(INDEX('Policy Characteristics'!F:F,MATCH($C881,'Policy Characteristics'!$C:$C,0))),"",INDEX('Policy Characteristics'!F:F,MATCH($C881,'Policy Characteristics'!$C:$C,0)))</f>
        <v>0</v>
      </c>
      <c r="M881" s="380">
        <f>IF(ISBLANK(INDEX('Policy Characteristics'!G:G,MATCH($C881,'Policy Characteristics'!$C:$C,0))),"",INDEX('Policy Characteristics'!G:G,MATCH($C881,'Policy Characteristics'!$C:$C,0)))</f>
        <v>0.25</v>
      </c>
      <c r="N881" s="380">
        <f>IF(ISBLANK(INDEX('Policy Characteristics'!H:H,MATCH($C881,'Policy Characteristics'!$C:$C,0))),"",INDEX('Policy Characteristics'!H:H,MATCH($C881,'Policy Characteristics'!$C:$C,0)))</f>
        <v>0.01</v>
      </c>
      <c r="O881" s="358" t="str">
        <f>IF(ISBLANK(INDEX('Policy Characteristics'!I:I,MATCH($C881,'Policy Characteristics'!$C:$C,0))),"",INDEX('Policy Characteristics'!I:I,MATCH($C881,'Policy Characteristics'!$C:$C,0)))</f>
        <v>% reduction in energy use</v>
      </c>
      <c r="P881" s="358"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1" s="358" t="str">
        <f>IF(ISBLANK(INDEX('Policy Characteristics'!K:K,MATCH($C881,'Policy Characteristics'!$C:$C,0))),"",INDEX('Policy Characteristics'!K:K,MATCH($C881,'Policy Characteristics'!$C:$C,0)))</f>
        <v>industry-ag-main.html#eff-stds</v>
      </c>
      <c r="R881" s="358" t="str">
        <f>IF(ISBLANK(INDEX('Policy Characteristics'!L:L,MATCH($C881,'Policy Characteristics'!$C:$C,0))),"",INDEX('Policy Characteristics'!L:L,MATCH($C881,'Policy Characteristics'!$C:$C,0)))</f>
        <v>industry-energy-efficiency-standards.html</v>
      </c>
    </row>
    <row r="882" spans="1:18" s="5" customFormat="1" x14ac:dyDescent="0.35">
      <c r="A882" s="358" t="str">
        <f>IF(ISBLANK(INDEX('Policy Characteristics'!A:A,MATCH($C882,'Policy Characteristics'!$C:$C,0))),"",INDEX('Policy Characteristics'!A:A,MATCH($C882,'Policy Characteristics'!$C:$C,0)))</f>
        <v>Industry</v>
      </c>
      <c r="B882" s="358" t="str">
        <f>IF(ISBLANK(INDEX('Policy Characteristics'!B:B,MATCH($C882,'Policy Characteristics'!$C:$C,0))),"",INDEX('Policy Characteristics'!B:B,MATCH($C882,'Policy Characteristics'!$C:$C,0)))</f>
        <v>Industry Energy Efficiency Standards</v>
      </c>
      <c r="C882" s="362" t="str">
        <f t="shared" si="39"/>
        <v>Percentage Improvement in Eqpt Efficiency Standards above BAU</v>
      </c>
      <c r="D882" s="9" t="s">
        <v>3235</v>
      </c>
      <c r="E882" s="53" t="s">
        <v>2463</v>
      </c>
      <c r="F882" s="195" t="s">
        <v>3197</v>
      </c>
      <c r="G882" s="53" t="s">
        <v>2469</v>
      </c>
      <c r="H882" s="54">
        <v>1118</v>
      </c>
      <c r="I882" s="53" t="s">
        <v>45</v>
      </c>
      <c r="J882" s="360" t="str">
        <f>IF(ISBLANK(INDEX('Policy Characteristics'!D:D,MATCH($C882,'Policy Characteristics'!$C:$C,0))),"",INDEX('Policy Characteristics'!D:D,MATCH($C882,'Policy Characteristics'!$C:$C,0)))</f>
        <v>Industry Energy Efficiency Standards</v>
      </c>
      <c r="K882" s="358" t="str">
        <f>IF(ISBLANK(INDEX('Policy Characteristics'!E:E,MATCH($C882,'Policy Characteristics'!$C:$C,0))),"",INDEX('Policy Characteristics'!E:E,MATCH($C882,'Policy Characteristics'!$C:$C,0)))</f>
        <v>indst efficiency standards</v>
      </c>
      <c r="L882" s="380">
        <f>IF(ISBLANK(INDEX('Policy Characteristics'!F:F,MATCH($C882,'Policy Characteristics'!$C:$C,0))),"",INDEX('Policy Characteristics'!F:F,MATCH($C882,'Policy Characteristics'!$C:$C,0)))</f>
        <v>0</v>
      </c>
      <c r="M882" s="380">
        <f>IF(ISBLANK(INDEX('Policy Characteristics'!G:G,MATCH($C882,'Policy Characteristics'!$C:$C,0))),"",INDEX('Policy Characteristics'!G:G,MATCH($C882,'Policy Characteristics'!$C:$C,0)))</f>
        <v>0.25</v>
      </c>
      <c r="N882" s="380">
        <f>IF(ISBLANK(INDEX('Policy Characteristics'!H:H,MATCH($C882,'Policy Characteristics'!$C:$C,0))),"",INDEX('Policy Characteristics'!H:H,MATCH($C882,'Policy Characteristics'!$C:$C,0)))</f>
        <v>0.01</v>
      </c>
      <c r="O882" s="358" t="str">
        <f>IF(ISBLANK(INDEX('Policy Characteristics'!I:I,MATCH($C882,'Policy Characteristics'!$C:$C,0))),"",INDEX('Policy Characteristics'!I:I,MATCH($C882,'Policy Characteristics'!$C:$C,0)))</f>
        <v>% reduction in energy use</v>
      </c>
      <c r="P882" s="358"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2" s="358" t="str">
        <f>IF(ISBLANK(INDEX('Policy Characteristics'!K:K,MATCH($C882,'Policy Characteristics'!$C:$C,0))),"",INDEX('Policy Characteristics'!K:K,MATCH($C882,'Policy Characteristics'!$C:$C,0)))</f>
        <v>industry-ag-main.html#eff-stds</v>
      </c>
      <c r="R882" s="358" t="str">
        <f>IF(ISBLANK(INDEX('Policy Characteristics'!L:L,MATCH($C882,'Policy Characteristics'!$C:$C,0))),"",INDEX('Policy Characteristics'!L:L,MATCH($C882,'Policy Characteristics'!$C:$C,0)))</f>
        <v>industry-energy-efficiency-standards.html</v>
      </c>
    </row>
    <row r="883" spans="1:18" s="5" customFormat="1" x14ac:dyDescent="0.35">
      <c r="A883" s="358" t="str">
        <f>IF(ISBLANK(INDEX('Policy Characteristics'!A:A,MATCH($C883,'Policy Characteristics'!$C:$C,0))),"",INDEX('Policy Characteristics'!A:A,MATCH($C883,'Policy Characteristics'!$C:$C,0)))</f>
        <v>Industry</v>
      </c>
      <c r="B883" s="358" t="str">
        <f>IF(ISBLANK(INDEX('Policy Characteristics'!B:B,MATCH($C883,'Policy Characteristics'!$C:$C,0))),"",INDEX('Policy Characteristics'!B:B,MATCH($C883,'Policy Characteristics'!$C:$C,0)))</f>
        <v>Industry Energy Efficiency Standards</v>
      </c>
      <c r="C883" s="362" t="str">
        <f t="shared" si="39"/>
        <v>Percentage Improvement in Eqpt Efficiency Standards above BAU</v>
      </c>
      <c r="D883" s="9" t="s">
        <v>3235</v>
      </c>
      <c r="E883" s="53" t="s">
        <v>2464</v>
      </c>
      <c r="F883" s="195" t="s">
        <v>3197</v>
      </c>
      <c r="G883" s="53" t="s">
        <v>2472</v>
      </c>
      <c r="H883" s="54">
        <v>1119</v>
      </c>
      <c r="I883" s="53" t="s">
        <v>46</v>
      </c>
      <c r="J883" s="360" t="str">
        <f>IF(ISBLANK(INDEX('Policy Characteristics'!D:D,MATCH($C883,'Policy Characteristics'!$C:$C,0))),"",INDEX('Policy Characteristics'!D:D,MATCH($C883,'Policy Characteristics'!$C:$C,0)))</f>
        <v>Industry Energy Efficiency Standards</v>
      </c>
      <c r="K883" s="358" t="str">
        <f>IF(ISBLANK(INDEX('Policy Characteristics'!E:E,MATCH($C883,'Policy Characteristics'!$C:$C,0))),"",INDEX('Policy Characteristics'!E:E,MATCH($C883,'Policy Characteristics'!$C:$C,0)))</f>
        <v>indst efficiency standards</v>
      </c>
      <c r="L883" s="380">
        <f>IF(ISBLANK(INDEX('Policy Characteristics'!F:F,MATCH($C883,'Policy Characteristics'!$C:$C,0))),"",INDEX('Policy Characteristics'!F:F,MATCH($C883,'Policy Characteristics'!$C:$C,0)))</f>
        <v>0</v>
      </c>
      <c r="M883" s="380">
        <f>IF(ISBLANK(INDEX('Policy Characteristics'!G:G,MATCH($C883,'Policy Characteristics'!$C:$C,0))),"",INDEX('Policy Characteristics'!G:G,MATCH($C883,'Policy Characteristics'!$C:$C,0)))</f>
        <v>0.25</v>
      </c>
      <c r="N883" s="380">
        <f>IF(ISBLANK(INDEX('Policy Characteristics'!H:H,MATCH($C883,'Policy Characteristics'!$C:$C,0))),"",INDEX('Policy Characteristics'!H:H,MATCH($C883,'Policy Characteristics'!$C:$C,0)))</f>
        <v>0.01</v>
      </c>
      <c r="O883" s="358" t="str">
        <f>IF(ISBLANK(INDEX('Policy Characteristics'!I:I,MATCH($C883,'Policy Characteristics'!$C:$C,0))),"",INDEX('Policy Characteristics'!I:I,MATCH($C883,'Policy Characteristics'!$C:$C,0)))</f>
        <v>% reduction in energy use</v>
      </c>
      <c r="P883" s="358"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3" s="358" t="str">
        <f>IF(ISBLANK(INDEX('Policy Characteristics'!K:K,MATCH($C883,'Policy Characteristics'!$C:$C,0))),"",INDEX('Policy Characteristics'!K:K,MATCH($C883,'Policy Characteristics'!$C:$C,0)))</f>
        <v>industry-ag-main.html#eff-stds</v>
      </c>
      <c r="R883" s="358" t="str">
        <f>IF(ISBLANK(INDEX('Policy Characteristics'!L:L,MATCH($C883,'Policy Characteristics'!$C:$C,0))),"",INDEX('Policy Characteristics'!L:L,MATCH($C883,'Policy Characteristics'!$C:$C,0)))</f>
        <v>industry-energy-efficiency-standards.html</v>
      </c>
    </row>
    <row r="884" spans="1:18" s="5" customFormat="1" x14ac:dyDescent="0.35">
      <c r="A884" s="358" t="str">
        <f>IF(ISBLANK(INDEX('Policy Characteristics'!A:A,MATCH($C884,'Policy Characteristics'!$C:$C,0))),"",INDEX('Policy Characteristics'!A:A,MATCH($C884,'Policy Characteristics'!$C:$C,0)))</f>
        <v>Industry</v>
      </c>
      <c r="B884" s="358" t="str">
        <f>IF(ISBLANK(INDEX('Policy Characteristics'!B:B,MATCH($C884,'Policy Characteristics'!$C:$C,0))),"",INDEX('Policy Characteristics'!B:B,MATCH($C884,'Policy Characteristics'!$C:$C,0)))</f>
        <v>Industry Energy Efficiency Standards</v>
      </c>
      <c r="C884" s="362" t="str">
        <f t="shared" si="39"/>
        <v>Percentage Improvement in Eqpt Efficiency Standards above BAU</v>
      </c>
      <c r="D884" s="9" t="s">
        <v>3235</v>
      </c>
      <c r="E884" s="53" t="s">
        <v>2465</v>
      </c>
      <c r="F884" s="195" t="s">
        <v>3197</v>
      </c>
      <c r="G884" s="53" t="s">
        <v>2473</v>
      </c>
      <c r="H884" s="54">
        <v>1120</v>
      </c>
      <c r="I884" s="53" t="s">
        <v>45</v>
      </c>
      <c r="J884" s="360" t="str">
        <f>IF(ISBLANK(INDEX('Policy Characteristics'!D:D,MATCH($C884,'Policy Characteristics'!$C:$C,0))),"",INDEX('Policy Characteristics'!D:D,MATCH($C884,'Policy Characteristics'!$C:$C,0)))</f>
        <v>Industry Energy Efficiency Standards</v>
      </c>
      <c r="K884" s="358" t="str">
        <f>IF(ISBLANK(INDEX('Policy Characteristics'!E:E,MATCH($C884,'Policy Characteristics'!$C:$C,0))),"",INDEX('Policy Characteristics'!E:E,MATCH($C884,'Policy Characteristics'!$C:$C,0)))</f>
        <v>indst efficiency standards</v>
      </c>
      <c r="L884" s="380">
        <f>IF(ISBLANK(INDEX('Policy Characteristics'!F:F,MATCH($C884,'Policy Characteristics'!$C:$C,0))),"",INDEX('Policy Characteristics'!F:F,MATCH($C884,'Policy Characteristics'!$C:$C,0)))</f>
        <v>0</v>
      </c>
      <c r="M884" s="380">
        <f>IF(ISBLANK(INDEX('Policy Characteristics'!G:G,MATCH($C884,'Policy Characteristics'!$C:$C,0))),"",INDEX('Policy Characteristics'!G:G,MATCH($C884,'Policy Characteristics'!$C:$C,0)))</f>
        <v>0.25</v>
      </c>
      <c r="N884" s="380">
        <f>IF(ISBLANK(INDEX('Policy Characteristics'!H:H,MATCH($C884,'Policy Characteristics'!$C:$C,0))),"",INDEX('Policy Characteristics'!H:H,MATCH($C884,'Policy Characteristics'!$C:$C,0)))</f>
        <v>0.01</v>
      </c>
      <c r="O884" s="358" t="str">
        <f>IF(ISBLANK(INDEX('Policy Characteristics'!I:I,MATCH($C884,'Policy Characteristics'!$C:$C,0))),"",INDEX('Policy Characteristics'!I:I,MATCH($C884,'Policy Characteristics'!$C:$C,0)))</f>
        <v>% reduction in energy use</v>
      </c>
      <c r="P884" s="358"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4" s="358" t="str">
        <f>IF(ISBLANK(INDEX('Policy Characteristics'!K:K,MATCH($C884,'Policy Characteristics'!$C:$C,0))),"",INDEX('Policy Characteristics'!K:K,MATCH($C884,'Policy Characteristics'!$C:$C,0)))</f>
        <v>industry-ag-main.html#eff-stds</v>
      </c>
      <c r="R884" s="358" t="str">
        <f>IF(ISBLANK(INDEX('Policy Characteristics'!L:L,MATCH($C884,'Policy Characteristics'!$C:$C,0))),"",INDEX('Policy Characteristics'!L:L,MATCH($C884,'Policy Characteristics'!$C:$C,0)))</f>
        <v>industry-energy-efficiency-standards.html</v>
      </c>
    </row>
    <row r="885" spans="1:18" s="5" customFormat="1" x14ac:dyDescent="0.35">
      <c r="A885" s="358" t="str">
        <f>IF(ISBLANK(INDEX('Policy Characteristics'!A:A,MATCH($C885,'Policy Characteristics'!$C:$C,0))),"",INDEX('Policy Characteristics'!A:A,MATCH($C885,'Policy Characteristics'!$C:$C,0)))</f>
        <v>Industry</v>
      </c>
      <c r="B885" s="358" t="str">
        <f>IF(ISBLANK(INDEX('Policy Characteristics'!B:B,MATCH($C885,'Policy Characteristics'!$C:$C,0))),"",INDEX('Policy Characteristics'!B:B,MATCH($C885,'Policy Characteristics'!$C:$C,0)))</f>
        <v>Industry Energy Efficiency Standards</v>
      </c>
      <c r="C885" s="362" t="str">
        <f t="shared" si="39"/>
        <v>Percentage Improvement in Eqpt Efficiency Standards above BAU</v>
      </c>
      <c r="D885" s="9" t="s">
        <v>3235</v>
      </c>
      <c r="E885" s="53" t="s">
        <v>2466</v>
      </c>
      <c r="F885" s="195" t="s">
        <v>3197</v>
      </c>
      <c r="G885" s="53" t="s">
        <v>2470</v>
      </c>
      <c r="H885" s="54">
        <v>1121</v>
      </c>
      <c r="I885" s="53" t="s">
        <v>46</v>
      </c>
      <c r="J885" s="360" t="str">
        <f>IF(ISBLANK(INDEX('Policy Characteristics'!D:D,MATCH($C885,'Policy Characteristics'!$C:$C,0))),"",INDEX('Policy Characteristics'!D:D,MATCH($C885,'Policy Characteristics'!$C:$C,0)))</f>
        <v>Industry Energy Efficiency Standards</v>
      </c>
      <c r="K885" s="358" t="str">
        <f>IF(ISBLANK(INDEX('Policy Characteristics'!E:E,MATCH($C885,'Policy Characteristics'!$C:$C,0))),"",INDEX('Policy Characteristics'!E:E,MATCH($C885,'Policy Characteristics'!$C:$C,0)))</f>
        <v>indst efficiency standards</v>
      </c>
      <c r="L885" s="380">
        <f>IF(ISBLANK(INDEX('Policy Characteristics'!F:F,MATCH($C885,'Policy Characteristics'!$C:$C,0))),"",INDEX('Policy Characteristics'!F:F,MATCH($C885,'Policy Characteristics'!$C:$C,0)))</f>
        <v>0</v>
      </c>
      <c r="M885" s="380">
        <f>IF(ISBLANK(INDEX('Policy Characteristics'!G:G,MATCH($C885,'Policy Characteristics'!$C:$C,0))),"",INDEX('Policy Characteristics'!G:G,MATCH($C885,'Policy Characteristics'!$C:$C,0)))</f>
        <v>0.25</v>
      </c>
      <c r="N885" s="380">
        <f>IF(ISBLANK(INDEX('Policy Characteristics'!H:H,MATCH($C885,'Policy Characteristics'!$C:$C,0))),"",INDEX('Policy Characteristics'!H:H,MATCH($C885,'Policy Characteristics'!$C:$C,0)))</f>
        <v>0.01</v>
      </c>
      <c r="O885" s="358" t="str">
        <f>IF(ISBLANK(INDEX('Policy Characteristics'!I:I,MATCH($C885,'Policy Characteristics'!$C:$C,0))),"",INDEX('Policy Characteristics'!I:I,MATCH($C885,'Policy Characteristics'!$C:$C,0)))</f>
        <v>% reduction in energy use</v>
      </c>
      <c r="P885" s="358"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5" s="358" t="str">
        <f>IF(ISBLANK(INDEX('Policy Characteristics'!K:K,MATCH($C885,'Policy Characteristics'!$C:$C,0))),"",INDEX('Policy Characteristics'!K:K,MATCH($C885,'Policy Characteristics'!$C:$C,0)))</f>
        <v>industry-ag-main.html#eff-stds</v>
      </c>
      <c r="R885" s="358" t="str">
        <f>IF(ISBLANK(INDEX('Policy Characteristics'!L:L,MATCH($C885,'Policy Characteristics'!$C:$C,0))),"",INDEX('Policy Characteristics'!L:L,MATCH($C885,'Policy Characteristics'!$C:$C,0)))</f>
        <v>industry-energy-efficiency-standards.html</v>
      </c>
    </row>
    <row r="886" spans="1:18" s="5" customFormat="1" x14ac:dyDescent="0.35">
      <c r="A886" s="358" t="str">
        <f>IF(ISBLANK(INDEX('Policy Characteristics'!A:A,MATCH($C886,'Policy Characteristics'!$C:$C,0))),"",INDEX('Policy Characteristics'!A:A,MATCH($C886,'Policy Characteristics'!$C:$C,0)))</f>
        <v>Industry</v>
      </c>
      <c r="B886" s="358" t="str">
        <f>IF(ISBLANK(INDEX('Policy Characteristics'!B:B,MATCH($C886,'Policy Characteristics'!$C:$C,0))),"",INDEX('Policy Characteristics'!B:B,MATCH($C886,'Policy Characteristics'!$C:$C,0)))</f>
        <v>Industry Energy Efficiency Standards</v>
      </c>
      <c r="C886" s="362" t="str">
        <f t="shared" si="39"/>
        <v>Percentage Improvement in Eqpt Efficiency Standards above BAU</v>
      </c>
      <c r="D886" s="9" t="s">
        <v>3235</v>
      </c>
      <c r="E886" s="53" t="s">
        <v>2467</v>
      </c>
      <c r="F886" s="195" t="s">
        <v>3197</v>
      </c>
      <c r="G886" s="53" t="s">
        <v>2471</v>
      </c>
      <c r="H886" s="54">
        <v>1122</v>
      </c>
      <c r="I886" s="53" t="s">
        <v>45</v>
      </c>
      <c r="J886" s="360" t="str">
        <f>IF(ISBLANK(INDEX('Policy Characteristics'!D:D,MATCH($C886,'Policy Characteristics'!$C:$C,0))),"",INDEX('Policy Characteristics'!D:D,MATCH($C886,'Policy Characteristics'!$C:$C,0)))</f>
        <v>Industry Energy Efficiency Standards</v>
      </c>
      <c r="K886" s="358" t="str">
        <f>IF(ISBLANK(INDEX('Policy Characteristics'!E:E,MATCH($C886,'Policy Characteristics'!$C:$C,0))),"",INDEX('Policy Characteristics'!E:E,MATCH($C886,'Policy Characteristics'!$C:$C,0)))</f>
        <v>indst efficiency standards</v>
      </c>
      <c r="L886" s="380">
        <f>IF(ISBLANK(INDEX('Policy Characteristics'!F:F,MATCH($C886,'Policy Characteristics'!$C:$C,0))),"",INDEX('Policy Characteristics'!F:F,MATCH($C886,'Policy Characteristics'!$C:$C,0)))</f>
        <v>0</v>
      </c>
      <c r="M886" s="380">
        <f>IF(ISBLANK(INDEX('Policy Characteristics'!G:G,MATCH($C886,'Policy Characteristics'!$C:$C,0))),"",INDEX('Policy Characteristics'!G:G,MATCH($C886,'Policy Characteristics'!$C:$C,0)))</f>
        <v>0.25</v>
      </c>
      <c r="N886" s="380">
        <f>IF(ISBLANK(INDEX('Policy Characteristics'!H:H,MATCH($C886,'Policy Characteristics'!$C:$C,0))),"",INDEX('Policy Characteristics'!H:H,MATCH($C886,'Policy Characteristics'!$C:$C,0)))</f>
        <v>0.01</v>
      </c>
      <c r="O886" s="358" t="str">
        <f>IF(ISBLANK(INDEX('Policy Characteristics'!I:I,MATCH($C886,'Policy Characteristics'!$C:$C,0))),"",INDEX('Policy Characteristics'!I:I,MATCH($C886,'Policy Characteristics'!$C:$C,0)))</f>
        <v>% reduction in energy use</v>
      </c>
      <c r="P886" s="358"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6" s="358" t="str">
        <f>IF(ISBLANK(INDEX('Policy Characteristics'!K:K,MATCH($C886,'Policy Characteristics'!$C:$C,0))),"",INDEX('Policy Characteristics'!K:K,MATCH($C886,'Policy Characteristics'!$C:$C,0)))</f>
        <v>industry-ag-main.html#eff-stds</v>
      </c>
      <c r="R886" s="358" t="str">
        <f>IF(ISBLANK(INDEX('Policy Characteristics'!L:L,MATCH($C886,'Policy Characteristics'!$C:$C,0))),"",INDEX('Policy Characteristics'!L:L,MATCH($C886,'Policy Characteristics'!$C:$C,0)))</f>
        <v>industry-energy-efficiency-standards.html</v>
      </c>
    </row>
    <row r="887" spans="1:18" s="5" customFormat="1" x14ac:dyDescent="0.35">
      <c r="A887" s="358" t="str">
        <f>IF(ISBLANK(INDEX('Policy Characteristics'!A:A,MATCH($C887,'Policy Characteristics'!$C:$C,0))),"",INDEX('Policy Characteristics'!A:A,MATCH($C887,'Policy Characteristics'!$C:$C,0)))</f>
        <v>Industry</v>
      </c>
      <c r="B887" s="358" t="str">
        <f>IF(ISBLANK(INDEX('Policy Characteristics'!B:B,MATCH($C887,'Policy Characteristics'!$C:$C,0))),"",INDEX('Policy Characteristics'!B:B,MATCH($C887,'Policy Characteristics'!$C:$C,0)))</f>
        <v>Industry Energy Efficiency Standards</v>
      </c>
      <c r="C887" s="362" t="str">
        <f t="shared" si="39"/>
        <v>Percentage Improvement in Eqpt Efficiency Standards above BAU</v>
      </c>
      <c r="D887" s="9" t="s">
        <v>3235</v>
      </c>
      <c r="E887" s="53" t="s">
        <v>2468</v>
      </c>
      <c r="F887" s="195" t="s">
        <v>3197</v>
      </c>
      <c r="G887" s="53" t="s">
        <v>2474</v>
      </c>
      <c r="H887" s="54">
        <v>1123</v>
      </c>
      <c r="I887" s="53" t="s">
        <v>46</v>
      </c>
      <c r="J887" s="360" t="str">
        <f>IF(ISBLANK(INDEX('Policy Characteristics'!D:D,MATCH($C887,'Policy Characteristics'!$C:$C,0))),"",INDEX('Policy Characteristics'!D:D,MATCH($C887,'Policy Characteristics'!$C:$C,0)))</f>
        <v>Industry Energy Efficiency Standards</v>
      </c>
      <c r="K887" s="358" t="str">
        <f>IF(ISBLANK(INDEX('Policy Characteristics'!E:E,MATCH($C887,'Policy Characteristics'!$C:$C,0))),"",INDEX('Policy Characteristics'!E:E,MATCH($C887,'Policy Characteristics'!$C:$C,0)))</f>
        <v>indst efficiency standards</v>
      </c>
      <c r="L887" s="380">
        <f>IF(ISBLANK(INDEX('Policy Characteristics'!F:F,MATCH($C887,'Policy Characteristics'!$C:$C,0))),"",INDEX('Policy Characteristics'!F:F,MATCH($C887,'Policy Characteristics'!$C:$C,0)))</f>
        <v>0</v>
      </c>
      <c r="M887" s="380">
        <f>IF(ISBLANK(INDEX('Policy Characteristics'!G:G,MATCH($C887,'Policy Characteristics'!$C:$C,0))),"",INDEX('Policy Characteristics'!G:G,MATCH($C887,'Policy Characteristics'!$C:$C,0)))</f>
        <v>0.25</v>
      </c>
      <c r="N887" s="380">
        <f>IF(ISBLANK(INDEX('Policy Characteristics'!H:H,MATCH($C887,'Policy Characteristics'!$C:$C,0))),"",INDEX('Policy Characteristics'!H:H,MATCH($C887,'Policy Characteristics'!$C:$C,0)))</f>
        <v>0.01</v>
      </c>
      <c r="O887" s="358" t="str">
        <f>IF(ISBLANK(INDEX('Policy Characteristics'!I:I,MATCH($C887,'Policy Characteristics'!$C:$C,0))),"",INDEX('Policy Characteristics'!I:I,MATCH($C887,'Policy Characteristics'!$C:$C,0)))</f>
        <v>% reduction in energy use</v>
      </c>
      <c r="P887" s="358"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7" s="358" t="str">
        <f>IF(ISBLANK(INDEX('Policy Characteristics'!K:K,MATCH($C887,'Policy Characteristics'!$C:$C,0))),"",INDEX('Policy Characteristics'!K:K,MATCH($C887,'Policy Characteristics'!$C:$C,0)))</f>
        <v>industry-ag-main.html#eff-stds</v>
      </c>
      <c r="R887" s="358" t="str">
        <f>IF(ISBLANK(INDEX('Policy Characteristics'!L:L,MATCH($C887,'Policy Characteristics'!$C:$C,0))),"",INDEX('Policy Characteristics'!L:L,MATCH($C887,'Policy Characteristics'!$C:$C,0)))</f>
        <v>industry-energy-efficiency-standards.html</v>
      </c>
    </row>
    <row r="888" spans="1:18" s="5" customFormat="1" x14ac:dyDescent="0.35">
      <c r="A888" s="358" t="str">
        <f>IF(ISBLANK(INDEX('Policy Characteristics'!A:A,MATCH($C888,'Policy Characteristics'!$C:$C,0))),"",INDEX('Policy Characteristics'!A:A,MATCH($C888,'Policy Characteristics'!$C:$C,0)))</f>
        <v>Industry</v>
      </c>
      <c r="B888" s="358" t="str">
        <f>IF(ISBLANK(INDEX('Policy Characteristics'!B:B,MATCH($C888,'Policy Characteristics'!$C:$C,0))),"",INDEX('Policy Characteristics'!B:B,MATCH($C888,'Policy Characteristics'!$C:$C,0)))</f>
        <v>Industry Energy Efficiency Standards</v>
      </c>
      <c r="C888" s="362" t="str">
        <f t="shared" si="39"/>
        <v>Percentage Improvement in Eqpt Efficiency Standards above BAU</v>
      </c>
      <c r="D888" s="9" t="s">
        <v>3235</v>
      </c>
      <c r="E888" s="53" t="s">
        <v>2805</v>
      </c>
      <c r="F888" s="195" t="s">
        <v>3197</v>
      </c>
      <c r="G888" s="53" t="s">
        <v>2808</v>
      </c>
      <c r="H888" s="54">
        <v>1124</v>
      </c>
      <c r="I888" s="53" t="s">
        <v>46</v>
      </c>
      <c r="J888" s="360" t="str">
        <f>IF(ISBLANK(INDEX('Policy Characteristics'!D:D,MATCH($C888,'Policy Characteristics'!$C:$C,0))),"",INDEX('Policy Characteristics'!D:D,MATCH($C888,'Policy Characteristics'!$C:$C,0)))</f>
        <v>Industry Energy Efficiency Standards</v>
      </c>
      <c r="K888" s="358" t="str">
        <f>IF(ISBLANK(INDEX('Policy Characteristics'!E:E,MATCH($C888,'Policy Characteristics'!$C:$C,0))),"",INDEX('Policy Characteristics'!E:E,MATCH($C888,'Policy Characteristics'!$C:$C,0)))</f>
        <v>indst efficiency standards</v>
      </c>
      <c r="L888" s="380">
        <f>IF(ISBLANK(INDEX('Policy Characteristics'!F:F,MATCH($C888,'Policy Characteristics'!$C:$C,0))),"",INDEX('Policy Characteristics'!F:F,MATCH($C888,'Policy Characteristics'!$C:$C,0)))</f>
        <v>0</v>
      </c>
      <c r="M888" s="380">
        <f>IF(ISBLANK(INDEX('Policy Characteristics'!G:G,MATCH($C888,'Policy Characteristics'!$C:$C,0))),"",INDEX('Policy Characteristics'!G:G,MATCH($C888,'Policy Characteristics'!$C:$C,0)))</f>
        <v>0.25</v>
      </c>
      <c r="N888" s="380">
        <f>IF(ISBLANK(INDEX('Policy Characteristics'!H:H,MATCH($C888,'Policy Characteristics'!$C:$C,0))),"",INDEX('Policy Characteristics'!H:H,MATCH($C888,'Policy Characteristics'!$C:$C,0)))</f>
        <v>0.01</v>
      </c>
      <c r="O888" s="358" t="str">
        <f>IF(ISBLANK(INDEX('Policy Characteristics'!I:I,MATCH($C888,'Policy Characteristics'!$C:$C,0))),"",INDEX('Policy Characteristics'!I:I,MATCH($C888,'Policy Characteristics'!$C:$C,0)))</f>
        <v>% reduction in energy use</v>
      </c>
      <c r="P888" s="358"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8" s="358" t="str">
        <f>IF(ISBLANK(INDEX('Policy Characteristics'!K:K,MATCH($C888,'Policy Characteristics'!$C:$C,0))),"",INDEX('Policy Characteristics'!K:K,MATCH($C888,'Policy Characteristics'!$C:$C,0)))</f>
        <v>industry-ag-main.html#eff-stds</v>
      </c>
      <c r="R888" s="358" t="str">
        <f>IF(ISBLANK(INDEX('Policy Characteristics'!L:L,MATCH($C888,'Policy Characteristics'!$C:$C,0))),"",INDEX('Policy Characteristics'!L:L,MATCH($C888,'Policy Characteristics'!$C:$C,0)))</f>
        <v>industry-energy-efficiency-standards.html</v>
      </c>
    </row>
    <row r="889" spans="1:18" s="5" customFormat="1" x14ac:dyDescent="0.35">
      <c r="A889" s="358" t="str">
        <f>IF(ISBLANK(INDEX('Policy Characteristics'!A:A,MATCH($C889,'Policy Characteristics'!$C:$C,0))),"",INDEX('Policy Characteristics'!A:A,MATCH($C889,'Policy Characteristics'!$C:$C,0)))</f>
        <v>Industry</v>
      </c>
      <c r="B889" s="358" t="str">
        <f>IF(ISBLANK(INDEX('Policy Characteristics'!B:B,MATCH($C889,'Policy Characteristics'!$C:$C,0))),"",INDEX('Policy Characteristics'!B:B,MATCH($C889,'Policy Characteristics'!$C:$C,0)))</f>
        <v>Industry Energy Efficiency Standards</v>
      </c>
      <c r="C889" s="362" t="str">
        <f t="shared" si="39"/>
        <v>Percentage Improvement in Eqpt Efficiency Standards above BAU</v>
      </c>
      <c r="D889" s="9" t="s">
        <v>3235</v>
      </c>
      <c r="E889" s="53" t="s">
        <v>2806</v>
      </c>
      <c r="F889" s="195" t="s">
        <v>3197</v>
      </c>
      <c r="G889" s="53" t="s">
        <v>2810</v>
      </c>
      <c r="H889" s="54">
        <v>1125</v>
      </c>
      <c r="I889" s="53" t="s">
        <v>46</v>
      </c>
      <c r="J889" s="360" t="str">
        <f>IF(ISBLANK(INDEX('Policy Characteristics'!D:D,MATCH($C889,'Policy Characteristics'!$C:$C,0))),"",INDEX('Policy Characteristics'!D:D,MATCH($C889,'Policy Characteristics'!$C:$C,0)))</f>
        <v>Industry Energy Efficiency Standards</v>
      </c>
      <c r="K889" s="358" t="str">
        <f>IF(ISBLANK(INDEX('Policy Characteristics'!E:E,MATCH($C889,'Policy Characteristics'!$C:$C,0))),"",INDEX('Policy Characteristics'!E:E,MATCH($C889,'Policy Characteristics'!$C:$C,0)))</f>
        <v>indst efficiency standards</v>
      </c>
      <c r="L889" s="380">
        <f>IF(ISBLANK(INDEX('Policy Characteristics'!F:F,MATCH($C889,'Policy Characteristics'!$C:$C,0))),"",INDEX('Policy Characteristics'!F:F,MATCH($C889,'Policy Characteristics'!$C:$C,0)))</f>
        <v>0</v>
      </c>
      <c r="M889" s="380">
        <f>IF(ISBLANK(INDEX('Policy Characteristics'!G:G,MATCH($C889,'Policy Characteristics'!$C:$C,0))),"",INDEX('Policy Characteristics'!G:G,MATCH($C889,'Policy Characteristics'!$C:$C,0)))</f>
        <v>0.25</v>
      </c>
      <c r="N889" s="380">
        <f>IF(ISBLANK(INDEX('Policy Characteristics'!H:H,MATCH($C889,'Policy Characteristics'!$C:$C,0))),"",INDEX('Policy Characteristics'!H:H,MATCH($C889,'Policy Characteristics'!$C:$C,0)))</f>
        <v>0.01</v>
      </c>
      <c r="O889" s="358" t="str">
        <f>IF(ISBLANK(INDEX('Policy Characteristics'!I:I,MATCH($C889,'Policy Characteristics'!$C:$C,0))),"",INDEX('Policy Characteristics'!I:I,MATCH($C889,'Policy Characteristics'!$C:$C,0)))</f>
        <v>% reduction in energy use</v>
      </c>
      <c r="P889" s="358"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9" s="358" t="str">
        <f>IF(ISBLANK(INDEX('Policy Characteristics'!K:K,MATCH($C889,'Policy Characteristics'!$C:$C,0))),"",INDEX('Policy Characteristics'!K:K,MATCH($C889,'Policy Characteristics'!$C:$C,0)))</f>
        <v>industry-ag-main.html#eff-stds</v>
      </c>
      <c r="R889" s="358" t="str">
        <f>IF(ISBLANK(INDEX('Policy Characteristics'!L:L,MATCH($C889,'Policy Characteristics'!$C:$C,0))),"",INDEX('Policy Characteristics'!L:L,MATCH($C889,'Policy Characteristics'!$C:$C,0)))</f>
        <v>industry-energy-efficiency-standards.html</v>
      </c>
    </row>
    <row r="890" spans="1:18" s="5" customFormat="1" x14ac:dyDescent="0.35">
      <c r="A890" s="358" t="str">
        <f>IF(ISBLANK(INDEX('Policy Characteristics'!A:A,MATCH($C890,'Policy Characteristics'!$C:$C,0))),"",INDEX('Policy Characteristics'!A:A,MATCH($C890,'Policy Characteristics'!$C:$C,0)))</f>
        <v>Industry</v>
      </c>
      <c r="B890" s="358" t="str">
        <f>IF(ISBLANK(INDEX('Policy Characteristics'!B:B,MATCH($C890,'Policy Characteristics'!$C:$C,0))),"",INDEX('Policy Characteristics'!B:B,MATCH($C890,'Policy Characteristics'!$C:$C,0)))</f>
        <v>Industry Energy Efficiency Standards</v>
      </c>
      <c r="C890" s="362" t="str">
        <f t="shared" si="39"/>
        <v>Percentage Improvement in Eqpt Efficiency Standards above BAU</v>
      </c>
      <c r="D890" s="9" t="s">
        <v>3235</v>
      </c>
      <c r="E890" s="53" t="s">
        <v>2807</v>
      </c>
      <c r="F890" s="195" t="s">
        <v>3197</v>
      </c>
      <c r="G890" s="53" t="s">
        <v>2811</v>
      </c>
      <c r="H890" s="54">
        <v>1126</v>
      </c>
      <c r="I890" s="53" t="s">
        <v>45</v>
      </c>
      <c r="J890" s="360" t="str">
        <f>IF(ISBLANK(INDEX('Policy Characteristics'!D:D,MATCH($C890,'Policy Characteristics'!$C:$C,0))),"",INDEX('Policy Characteristics'!D:D,MATCH($C890,'Policy Characteristics'!$C:$C,0)))</f>
        <v>Industry Energy Efficiency Standards</v>
      </c>
      <c r="K890" s="358" t="str">
        <f>IF(ISBLANK(INDEX('Policy Characteristics'!E:E,MATCH($C890,'Policy Characteristics'!$C:$C,0))),"",INDEX('Policy Characteristics'!E:E,MATCH($C890,'Policy Characteristics'!$C:$C,0)))</f>
        <v>indst efficiency standards</v>
      </c>
      <c r="L890" s="380">
        <f>IF(ISBLANK(INDEX('Policy Characteristics'!F:F,MATCH($C890,'Policy Characteristics'!$C:$C,0))),"",INDEX('Policy Characteristics'!F:F,MATCH($C890,'Policy Characteristics'!$C:$C,0)))</f>
        <v>0</v>
      </c>
      <c r="M890" s="380">
        <f>IF(ISBLANK(INDEX('Policy Characteristics'!G:G,MATCH($C890,'Policy Characteristics'!$C:$C,0))),"",INDEX('Policy Characteristics'!G:G,MATCH($C890,'Policy Characteristics'!$C:$C,0)))</f>
        <v>0.25</v>
      </c>
      <c r="N890" s="380">
        <f>IF(ISBLANK(INDEX('Policy Characteristics'!H:H,MATCH($C890,'Policy Characteristics'!$C:$C,0))),"",INDEX('Policy Characteristics'!H:H,MATCH($C890,'Policy Characteristics'!$C:$C,0)))</f>
        <v>0.01</v>
      </c>
      <c r="O890" s="358" t="str">
        <f>IF(ISBLANK(INDEX('Policy Characteristics'!I:I,MATCH($C890,'Policy Characteristics'!$C:$C,0))),"",INDEX('Policy Characteristics'!I:I,MATCH($C890,'Policy Characteristics'!$C:$C,0)))</f>
        <v>% reduction in energy use</v>
      </c>
      <c r="P890" s="358"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0" s="358" t="str">
        <f>IF(ISBLANK(INDEX('Policy Characteristics'!K:K,MATCH($C890,'Policy Characteristics'!$C:$C,0))),"",INDEX('Policy Characteristics'!K:K,MATCH($C890,'Policy Characteristics'!$C:$C,0)))</f>
        <v>industry-ag-main.html#eff-stds</v>
      </c>
      <c r="R890" s="358" t="str">
        <f>IF(ISBLANK(INDEX('Policy Characteristics'!L:L,MATCH($C890,'Policy Characteristics'!$C:$C,0))),"",INDEX('Policy Characteristics'!L:L,MATCH($C890,'Policy Characteristics'!$C:$C,0)))</f>
        <v>industry-energy-efficiency-standards.html</v>
      </c>
    </row>
    <row r="891" spans="1:18" s="5" customFormat="1" x14ac:dyDescent="0.35">
      <c r="A891" s="358" t="str">
        <f>IF(ISBLANK(INDEX('Policy Characteristics'!A:A,MATCH($C891,'Policy Characteristics'!$C:$C,0))),"",INDEX('Policy Characteristics'!A:A,MATCH($C891,'Policy Characteristics'!$C:$C,0)))</f>
        <v>Industry</v>
      </c>
      <c r="B891" s="358" t="str">
        <f>IF(ISBLANK(INDEX('Policy Characteristics'!B:B,MATCH($C891,'Policy Characteristics'!$C:$C,0))),"",INDEX('Policy Characteristics'!B:B,MATCH($C891,'Policy Characteristics'!$C:$C,0)))</f>
        <v>Industry Energy Efficiency Standards</v>
      </c>
      <c r="C891" s="362" t="str">
        <f t="shared" si="39"/>
        <v>Percentage Improvement in Eqpt Efficiency Standards above BAU</v>
      </c>
      <c r="D891" s="9" t="s">
        <v>3235</v>
      </c>
      <c r="E891" s="53" t="s">
        <v>2804</v>
      </c>
      <c r="F891" s="195" t="s">
        <v>3197</v>
      </c>
      <c r="G891" s="53" t="s">
        <v>2809</v>
      </c>
      <c r="H891" s="54">
        <v>1127</v>
      </c>
      <c r="I891" s="53" t="s">
        <v>46</v>
      </c>
      <c r="J891" s="360" t="str">
        <f>IF(ISBLANK(INDEX('Policy Characteristics'!D:D,MATCH($C891,'Policy Characteristics'!$C:$C,0))),"",INDEX('Policy Characteristics'!D:D,MATCH($C891,'Policy Characteristics'!$C:$C,0)))</f>
        <v>Industry Energy Efficiency Standards</v>
      </c>
      <c r="K891" s="358" t="str">
        <f>IF(ISBLANK(INDEX('Policy Characteristics'!E:E,MATCH($C891,'Policy Characteristics'!$C:$C,0))),"",INDEX('Policy Characteristics'!E:E,MATCH($C891,'Policy Characteristics'!$C:$C,0)))</f>
        <v>indst efficiency standards</v>
      </c>
      <c r="L891" s="380">
        <f>IF(ISBLANK(INDEX('Policy Characteristics'!F:F,MATCH($C891,'Policy Characteristics'!$C:$C,0))),"",INDEX('Policy Characteristics'!F:F,MATCH($C891,'Policy Characteristics'!$C:$C,0)))</f>
        <v>0</v>
      </c>
      <c r="M891" s="380">
        <f>IF(ISBLANK(INDEX('Policy Characteristics'!G:G,MATCH($C891,'Policy Characteristics'!$C:$C,0))),"",INDEX('Policy Characteristics'!G:G,MATCH($C891,'Policy Characteristics'!$C:$C,0)))</f>
        <v>0.25</v>
      </c>
      <c r="N891" s="380">
        <f>IF(ISBLANK(INDEX('Policy Characteristics'!H:H,MATCH($C891,'Policy Characteristics'!$C:$C,0))),"",INDEX('Policy Characteristics'!H:H,MATCH($C891,'Policy Characteristics'!$C:$C,0)))</f>
        <v>0.01</v>
      </c>
      <c r="O891" s="358" t="str">
        <f>IF(ISBLANK(INDEX('Policy Characteristics'!I:I,MATCH($C891,'Policy Characteristics'!$C:$C,0))),"",INDEX('Policy Characteristics'!I:I,MATCH($C891,'Policy Characteristics'!$C:$C,0)))</f>
        <v>% reduction in energy use</v>
      </c>
      <c r="P891" s="358"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1" s="358" t="str">
        <f>IF(ISBLANK(INDEX('Policy Characteristics'!K:K,MATCH($C891,'Policy Characteristics'!$C:$C,0))),"",INDEX('Policy Characteristics'!K:K,MATCH($C891,'Policy Characteristics'!$C:$C,0)))</f>
        <v>industry-ag-main.html#eff-stds</v>
      </c>
      <c r="R891" s="358" t="str">
        <f>IF(ISBLANK(INDEX('Policy Characteristics'!L:L,MATCH($C891,'Policy Characteristics'!$C:$C,0))),"",INDEX('Policy Characteristics'!L:L,MATCH($C891,'Policy Characteristics'!$C:$C,0)))</f>
        <v>industry-energy-efficiency-standards.html</v>
      </c>
    </row>
    <row r="892" spans="1:18" s="5" customFormat="1" x14ac:dyDescent="0.35">
      <c r="A892" s="358" t="str">
        <f>IF(ISBLANK(INDEX('Policy Characteristics'!A:A,MATCH($C892,'Policy Characteristics'!$C:$C,0))),"",INDEX('Policy Characteristics'!A:A,MATCH($C892,'Policy Characteristics'!$C:$C,0)))</f>
        <v>Industry</v>
      </c>
      <c r="B892" s="358" t="str">
        <f>IF(ISBLANK(INDEX('Policy Characteristics'!B:B,MATCH($C892,'Policy Characteristics'!$C:$C,0))),"",INDEX('Policy Characteristics'!B:B,MATCH($C892,'Policy Characteristics'!$C:$C,0)))</f>
        <v>Industry Energy Efficiency Standards</v>
      </c>
      <c r="C892" s="362" t="str">
        <f t="shared" si="39"/>
        <v>Percentage Improvement in Eqpt Efficiency Standards above BAU</v>
      </c>
      <c r="D892" s="9" t="s">
        <v>3236</v>
      </c>
      <c r="E892" s="53" t="s">
        <v>2463</v>
      </c>
      <c r="F892" s="195" t="s">
        <v>3198</v>
      </c>
      <c r="G892" s="53" t="s">
        <v>2469</v>
      </c>
      <c r="H892" s="54">
        <v>1128</v>
      </c>
      <c r="I892" s="53" t="s">
        <v>45</v>
      </c>
      <c r="J892" s="360" t="str">
        <f>IF(ISBLANK(INDEX('Policy Characteristics'!D:D,MATCH($C892,'Policy Characteristics'!$C:$C,0))),"",INDEX('Policy Characteristics'!D:D,MATCH($C892,'Policy Characteristics'!$C:$C,0)))</f>
        <v>Industry Energy Efficiency Standards</v>
      </c>
      <c r="K892" s="358" t="str">
        <f>IF(ISBLANK(INDEX('Policy Characteristics'!E:E,MATCH($C892,'Policy Characteristics'!$C:$C,0))),"",INDEX('Policy Characteristics'!E:E,MATCH($C892,'Policy Characteristics'!$C:$C,0)))</f>
        <v>indst efficiency standards</v>
      </c>
      <c r="L892" s="380">
        <f>IF(ISBLANK(INDEX('Policy Characteristics'!F:F,MATCH($C892,'Policy Characteristics'!$C:$C,0))),"",INDEX('Policy Characteristics'!F:F,MATCH($C892,'Policy Characteristics'!$C:$C,0)))</f>
        <v>0</v>
      </c>
      <c r="M892" s="380">
        <f>IF(ISBLANK(INDEX('Policy Characteristics'!G:G,MATCH($C892,'Policy Characteristics'!$C:$C,0))),"",INDEX('Policy Characteristics'!G:G,MATCH($C892,'Policy Characteristics'!$C:$C,0)))</f>
        <v>0.25</v>
      </c>
      <c r="N892" s="380">
        <f>IF(ISBLANK(INDEX('Policy Characteristics'!H:H,MATCH($C892,'Policy Characteristics'!$C:$C,0))),"",INDEX('Policy Characteristics'!H:H,MATCH($C892,'Policy Characteristics'!$C:$C,0)))</f>
        <v>0.01</v>
      </c>
      <c r="O892" s="358" t="str">
        <f>IF(ISBLANK(INDEX('Policy Characteristics'!I:I,MATCH($C892,'Policy Characteristics'!$C:$C,0))),"",INDEX('Policy Characteristics'!I:I,MATCH($C892,'Policy Characteristics'!$C:$C,0)))</f>
        <v>% reduction in energy use</v>
      </c>
      <c r="P892" s="358"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2" s="358" t="str">
        <f>IF(ISBLANK(INDEX('Policy Characteristics'!K:K,MATCH($C892,'Policy Characteristics'!$C:$C,0))),"",INDEX('Policy Characteristics'!K:K,MATCH($C892,'Policy Characteristics'!$C:$C,0)))</f>
        <v>industry-ag-main.html#eff-stds</v>
      </c>
      <c r="R892" s="358" t="str">
        <f>IF(ISBLANK(INDEX('Policy Characteristics'!L:L,MATCH($C892,'Policy Characteristics'!$C:$C,0))),"",INDEX('Policy Characteristics'!L:L,MATCH($C892,'Policy Characteristics'!$C:$C,0)))</f>
        <v>industry-energy-efficiency-standards.html</v>
      </c>
    </row>
    <row r="893" spans="1:18" s="5" customFormat="1" x14ac:dyDescent="0.35">
      <c r="A893" s="358" t="str">
        <f>IF(ISBLANK(INDEX('Policy Characteristics'!A:A,MATCH($C893,'Policy Characteristics'!$C:$C,0))),"",INDEX('Policy Characteristics'!A:A,MATCH($C893,'Policy Characteristics'!$C:$C,0)))</f>
        <v>Industry</v>
      </c>
      <c r="B893" s="358" t="str">
        <f>IF(ISBLANK(INDEX('Policy Characteristics'!B:B,MATCH($C893,'Policy Characteristics'!$C:$C,0))),"",INDEX('Policy Characteristics'!B:B,MATCH($C893,'Policy Characteristics'!$C:$C,0)))</f>
        <v>Industry Energy Efficiency Standards</v>
      </c>
      <c r="C893" s="362" t="str">
        <f t="shared" si="39"/>
        <v>Percentage Improvement in Eqpt Efficiency Standards above BAU</v>
      </c>
      <c r="D893" s="9" t="s">
        <v>3236</v>
      </c>
      <c r="E893" s="53" t="s">
        <v>2464</v>
      </c>
      <c r="F893" s="195" t="s">
        <v>3198</v>
      </c>
      <c r="G893" s="53" t="s">
        <v>2472</v>
      </c>
      <c r="H893" s="54">
        <v>1129</v>
      </c>
      <c r="I893" s="53" t="s">
        <v>46</v>
      </c>
      <c r="J893" s="360" t="str">
        <f>IF(ISBLANK(INDEX('Policy Characteristics'!D:D,MATCH($C893,'Policy Characteristics'!$C:$C,0))),"",INDEX('Policy Characteristics'!D:D,MATCH($C893,'Policy Characteristics'!$C:$C,0)))</f>
        <v>Industry Energy Efficiency Standards</v>
      </c>
      <c r="K893" s="358" t="str">
        <f>IF(ISBLANK(INDEX('Policy Characteristics'!E:E,MATCH($C893,'Policy Characteristics'!$C:$C,0))),"",INDEX('Policy Characteristics'!E:E,MATCH($C893,'Policy Characteristics'!$C:$C,0)))</f>
        <v>indst efficiency standards</v>
      </c>
      <c r="L893" s="380">
        <f>IF(ISBLANK(INDEX('Policy Characteristics'!F:F,MATCH($C893,'Policy Characteristics'!$C:$C,0))),"",INDEX('Policy Characteristics'!F:F,MATCH($C893,'Policy Characteristics'!$C:$C,0)))</f>
        <v>0</v>
      </c>
      <c r="M893" s="380">
        <f>IF(ISBLANK(INDEX('Policy Characteristics'!G:G,MATCH($C893,'Policy Characteristics'!$C:$C,0))),"",INDEX('Policy Characteristics'!G:G,MATCH($C893,'Policy Characteristics'!$C:$C,0)))</f>
        <v>0.25</v>
      </c>
      <c r="N893" s="380">
        <f>IF(ISBLANK(INDEX('Policy Characteristics'!H:H,MATCH($C893,'Policy Characteristics'!$C:$C,0))),"",INDEX('Policy Characteristics'!H:H,MATCH($C893,'Policy Characteristics'!$C:$C,0)))</f>
        <v>0.01</v>
      </c>
      <c r="O893" s="358" t="str">
        <f>IF(ISBLANK(INDEX('Policy Characteristics'!I:I,MATCH($C893,'Policy Characteristics'!$C:$C,0))),"",INDEX('Policy Characteristics'!I:I,MATCH($C893,'Policy Characteristics'!$C:$C,0)))</f>
        <v>% reduction in energy use</v>
      </c>
      <c r="P893" s="358"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3" s="358" t="str">
        <f>IF(ISBLANK(INDEX('Policy Characteristics'!K:K,MATCH($C893,'Policy Characteristics'!$C:$C,0))),"",INDEX('Policy Characteristics'!K:K,MATCH($C893,'Policy Characteristics'!$C:$C,0)))</f>
        <v>industry-ag-main.html#eff-stds</v>
      </c>
      <c r="R893" s="358" t="str">
        <f>IF(ISBLANK(INDEX('Policy Characteristics'!L:L,MATCH($C893,'Policy Characteristics'!$C:$C,0))),"",INDEX('Policy Characteristics'!L:L,MATCH($C893,'Policy Characteristics'!$C:$C,0)))</f>
        <v>industry-energy-efficiency-standards.html</v>
      </c>
    </row>
    <row r="894" spans="1:18" s="5" customFormat="1" x14ac:dyDescent="0.35">
      <c r="A894" s="358" t="str">
        <f>IF(ISBLANK(INDEX('Policy Characteristics'!A:A,MATCH($C894,'Policy Characteristics'!$C:$C,0))),"",INDEX('Policy Characteristics'!A:A,MATCH($C894,'Policy Characteristics'!$C:$C,0)))</f>
        <v>Industry</v>
      </c>
      <c r="B894" s="358" t="str">
        <f>IF(ISBLANK(INDEX('Policy Characteristics'!B:B,MATCH($C894,'Policy Characteristics'!$C:$C,0))),"",INDEX('Policy Characteristics'!B:B,MATCH($C894,'Policy Characteristics'!$C:$C,0)))</f>
        <v>Industry Energy Efficiency Standards</v>
      </c>
      <c r="C894" s="362" t="str">
        <f t="shared" si="39"/>
        <v>Percentage Improvement in Eqpt Efficiency Standards above BAU</v>
      </c>
      <c r="D894" s="9" t="s">
        <v>3236</v>
      </c>
      <c r="E894" s="53" t="s">
        <v>2465</v>
      </c>
      <c r="F894" s="195" t="s">
        <v>3198</v>
      </c>
      <c r="G894" s="53" t="s">
        <v>2473</v>
      </c>
      <c r="H894" s="54">
        <v>1130</v>
      </c>
      <c r="I894" s="53" t="s">
        <v>45</v>
      </c>
      <c r="J894" s="360" t="str">
        <f>IF(ISBLANK(INDEX('Policy Characteristics'!D:D,MATCH($C894,'Policy Characteristics'!$C:$C,0))),"",INDEX('Policy Characteristics'!D:D,MATCH($C894,'Policy Characteristics'!$C:$C,0)))</f>
        <v>Industry Energy Efficiency Standards</v>
      </c>
      <c r="K894" s="358" t="str">
        <f>IF(ISBLANK(INDEX('Policy Characteristics'!E:E,MATCH($C894,'Policy Characteristics'!$C:$C,0))),"",INDEX('Policy Characteristics'!E:E,MATCH($C894,'Policy Characteristics'!$C:$C,0)))</f>
        <v>indst efficiency standards</v>
      </c>
      <c r="L894" s="380">
        <f>IF(ISBLANK(INDEX('Policy Characteristics'!F:F,MATCH($C894,'Policy Characteristics'!$C:$C,0))),"",INDEX('Policy Characteristics'!F:F,MATCH($C894,'Policy Characteristics'!$C:$C,0)))</f>
        <v>0</v>
      </c>
      <c r="M894" s="380">
        <f>IF(ISBLANK(INDEX('Policy Characteristics'!G:G,MATCH($C894,'Policy Characteristics'!$C:$C,0))),"",INDEX('Policy Characteristics'!G:G,MATCH($C894,'Policy Characteristics'!$C:$C,0)))</f>
        <v>0.25</v>
      </c>
      <c r="N894" s="380">
        <f>IF(ISBLANK(INDEX('Policy Characteristics'!H:H,MATCH($C894,'Policy Characteristics'!$C:$C,0))),"",INDEX('Policy Characteristics'!H:H,MATCH($C894,'Policy Characteristics'!$C:$C,0)))</f>
        <v>0.01</v>
      </c>
      <c r="O894" s="358" t="str">
        <f>IF(ISBLANK(INDEX('Policy Characteristics'!I:I,MATCH($C894,'Policy Characteristics'!$C:$C,0))),"",INDEX('Policy Characteristics'!I:I,MATCH($C894,'Policy Characteristics'!$C:$C,0)))</f>
        <v>% reduction in energy use</v>
      </c>
      <c r="P894" s="358"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4" s="358" t="str">
        <f>IF(ISBLANK(INDEX('Policy Characteristics'!K:K,MATCH($C894,'Policy Characteristics'!$C:$C,0))),"",INDEX('Policy Characteristics'!K:K,MATCH($C894,'Policy Characteristics'!$C:$C,0)))</f>
        <v>industry-ag-main.html#eff-stds</v>
      </c>
      <c r="R894" s="358" t="str">
        <f>IF(ISBLANK(INDEX('Policy Characteristics'!L:L,MATCH($C894,'Policy Characteristics'!$C:$C,0))),"",INDEX('Policy Characteristics'!L:L,MATCH($C894,'Policy Characteristics'!$C:$C,0)))</f>
        <v>industry-energy-efficiency-standards.html</v>
      </c>
    </row>
    <row r="895" spans="1:18" s="5" customFormat="1" x14ac:dyDescent="0.35">
      <c r="A895" s="358" t="str">
        <f>IF(ISBLANK(INDEX('Policy Characteristics'!A:A,MATCH($C895,'Policy Characteristics'!$C:$C,0))),"",INDEX('Policy Characteristics'!A:A,MATCH($C895,'Policy Characteristics'!$C:$C,0)))</f>
        <v>Industry</v>
      </c>
      <c r="B895" s="358" t="str">
        <f>IF(ISBLANK(INDEX('Policy Characteristics'!B:B,MATCH($C895,'Policy Characteristics'!$C:$C,0))),"",INDEX('Policy Characteristics'!B:B,MATCH($C895,'Policy Characteristics'!$C:$C,0)))</f>
        <v>Industry Energy Efficiency Standards</v>
      </c>
      <c r="C895" s="362" t="str">
        <f t="shared" si="39"/>
        <v>Percentage Improvement in Eqpt Efficiency Standards above BAU</v>
      </c>
      <c r="D895" s="9" t="s">
        <v>3236</v>
      </c>
      <c r="E895" s="53" t="s">
        <v>2466</v>
      </c>
      <c r="F895" s="195" t="s">
        <v>3198</v>
      </c>
      <c r="G895" s="53" t="s">
        <v>2470</v>
      </c>
      <c r="H895" s="54">
        <v>1131</v>
      </c>
      <c r="I895" s="53" t="s">
        <v>46</v>
      </c>
      <c r="J895" s="360" t="str">
        <f>IF(ISBLANK(INDEX('Policy Characteristics'!D:D,MATCH($C895,'Policy Characteristics'!$C:$C,0))),"",INDEX('Policy Characteristics'!D:D,MATCH($C895,'Policy Characteristics'!$C:$C,0)))</f>
        <v>Industry Energy Efficiency Standards</v>
      </c>
      <c r="K895" s="358" t="str">
        <f>IF(ISBLANK(INDEX('Policy Characteristics'!E:E,MATCH($C895,'Policy Characteristics'!$C:$C,0))),"",INDEX('Policy Characteristics'!E:E,MATCH($C895,'Policy Characteristics'!$C:$C,0)))</f>
        <v>indst efficiency standards</v>
      </c>
      <c r="L895" s="380">
        <f>IF(ISBLANK(INDEX('Policy Characteristics'!F:F,MATCH($C895,'Policy Characteristics'!$C:$C,0))),"",INDEX('Policy Characteristics'!F:F,MATCH($C895,'Policy Characteristics'!$C:$C,0)))</f>
        <v>0</v>
      </c>
      <c r="M895" s="380">
        <f>IF(ISBLANK(INDEX('Policy Characteristics'!G:G,MATCH($C895,'Policy Characteristics'!$C:$C,0))),"",INDEX('Policy Characteristics'!G:G,MATCH($C895,'Policy Characteristics'!$C:$C,0)))</f>
        <v>0.25</v>
      </c>
      <c r="N895" s="380">
        <f>IF(ISBLANK(INDEX('Policy Characteristics'!H:H,MATCH($C895,'Policy Characteristics'!$C:$C,0))),"",INDEX('Policy Characteristics'!H:H,MATCH($C895,'Policy Characteristics'!$C:$C,0)))</f>
        <v>0.01</v>
      </c>
      <c r="O895" s="358" t="str">
        <f>IF(ISBLANK(INDEX('Policy Characteristics'!I:I,MATCH($C895,'Policy Characteristics'!$C:$C,0))),"",INDEX('Policy Characteristics'!I:I,MATCH($C895,'Policy Characteristics'!$C:$C,0)))</f>
        <v>% reduction in energy use</v>
      </c>
      <c r="P895" s="358"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5" s="358" t="str">
        <f>IF(ISBLANK(INDEX('Policy Characteristics'!K:K,MATCH($C895,'Policy Characteristics'!$C:$C,0))),"",INDEX('Policy Characteristics'!K:K,MATCH($C895,'Policy Characteristics'!$C:$C,0)))</f>
        <v>industry-ag-main.html#eff-stds</v>
      </c>
      <c r="R895" s="358" t="str">
        <f>IF(ISBLANK(INDEX('Policy Characteristics'!L:L,MATCH($C895,'Policy Characteristics'!$C:$C,0))),"",INDEX('Policy Characteristics'!L:L,MATCH($C895,'Policy Characteristics'!$C:$C,0)))</f>
        <v>industry-energy-efficiency-standards.html</v>
      </c>
    </row>
    <row r="896" spans="1:18" s="5" customFormat="1" x14ac:dyDescent="0.35">
      <c r="A896" s="358" t="str">
        <f>IF(ISBLANK(INDEX('Policy Characteristics'!A:A,MATCH($C896,'Policy Characteristics'!$C:$C,0))),"",INDEX('Policy Characteristics'!A:A,MATCH($C896,'Policy Characteristics'!$C:$C,0)))</f>
        <v>Industry</v>
      </c>
      <c r="B896" s="358" t="str">
        <f>IF(ISBLANK(INDEX('Policy Characteristics'!B:B,MATCH($C896,'Policy Characteristics'!$C:$C,0))),"",INDEX('Policy Characteristics'!B:B,MATCH($C896,'Policy Characteristics'!$C:$C,0)))</f>
        <v>Industry Energy Efficiency Standards</v>
      </c>
      <c r="C896" s="362" t="str">
        <f t="shared" si="39"/>
        <v>Percentage Improvement in Eqpt Efficiency Standards above BAU</v>
      </c>
      <c r="D896" s="9" t="s">
        <v>3236</v>
      </c>
      <c r="E896" s="53" t="s">
        <v>2467</v>
      </c>
      <c r="F896" s="195" t="s">
        <v>3198</v>
      </c>
      <c r="G896" s="53" t="s">
        <v>2471</v>
      </c>
      <c r="H896" s="54">
        <v>1132</v>
      </c>
      <c r="I896" s="53" t="s">
        <v>45</v>
      </c>
      <c r="J896" s="360" t="str">
        <f>IF(ISBLANK(INDEX('Policy Characteristics'!D:D,MATCH($C896,'Policy Characteristics'!$C:$C,0))),"",INDEX('Policy Characteristics'!D:D,MATCH($C896,'Policy Characteristics'!$C:$C,0)))</f>
        <v>Industry Energy Efficiency Standards</v>
      </c>
      <c r="K896" s="358" t="str">
        <f>IF(ISBLANK(INDEX('Policy Characteristics'!E:E,MATCH($C896,'Policy Characteristics'!$C:$C,0))),"",INDEX('Policy Characteristics'!E:E,MATCH($C896,'Policy Characteristics'!$C:$C,0)))</f>
        <v>indst efficiency standards</v>
      </c>
      <c r="L896" s="380">
        <f>IF(ISBLANK(INDEX('Policy Characteristics'!F:F,MATCH($C896,'Policy Characteristics'!$C:$C,0))),"",INDEX('Policy Characteristics'!F:F,MATCH($C896,'Policy Characteristics'!$C:$C,0)))</f>
        <v>0</v>
      </c>
      <c r="M896" s="380">
        <f>IF(ISBLANK(INDEX('Policy Characteristics'!G:G,MATCH($C896,'Policy Characteristics'!$C:$C,0))),"",INDEX('Policy Characteristics'!G:G,MATCH($C896,'Policy Characteristics'!$C:$C,0)))</f>
        <v>0.25</v>
      </c>
      <c r="N896" s="380">
        <f>IF(ISBLANK(INDEX('Policy Characteristics'!H:H,MATCH($C896,'Policy Characteristics'!$C:$C,0))),"",INDEX('Policy Characteristics'!H:H,MATCH($C896,'Policy Characteristics'!$C:$C,0)))</f>
        <v>0.01</v>
      </c>
      <c r="O896" s="358" t="str">
        <f>IF(ISBLANK(INDEX('Policy Characteristics'!I:I,MATCH($C896,'Policy Characteristics'!$C:$C,0))),"",INDEX('Policy Characteristics'!I:I,MATCH($C896,'Policy Characteristics'!$C:$C,0)))</f>
        <v>% reduction in energy use</v>
      </c>
      <c r="P896" s="358"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6" s="358" t="str">
        <f>IF(ISBLANK(INDEX('Policy Characteristics'!K:K,MATCH($C896,'Policy Characteristics'!$C:$C,0))),"",INDEX('Policy Characteristics'!K:K,MATCH($C896,'Policy Characteristics'!$C:$C,0)))</f>
        <v>industry-ag-main.html#eff-stds</v>
      </c>
      <c r="R896" s="358" t="str">
        <f>IF(ISBLANK(INDEX('Policy Characteristics'!L:L,MATCH($C896,'Policy Characteristics'!$C:$C,0))),"",INDEX('Policy Characteristics'!L:L,MATCH($C896,'Policy Characteristics'!$C:$C,0)))</f>
        <v>industry-energy-efficiency-standards.html</v>
      </c>
    </row>
    <row r="897" spans="1:18" s="5" customFormat="1" x14ac:dyDescent="0.35">
      <c r="A897" s="358" t="str">
        <f>IF(ISBLANK(INDEX('Policy Characteristics'!A:A,MATCH($C897,'Policy Characteristics'!$C:$C,0))),"",INDEX('Policy Characteristics'!A:A,MATCH($C897,'Policy Characteristics'!$C:$C,0)))</f>
        <v>Industry</v>
      </c>
      <c r="B897" s="358" t="str">
        <f>IF(ISBLANK(INDEX('Policy Characteristics'!B:B,MATCH($C897,'Policy Characteristics'!$C:$C,0))),"",INDEX('Policy Characteristics'!B:B,MATCH($C897,'Policy Characteristics'!$C:$C,0)))</f>
        <v>Industry Energy Efficiency Standards</v>
      </c>
      <c r="C897" s="362" t="str">
        <f t="shared" si="39"/>
        <v>Percentage Improvement in Eqpt Efficiency Standards above BAU</v>
      </c>
      <c r="D897" s="9" t="s">
        <v>3236</v>
      </c>
      <c r="E897" s="53" t="s">
        <v>2468</v>
      </c>
      <c r="F897" s="195" t="s">
        <v>3198</v>
      </c>
      <c r="G897" s="53" t="s">
        <v>2474</v>
      </c>
      <c r="H897" s="54">
        <v>1133</v>
      </c>
      <c r="I897" s="53" t="s">
        <v>46</v>
      </c>
      <c r="J897" s="360" t="str">
        <f>IF(ISBLANK(INDEX('Policy Characteristics'!D:D,MATCH($C897,'Policy Characteristics'!$C:$C,0))),"",INDEX('Policy Characteristics'!D:D,MATCH($C897,'Policy Characteristics'!$C:$C,0)))</f>
        <v>Industry Energy Efficiency Standards</v>
      </c>
      <c r="K897" s="358" t="str">
        <f>IF(ISBLANK(INDEX('Policy Characteristics'!E:E,MATCH($C897,'Policy Characteristics'!$C:$C,0))),"",INDEX('Policy Characteristics'!E:E,MATCH($C897,'Policy Characteristics'!$C:$C,0)))</f>
        <v>indst efficiency standards</v>
      </c>
      <c r="L897" s="380">
        <f>IF(ISBLANK(INDEX('Policy Characteristics'!F:F,MATCH($C897,'Policy Characteristics'!$C:$C,0))),"",INDEX('Policy Characteristics'!F:F,MATCH($C897,'Policy Characteristics'!$C:$C,0)))</f>
        <v>0</v>
      </c>
      <c r="M897" s="380">
        <f>IF(ISBLANK(INDEX('Policy Characteristics'!G:G,MATCH($C897,'Policy Characteristics'!$C:$C,0))),"",INDEX('Policy Characteristics'!G:G,MATCH($C897,'Policy Characteristics'!$C:$C,0)))</f>
        <v>0.25</v>
      </c>
      <c r="N897" s="380">
        <f>IF(ISBLANK(INDEX('Policy Characteristics'!H:H,MATCH($C897,'Policy Characteristics'!$C:$C,0))),"",INDEX('Policy Characteristics'!H:H,MATCH($C897,'Policy Characteristics'!$C:$C,0)))</f>
        <v>0.01</v>
      </c>
      <c r="O897" s="358" t="str">
        <f>IF(ISBLANK(INDEX('Policy Characteristics'!I:I,MATCH($C897,'Policy Characteristics'!$C:$C,0))),"",INDEX('Policy Characteristics'!I:I,MATCH($C897,'Policy Characteristics'!$C:$C,0)))</f>
        <v>% reduction in energy use</v>
      </c>
      <c r="P897" s="358"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7" s="358" t="str">
        <f>IF(ISBLANK(INDEX('Policy Characteristics'!K:K,MATCH($C897,'Policy Characteristics'!$C:$C,0))),"",INDEX('Policy Characteristics'!K:K,MATCH($C897,'Policy Characteristics'!$C:$C,0)))</f>
        <v>industry-ag-main.html#eff-stds</v>
      </c>
      <c r="R897" s="358" t="str">
        <f>IF(ISBLANK(INDEX('Policy Characteristics'!L:L,MATCH($C897,'Policy Characteristics'!$C:$C,0))),"",INDEX('Policy Characteristics'!L:L,MATCH($C897,'Policy Characteristics'!$C:$C,0)))</f>
        <v>industry-energy-efficiency-standards.html</v>
      </c>
    </row>
    <row r="898" spans="1:18" s="5" customFormat="1" x14ac:dyDescent="0.35">
      <c r="A898" s="358" t="str">
        <f>IF(ISBLANK(INDEX('Policy Characteristics'!A:A,MATCH($C898,'Policy Characteristics'!$C:$C,0))),"",INDEX('Policy Characteristics'!A:A,MATCH($C898,'Policy Characteristics'!$C:$C,0)))</f>
        <v>Industry</v>
      </c>
      <c r="B898" s="358" t="str">
        <f>IF(ISBLANK(INDEX('Policy Characteristics'!B:B,MATCH($C898,'Policy Characteristics'!$C:$C,0))),"",INDEX('Policy Characteristics'!B:B,MATCH($C898,'Policy Characteristics'!$C:$C,0)))</f>
        <v>Industry Energy Efficiency Standards</v>
      </c>
      <c r="C898" s="362" t="str">
        <f t="shared" si="39"/>
        <v>Percentage Improvement in Eqpt Efficiency Standards above BAU</v>
      </c>
      <c r="D898" s="9" t="s">
        <v>3236</v>
      </c>
      <c r="E898" s="53" t="s">
        <v>2805</v>
      </c>
      <c r="F898" s="195" t="s">
        <v>3198</v>
      </c>
      <c r="G898" s="53" t="s">
        <v>2808</v>
      </c>
      <c r="H898" s="54">
        <v>1134</v>
      </c>
      <c r="I898" s="53" t="s">
        <v>46</v>
      </c>
      <c r="J898" s="360" t="str">
        <f>IF(ISBLANK(INDEX('Policy Characteristics'!D:D,MATCH($C898,'Policy Characteristics'!$C:$C,0))),"",INDEX('Policy Characteristics'!D:D,MATCH($C898,'Policy Characteristics'!$C:$C,0)))</f>
        <v>Industry Energy Efficiency Standards</v>
      </c>
      <c r="K898" s="358" t="str">
        <f>IF(ISBLANK(INDEX('Policy Characteristics'!E:E,MATCH($C898,'Policy Characteristics'!$C:$C,0))),"",INDEX('Policy Characteristics'!E:E,MATCH($C898,'Policy Characteristics'!$C:$C,0)))</f>
        <v>indst efficiency standards</v>
      </c>
      <c r="L898" s="380">
        <f>IF(ISBLANK(INDEX('Policy Characteristics'!F:F,MATCH($C898,'Policy Characteristics'!$C:$C,0))),"",INDEX('Policy Characteristics'!F:F,MATCH($C898,'Policy Characteristics'!$C:$C,0)))</f>
        <v>0</v>
      </c>
      <c r="M898" s="380">
        <f>IF(ISBLANK(INDEX('Policy Characteristics'!G:G,MATCH($C898,'Policy Characteristics'!$C:$C,0))),"",INDEX('Policy Characteristics'!G:G,MATCH($C898,'Policy Characteristics'!$C:$C,0)))</f>
        <v>0.25</v>
      </c>
      <c r="N898" s="380">
        <f>IF(ISBLANK(INDEX('Policy Characteristics'!H:H,MATCH($C898,'Policy Characteristics'!$C:$C,0))),"",INDEX('Policy Characteristics'!H:H,MATCH($C898,'Policy Characteristics'!$C:$C,0)))</f>
        <v>0.01</v>
      </c>
      <c r="O898" s="358" t="str">
        <f>IF(ISBLANK(INDEX('Policy Characteristics'!I:I,MATCH($C898,'Policy Characteristics'!$C:$C,0))),"",INDEX('Policy Characteristics'!I:I,MATCH($C898,'Policy Characteristics'!$C:$C,0)))</f>
        <v>% reduction in energy use</v>
      </c>
      <c r="P898" s="358"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8" s="358" t="str">
        <f>IF(ISBLANK(INDEX('Policy Characteristics'!K:K,MATCH($C898,'Policy Characteristics'!$C:$C,0))),"",INDEX('Policy Characteristics'!K:K,MATCH($C898,'Policy Characteristics'!$C:$C,0)))</f>
        <v>industry-ag-main.html#eff-stds</v>
      </c>
      <c r="R898" s="358" t="str">
        <f>IF(ISBLANK(INDEX('Policy Characteristics'!L:L,MATCH($C898,'Policy Characteristics'!$C:$C,0))),"",INDEX('Policy Characteristics'!L:L,MATCH($C898,'Policy Characteristics'!$C:$C,0)))</f>
        <v>industry-energy-efficiency-standards.html</v>
      </c>
    </row>
    <row r="899" spans="1:18" s="5" customFormat="1" x14ac:dyDescent="0.35">
      <c r="A899" s="358" t="str">
        <f>IF(ISBLANK(INDEX('Policy Characteristics'!A:A,MATCH($C899,'Policy Characteristics'!$C:$C,0))),"",INDEX('Policy Characteristics'!A:A,MATCH($C899,'Policy Characteristics'!$C:$C,0)))</f>
        <v>Industry</v>
      </c>
      <c r="B899" s="358" t="str">
        <f>IF(ISBLANK(INDEX('Policy Characteristics'!B:B,MATCH($C899,'Policy Characteristics'!$C:$C,0))),"",INDEX('Policy Characteristics'!B:B,MATCH($C899,'Policy Characteristics'!$C:$C,0)))</f>
        <v>Industry Energy Efficiency Standards</v>
      </c>
      <c r="C899" s="362" t="str">
        <f t="shared" si="39"/>
        <v>Percentage Improvement in Eqpt Efficiency Standards above BAU</v>
      </c>
      <c r="D899" s="9" t="s">
        <v>3236</v>
      </c>
      <c r="E899" s="53" t="s">
        <v>2806</v>
      </c>
      <c r="F899" s="195" t="s">
        <v>3198</v>
      </c>
      <c r="G899" s="53" t="s">
        <v>2810</v>
      </c>
      <c r="H899" s="54">
        <v>1135</v>
      </c>
      <c r="I899" s="53" t="s">
        <v>46</v>
      </c>
      <c r="J899" s="360" t="str">
        <f>IF(ISBLANK(INDEX('Policy Characteristics'!D:D,MATCH($C899,'Policy Characteristics'!$C:$C,0))),"",INDEX('Policy Characteristics'!D:D,MATCH($C899,'Policy Characteristics'!$C:$C,0)))</f>
        <v>Industry Energy Efficiency Standards</v>
      </c>
      <c r="K899" s="358" t="str">
        <f>IF(ISBLANK(INDEX('Policy Characteristics'!E:E,MATCH($C899,'Policy Characteristics'!$C:$C,0))),"",INDEX('Policy Characteristics'!E:E,MATCH($C899,'Policy Characteristics'!$C:$C,0)))</f>
        <v>indst efficiency standards</v>
      </c>
      <c r="L899" s="380">
        <f>IF(ISBLANK(INDEX('Policy Characteristics'!F:F,MATCH($C899,'Policy Characteristics'!$C:$C,0))),"",INDEX('Policy Characteristics'!F:F,MATCH($C899,'Policy Characteristics'!$C:$C,0)))</f>
        <v>0</v>
      </c>
      <c r="M899" s="380">
        <f>IF(ISBLANK(INDEX('Policy Characteristics'!G:G,MATCH($C899,'Policy Characteristics'!$C:$C,0))),"",INDEX('Policy Characteristics'!G:G,MATCH($C899,'Policy Characteristics'!$C:$C,0)))</f>
        <v>0.25</v>
      </c>
      <c r="N899" s="380">
        <f>IF(ISBLANK(INDEX('Policy Characteristics'!H:H,MATCH($C899,'Policy Characteristics'!$C:$C,0))),"",INDEX('Policy Characteristics'!H:H,MATCH($C899,'Policy Characteristics'!$C:$C,0)))</f>
        <v>0.01</v>
      </c>
      <c r="O899" s="358" t="str">
        <f>IF(ISBLANK(INDEX('Policy Characteristics'!I:I,MATCH($C899,'Policy Characteristics'!$C:$C,0))),"",INDEX('Policy Characteristics'!I:I,MATCH($C899,'Policy Characteristics'!$C:$C,0)))</f>
        <v>% reduction in energy use</v>
      </c>
      <c r="P899" s="358"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9" s="358" t="str">
        <f>IF(ISBLANK(INDEX('Policy Characteristics'!K:K,MATCH($C899,'Policy Characteristics'!$C:$C,0))),"",INDEX('Policy Characteristics'!K:K,MATCH($C899,'Policy Characteristics'!$C:$C,0)))</f>
        <v>industry-ag-main.html#eff-stds</v>
      </c>
      <c r="R899" s="358" t="str">
        <f>IF(ISBLANK(INDEX('Policy Characteristics'!L:L,MATCH($C899,'Policy Characteristics'!$C:$C,0))),"",INDEX('Policy Characteristics'!L:L,MATCH($C899,'Policy Characteristics'!$C:$C,0)))</f>
        <v>industry-energy-efficiency-standards.html</v>
      </c>
    </row>
    <row r="900" spans="1:18" s="5" customFormat="1" x14ac:dyDescent="0.35">
      <c r="A900" s="358" t="str">
        <f>IF(ISBLANK(INDEX('Policy Characteristics'!A:A,MATCH($C900,'Policy Characteristics'!$C:$C,0))),"",INDEX('Policy Characteristics'!A:A,MATCH($C900,'Policy Characteristics'!$C:$C,0)))</f>
        <v>Industry</v>
      </c>
      <c r="B900" s="358" t="str">
        <f>IF(ISBLANK(INDEX('Policy Characteristics'!B:B,MATCH($C900,'Policy Characteristics'!$C:$C,0))),"",INDEX('Policy Characteristics'!B:B,MATCH($C900,'Policy Characteristics'!$C:$C,0)))</f>
        <v>Industry Energy Efficiency Standards</v>
      </c>
      <c r="C900" s="362" t="str">
        <f t="shared" si="39"/>
        <v>Percentage Improvement in Eqpt Efficiency Standards above BAU</v>
      </c>
      <c r="D900" s="9" t="s">
        <v>3236</v>
      </c>
      <c r="E900" s="53" t="s">
        <v>2807</v>
      </c>
      <c r="F900" s="195" t="s">
        <v>3198</v>
      </c>
      <c r="G900" s="53" t="s">
        <v>2811</v>
      </c>
      <c r="H900" s="54">
        <v>1136</v>
      </c>
      <c r="I900" s="53" t="s">
        <v>45</v>
      </c>
      <c r="J900" s="360" t="str">
        <f>IF(ISBLANK(INDEX('Policy Characteristics'!D:D,MATCH($C900,'Policy Characteristics'!$C:$C,0))),"",INDEX('Policy Characteristics'!D:D,MATCH($C900,'Policy Characteristics'!$C:$C,0)))</f>
        <v>Industry Energy Efficiency Standards</v>
      </c>
      <c r="K900" s="358" t="str">
        <f>IF(ISBLANK(INDEX('Policy Characteristics'!E:E,MATCH($C900,'Policy Characteristics'!$C:$C,0))),"",INDEX('Policy Characteristics'!E:E,MATCH($C900,'Policy Characteristics'!$C:$C,0)))</f>
        <v>indst efficiency standards</v>
      </c>
      <c r="L900" s="380">
        <f>IF(ISBLANK(INDEX('Policy Characteristics'!F:F,MATCH($C900,'Policy Characteristics'!$C:$C,0))),"",INDEX('Policy Characteristics'!F:F,MATCH($C900,'Policy Characteristics'!$C:$C,0)))</f>
        <v>0</v>
      </c>
      <c r="M900" s="380">
        <f>IF(ISBLANK(INDEX('Policy Characteristics'!G:G,MATCH($C900,'Policy Characteristics'!$C:$C,0))),"",INDEX('Policy Characteristics'!G:G,MATCH($C900,'Policy Characteristics'!$C:$C,0)))</f>
        <v>0.25</v>
      </c>
      <c r="N900" s="380">
        <f>IF(ISBLANK(INDEX('Policy Characteristics'!H:H,MATCH($C900,'Policy Characteristics'!$C:$C,0))),"",INDEX('Policy Characteristics'!H:H,MATCH($C900,'Policy Characteristics'!$C:$C,0)))</f>
        <v>0.01</v>
      </c>
      <c r="O900" s="358" t="str">
        <f>IF(ISBLANK(INDEX('Policy Characteristics'!I:I,MATCH($C900,'Policy Characteristics'!$C:$C,0))),"",INDEX('Policy Characteristics'!I:I,MATCH($C900,'Policy Characteristics'!$C:$C,0)))</f>
        <v>% reduction in energy use</v>
      </c>
      <c r="P900" s="358"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0" s="358" t="str">
        <f>IF(ISBLANK(INDEX('Policy Characteristics'!K:K,MATCH($C900,'Policy Characteristics'!$C:$C,0))),"",INDEX('Policy Characteristics'!K:K,MATCH($C900,'Policy Characteristics'!$C:$C,0)))</f>
        <v>industry-ag-main.html#eff-stds</v>
      </c>
      <c r="R900" s="358" t="str">
        <f>IF(ISBLANK(INDEX('Policy Characteristics'!L:L,MATCH($C900,'Policy Characteristics'!$C:$C,0))),"",INDEX('Policy Characteristics'!L:L,MATCH($C900,'Policy Characteristics'!$C:$C,0)))</f>
        <v>industry-energy-efficiency-standards.html</v>
      </c>
    </row>
    <row r="901" spans="1:18" s="5" customFormat="1" x14ac:dyDescent="0.35">
      <c r="A901" s="358" t="str">
        <f>IF(ISBLANK(INDEX('Policy Characteristics'!A:A,MATCH($C901,'Policy Characteristics'!$C:$C,0))),"",INDEX('Policy Characteristics'!A:A,MATCH($C901,'Policy Characteristics'!$C:$C,0)))</f>
        <v>Industry</v>
      </c>
      <c r="B901" s="358" t="str">
        <f>IF(ISBLANK(INDEX('Policy Characteristics'!B:B,MATCH($C901,'Policy Characteristics'!$C:$C,0))),"",INDEX('Policy Characteristics'!B:B,MATCH($C901,'Policy Characteristics'!$C:$C,0)))</f>
        <v>Industry Energy Efficiency Standards</v>
      </c>
      <c r="C901" s="362" t="str">
        <f t="shared" si="39"/>
        <v>Percentage Improvement in Eqpt Efficiency Standards above BAU</v>
      </c>
      <c r="D901" s="9" t="s">
        <v>3236</v>
      </c>
      <c r="E901" s="53" t="s">
        <v>2804</v>
      </c>
      <c r="F901" s="195" t="s">
        <v>3198</v>
      </c>
      <c r="G901" s="53" t="s">
        <v>2809</v>
      </c>
      <c r="H901" s="54">
        <v>1137</v>
      </c>
      <c r="I901" s="53" t="s">
        <v>46</v>
      </c>
      <c r="J901" s="360" t="str">
        <f>IF(ISBLANK(INDEX('Policy Characteristics'!D:D,MATCH($C901,'Policy Characteristics'!$C:$C,0))),"",INDEX('Policy Characteristics'!D:D,MATCH($C901,'Policy Characteristics'!$C:$C,0)))</f>
        <v>Industry Energy Efficiency Standards</v>
      </c>
      <c r="K901" s="358" t="str">
        <f>IF(ISBLANK(INDEX('Policy Characteristics'!E:E,MATCH($C901,'Policy Characteristics'!$C:$C,0))),"",INDEX('Policy Characteristics'!E:E,MATCH($C901,'Policy Characteristics'!$C:$C,0)))</f>
        <v>indst efficiency standards</v>
      </c>
      <c r="L901" s="380">
        <f>IF(ISBLANK(INDEX('Policy Characteristics'!F:F,MATCH($C901,'Policy Characteristics'!$C:$C,0))),"",INDEX('Policy Characteristics'!F:F,MATCH($C901,'Policy Characteristics'!$C:$C,0)))</f>
        <v>0</v>
      </c>
      <c r="M901" s="380">
        <f>IF(ISBLANK(INDEX('Policy Characteristics'!G:G,MATCH($C901,'Policy Characteristics'!$C:$C,0))),"",INDEX('Policy Characteristics'!G:G,MATCH($C901,'Policy Characteristics'!$C:$C,0)))</f>
        <v>0.25</v>
      </c>
      <c r="N901" s="380">
        <f>IF(ISBLANK(INDEX('Policy Characteristics'!H:H,MATCH($C901,'Policy Characteristics'!$C:$C,0))),"",INDEX('Policy Characteristics'!H:H,MATCH($C901,'Policy Characteristics'!$C:$C,0)))</f>
        <v>0.01</v>
      </c>
      <c r="O901" s="358" t="str">
        <f>IF(ISBLANK(INDEX('Policy Characteristics'!I:I,MATCH($C901,'Policy Characteristics'!$C:$C,0))),"",INDEX('Policy Characteristics'!I:I,MATCH($C901,'Policy Characteristics'!$C:$C,0)))</f>
        <v>% reduction in energy use</v>
      </c>
      <c r="P901" s="358"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1" s="358" t="str">
        <f>IF(ISBLANK(INDEX('Policy Characteristics'!K:K,MATCH($C901,'Policy Characteristics'!$C:$C,0))),"",INDEX('Policy Characteristics'!K:K,MATCH($C901,'Policy Characteristics'!$C:$C,0)))</f>
        <v>industry-ag-main.html#eff-stds</v>
      </c>
      <c r="R901" s="358" t="str">
        <f>IF(ISBLANK(INDEX('Policy Characteristics'!L:L,MATCH($C901,'Policy Characteristics'!$C:$C,0))),"",INDEX('Policy Characteristics'!L:L,MATCH($C901,'Policy Characteristics'!$C:$C,0)))</f>
        <v>industry-energy-efficiency-standards.html</v>
      </c>
    </row>
    <row r="902" spans="1:18" s="5" customFormat="1" x14ac:dyDescent="0.35">
      <c r="A902" s="358" t="str">
        <f>IF(ISBLANK(INDEX('Policy Characteristics'!A:A,MATCH($C902,'Policy Characteristics'!$C:$C,0))),"",INDEX('Policy Characteristics'!A:A,MATCH($C902,'Policy Characteristics'!$C:$C,0)))</f>
        <v>Industry</v>
      </c>
      <c r="B902" s="358" t="str">
        <f>IF(ISBLANK(INDEX('Policy Characteristics'!B:B,MATCH($C902,'Policy Characteristics'!$C:$C,0))),"",INDEX('Policy Characteristics'!B:B,MATCH($C902,'Policy Characteristics'!$C:$C,0)))</f>
        <v>Industry Energy Efficiency Standards</v>
      </c>
      <c r="C902" s="362" t="str">
        <f t="shared" si="39"/>
        <v>Percentage Improvement in Eqpt Efficiency Standards above BAU</v>
      </c>
      <c r="D902" s="9" t="s">
        <v>3237</v>
      </c>
      <c r="E902" s="53" t="s">
        <v>2463</v>
      </c>
      <c r="F902" s="195" t="s">
        <v>3199</v>
      </c>
      <c r="G902" s="53" t="s">
        <v>2469</v>
      </c>
      <c r="H902" s="54">
        <v>1138</v>
      </c>
      <c r="I902" s="53" t="s">
        <v>45</v>
      </c>
      <c r="J902" s="360" t="str">
        <f>IF(ISBLANK(INDEX('Policy Characteristics'!D:D,MATCH($C902,'Policy Characteristics'!$C:$C,0))),"",INDEX('Policy Characteristics'!D:D,MATCH($C902,'Policy Characteristics'!$C:$C,0)))</f>
        <v>Industry Energy Efficiency Standards</v>
      </c>
      <c r="K902" s="358" t="str">
        <f>IF(ISBLANK(INDEX('Policy Characteristics'!E:E,MATCH($C902,'Policy Characteristics'!$C:$C,0))),"",INDEX('Policy Characteristics'!E:E,MATCH($C902,'Policy Characteristics'!$C:$C,0)))</f>
        <v>indst efficiency standards</v>
      </c>
      <c r="L902" s="380">
        <f>IF(ISBLANK(INDEX('Policy Characteristics'!F:F,MATCH($C902,'Policy Characteristics'!$C:$C,0))),"",INDEX('Policy Characteristics'!F:F,MATCH($C902,'Policy Characteristics'!$C:$C,0)))</f>
        <v>0</v>
      </c>
      <c r="M902" s="380">
        <f>IF(ISBLANK(INDEX('Policy Characteristics'!G:G,MATCH($C902,'Policy Characteristics'!$C:$C,0))),"",INDEX('Policy Characteristics'!G:G,MATCH($C902,'Policy Characteristics'!$C:$C,0)))</f>
        <v>0.25</v>
      </c>
      <c r="N902" s="380">
        <f>IF(ISBLANK(INDEX('Policy Characteristics'!H:H,MATCH($C902,'Policy Characteristics'!$C:$C,0))),"",INDEX('Policy Characteristics'!H:H,MATCH($C902,'Policy Characteristics'!$C:$C,0)))</f>
        <v>0.01</v>
      </c>
      <c r="O902" s="358" t="str">
        <f>IF(ISBLANK(INDEX('Policy Characteristics'!I:I,MATCH($C902,'Policy Characteristics'!$C:$C,0))),"",INDEX('Policy Characteristics'!I:I,MATCH($C902,'Policy Characteristics'!$C:$C,0)))</f>
        <v>% reduction in energy use</v>
      </c>
      <c r="P902" s="358"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2" s="358" t="str">
        <f>IF(ISBLANK(INDEX('Policy Characteristics'!K:K,MATCH($C902,'Policy Characteristics'!$C:$C,0))),"",INDEX('Policy Characteristics'!K:K,MATCH($C902,'Policy Characteristics'!$C:$C,0)))</f>
        <v>industry-ag-main.html#eff-stds</v>
      </c>
      <c r="R902" s="358" t="str">
        <f>IF(ISBLANK(INDEX('Policy Characteristics'!L:L,MATCH($C902,'Policy Characteristics'!$C:$C,0))),"",INDEX('Policy Characteristics'!L:L,MATCH($C902,'Policy Characteristics'!$C:$C,0)))</f>
        <v>industry-energy-efficiency-standards.html</v>
      </c>
    </row>
    <row r="903" spans="1:18" s="5" customFormat="1" x14ac:dyDescent="0.35">
      <c r="A903" s="358" t="str">
        <f>IF(ISBLANK(INDEX('Policy Characteristics'!A:A,MATCH($C903,'Policy Characteristics'!$C:$C,0))),"",INDEX('Policy Characteristics'!A:A,MATCH($C903,'Policy Characteristics'!$C:$C,0)))</f>
        <v>Industry</v>
      </c>
      <c r="B903" s="358" t="str">
        <f>IF(ISBLANK(INDEX('Policy Characteristics'!B:B,MATCH($C903,'Policy Characteristics'!$C:$C,0))),"",INDEX('Policy Characteristics'!B:B,MATCH($C903,'Policy Characteristics'!$C:$C,0)))</f>
        <v>Industry Energy Efficiency Standards</v>
      </c>
      <c r="C903" s="362" t="str">
        <f t="shared" si="39"/>
        <v>Percentage Improvement in Eqpt Efficiency Standards above BAU</v>
      </c>
      <c r="D903" s="9" t="s">
        <v>3237</v>
      </c>
      <c r="E903" s="53" t="s">
        <v>2464</v>
      </c>
      <c r="F903" s="195" t="s">
        <v>3199</v>
      </c>
      <c r="G903" s="53" t="s">
        <v>2472</v>
      </c>
      <c r="H903" s="54">
        <v>1139</v>
      </c>
      <c r="I903" s="53" t="s">
        <v>45</v>
      </c>
      <c r="J903" s="360" t="str">
        <f>IF(ISBLANK(INDEX('Policy Characteristics'!D:D,MATCH($C903,'Policy Characteristics'!$C:$C,0))),"",INDEX('Policy Characteristics'!D:D,MATCH($C903,'Policy Characteristics'!$C:$C,0)))</f>
        <v>Industry Energy Efficiency Standards</v>
      </c>
      <c r="K903" s="358" t="str">
        <f>IF(ISBLANK(INDEX('Policy Characteristics'!E:E,MATCH($C903,'Policy Characteristics'!$C:$C,0))),"",INDEX('Policy Characteristics'!E:E,MATCH($C903,'Policy Characteristics'!$C:$C,0)))</f>
        <v>indst efficiency standards</v>
      </c>
      <c r="L903" s="380">
        <f>IF(ISBLANK(INDEX('Policy Characteristics'!F:F,MATCH($C903,'Policy Characteristics'!$C:$C,0))),"",INDEX('Policy Characteristics'!F:F,MATCH($C903,'Policy Characteristics'!$C:$C,0)))</f>
        <v>0</v>
      </c>
      <c r="M903" s="380">
        <f>IF(ISBLANK(INDEX('Policy Characteristics'!G:G,MATCH($C903,'Policy Characteristics'!$C:$C,0))),"",INDEX('Policy Characteristics'!G:G,MATCH($C903,'Policy Characteristics'!$C:$C,0)))</f>
        <v>0.25</v>
      </c>
      <c r="N903" s="380">
        <f>IF(ISBLANK(INDEX('Policy Characteristics'!H:H,MATCH($C903,'Policy Characteristics'!$C:$C,0))),"",INDEX('Policy Characteristics'!H:H,MATCH($C903,'Policy Characteristics'!$C:$C,0)))</f>
        <v>0.01</v>
      </c>
      <c r="O903" s="358" t="str">
        <f>IF(ISBLANK(INDEX('Policy Characteristics'!I:I,MATCH($C903,'Policy Characteristics'!$C:$C,0))),"",INDEX('Policy Characteristics'!I:I,MATCH($C903,'Policy Characteristics'!$C:$C,0)))</f>
        <v>% reduction in energy use</v>
      </c>
      <c r="P903" s="358"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3" s="358" t="str">
        <f>IF(ISBLANK(INDEX('Policy Characteristics'!K:K,MATCH($C903,'Policy Characteristics'!$C:$C,0))),"",INDEX('Policy Characteristics'!K:K,MATCH($C903,'Policy Characteristics'!$C:$C,0)))</f>
        <v>industry-ag-main.html#eff-stds</v>
      </c>
      <c r="R903" s="358" t="str">
        <f>IF(ISBLANK(INDEX('Policy Characteristics'!L:L,MATCH($C903,'Policy Characteristics'!$C:$C,0))),"",INDEX('Policy Characteristics'!L:L,MATCH($C903,'Policy Characteristics'!$C:$C,0)))</f>
        <v>industry-energy-efficiency-standards.html</v>
      </c>
    </row>
    <row r="904" spans="1:18" s="5" customFormat="1" x14ac:dyDescent="0.35">
      <c r="A904" s="358" t="str">
        <f>IF(ISBLANK(INDEX('Policy Characteristics'!A:A,MATCH($C904,'Policy Characteristics'!$C:$C,0))),"",INDEX('Policy Characteristics'!A:A,MATCH($C904,'Policy Characteristics'!$C:$C,0)))</f>
        <v>Industry</v>
      </c>
      <c r="B904" s="358" t="str">
        <f>IF(ISBLANK(INDEX('Policy Characteristics'!B:B,MATCH($C904,'Policy Characteristics'!$C:$C,0))),"",INDEX('Policy Characteristics'!B:B,MATCH($C904,'Policy Characteristics'!$C:$C,0)))</f>
        <v>Industry Energy Efficiency Standards</v>
      </c>
      <c r="C904" s="362" t="str">
        <f t="shared" si="39"/>
        <v>Percentage Improvement in Eqpt Efficiency Standards above BAU</v>
      </c>
      <c r="D904" s="9" t="s">
        <v>3237</v>
      </c>
      <c r="E904" s="53" t="s">
        <v>2465</v>
      </c>
      <c r="F904" s="195" t="s">
        <v>3199</v>
      </c>
      <c r="G904" s="53" t="s">
        <v>2473</v>
      </c>
      <c r="H904" s="54">
        <v>1140</v>
      </c>
      <c r="I904" s="53" t="s">
        <v>45</v>
      </c>
      <c r="J904" s="360" t="str">
        <f>IF(ISBLANK(INDEX('Policy Characteristics'!D:D,MATCH($C904,'Policy Characteristics'!$C:$C,0))),"",INDEX('Policy Characteristics'!D:D,MATCH($C904,'Policy Characteristics'!$C:$C,0)))</f>
        <v>Industry Energy Efficiency Standards</v>
      </c>
      <c r="K904" s="358" t="str">
        <f>IF(ISBLANK(INDEX('Policy Characteristics'!E:E,MATCH($C904,'Policy Characteristics'!$C:$C,0))),"",INDEX('Policy Characteristics'!E:E,MATCH($C904,'Policy Characteristics'!$C:$C,0)))</f>
        <v>indst efficiency standards</v>
      </c>
      <c r="L904" s="380">
        <f>IF(ISBLANK(INDEX('Policy Characteristics'!F:F,MATCH($C904,'Policy Characteristics'!$C:$C,0))),"",INDEX('Policy Characteristics'!F:F,MATCH($C904,'Policy Characteristics'!$C:$C,0)))</f>
        <v>0</v>
      </c>
      <c r="M904" s="380">
        <f>IF(ISBLANK(INDEX('Policy Characteristics'!G:G,MATCH($C904,'Policy Characteristics'!$C:$C,0))),"",INDEX('Policy Characteristics'!G:G,MATCH($C904,'Policy Characteristics'!$C:$C,0)))</f>
        <v>0.25</v>
      </c>
      <c r="N904" s="380">
        <f>IF(ISBLANK(INDEX('Policy Characteristics'!H:H,MATCH($C904,'Policy Characteristics'!$C:$C,0))),"",INDEX('Policy Characteristics'!H:H,MATCH($C904,'Policy Characteristics'!$C:$C,0)))</f>
        <v>0.01</v>
      </c>
      <c r="O904" s="358" t="str">
        <f>IF(ISBLANK(INDEX('Policy Characteristics'!I:I,MATCH($C904,'Policy Characteristics'!$C:$C,0))),"",INDEX('Policy Characteristics'!I:I,MATCH($C904,'Policy Characteristics'!$C:$C,0)))</f>
        <v>% reduction in energy use</v>
      </c>
      <c r="P904" s="358"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4" s="358" t="str">
        <f>IF(ISBLANK(INDEX('Policy Characteristics'!K:K,MATCH($C904,'Policy Characteristics'!$C:$C,0))),"",INDEX('Policy Characteristics'!K:K,MATCH($C904,'Policy Characteristics'!$C:$C,0)))</f>
        <v>industry-ag-main.html#eff-stds</v>
      </c>
      <c r="R904" s="358" t="str">
        <f>IF(ISBLANK(INDEX('Policy Characteristics'!L:L,MATCH($C904,'Policy Characteristics'!$C:$C,0))),"",INDEX('Policy Characteristics'!L:L,MATCH($C904,'Policy Characteristics'!$C:$C,0)))</f>
        <v>industry-energy-efficiency-standards.html</v>
      </c>
    </row>
    <row r="905" spans="1:18" s="5" customFormat="1" x14ac:dyDescent="0.35">
      <c r="A905" s="358" t="str">
        <f>IF(ISBLANK(INDEX('Policy Characteristics'!A:A,MATCH($C905,'Policy Characteristics'!$C:$C,0))),"",INDEX('Policy Characteristics'!A:A,MATCH($C905,'Policy Characteristics'!$C:$C,0)))</f>
        <v>Industry</v>
      </c>
      <c r="B905" s="358" t="str">
        <f>IF(ISBLANK(INDEX('Policy Characteristics'!B:B,MATCH($C905,'Policy Characteristics'!$C:$C,0))),"",INDEX('Policy Characteristics'!B:B,MATCH($C905,'Policy Characteristics'!$C:$C,0)))</f>
        <v>Industry Energy Efficiency Standards</v>
      </c>
      <c r="C905" s="362" t="str">
        <f t="shared" si="39"/>
        <v>Percentage Improvement in Eqpt Efficiency Standards above BAU</v>
      </c>
      <c r="D905" s="9" t="s">
        <v>3237</v>
      </c>
      <c r="E905" s="53" t="s">
        <v>2466</v>
      </c>
      <c r="F905" s="195" t="s">
        <v>3199</v>
      </c>
      <c r="G905" s="53" t="s">
        <v>2470</v>
      </c>
      <c r="H905" s="54">
        <v>1141</v>
      </c>
      <c r="I905" s="53" t="s">
        <v>46</v>
      </c>
      <c r="J905" s="360" t="str">
        <f>IF(ISBLANK(INDEX('Policy Characteristics'!D:D,MATCH($C905,'Policy Characteristics'!$C:$C,0))),"",INDEX('Policy Characteristics'!D:D,MATCH($C905,'Policy Characteristics'!$C:$C,0)))</f>
        <v>Industry Energy Efficiency Standards</v>
      </c>
      <c r="K905" s="358" t="str">
        <f>IF(ISBLANK(INDEX('Policy Characteristics'!E:E,MATCH($C905,'Policy Characteristics'!$C:$C,0))),"",INDEX('Policy Characteristics'!E:E,MATCH($C905,'Policy Characteristics'!$C:$C,0)))</f>
        <v>indst efficiency standards</v>
      </c>
      <c r="L905" s="380">
        <f>IF(ISBLANK(INDEX('Policy Characteristics'!F:F,MATCH($C905,'Policy Characteristics'!$C:$C,0))),"",INDEX('Policy Characteristics'!F:F,MATCH($C905,'Policy Characteristics'!$C:$C,0)))</f>
        <v>0</v>
      </c>
      <c r="M905" s="380">
        <f>IF(ISBLANK(INDEX('Policy Characteristics'!G:G,MATCH($C905,'Policy Characteristics'!$C:$C,0))),"",INDEX('Policy Characteristics'!G:G,MATCH($C905,'Policy Characteristics'!$C:$C,0)))</f>
        <v>0.25</v>
      </c>
      <c r="N905" s="380">
        <f>IF(ISBLANK(INDEX('Policy Characteristics'!H:H,MATCH($C905,'Policy Characteristics'!$C:$C,0))),"",INDEX('Policy Characteristics'!H:H,MATCH($C905,'Policy Characteristics'!$C:$C,0)))</f>
        <v>0.01</v>
      </c>
      <c r="O905" s="358" t="str">
        <f>IF(ISBLANK(INDEX('Policy Characteristics'!I:I,MATCH($C905,'Policy Characteristics'!$C:$C,0))),"",INDEX('Policy Characteristics'!I:I,MATCH($C905,'Policy Characteristics'!$C:$C,0)))</f>
        <v>% reduction in energy use</v>
      </c>
      <c r="P905" s="358"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5" s="358" t="str">
        <f>IF(ISBLANK(INDEX('Policy Characteristics'!K:K,MATCH($C905,'Policy Characteristics'!$C:$C,0))),"",INDEX('Policy Characteristics'!K:K,MATCH($C905,'Policy Characteristics'!$C:$C,0)))</f>
        <v>industry-ag-main.html#eff-stds</v>
      </c>
      <c r="R905" s="358" t="str">
        <f>IF(ISBLANK(INDEX('Policy Characteristics'!L:L,MATCH($C905,'Policy Characteristics'!$C:$C,0))),"",INDEX('Policy Characteristics'!L:L,MATCH($C905,'Policy Characteristics'!$C:$C,0)))</f>
        <v>industry-energy-efficiency-standards.html</v>
      </c>
    </row>
    <row r="906" spans="1:18" s="5" customFormat="1" x14ac:dyDescent="0.35">
      <c r="A906" s="358" t="str">
        <f>IF(ISBLANK(INDEX('Policy Characteristics'!A:A,MATCH($C906,'Policy Characteristics'!$C:$C,0))),"",INDEX('Policy Characteristics'!A:A,MATCH($C906,'Policy Characteristics'!$C:$C,0)))</f>
        <v>Industry</v>
      </c>
      <c r="B906" s="358" t="str">
        <f>IF(ISBLANK(INDEX('Policy Characteristics'!B:B,MATCH($C906,'Policy Characteristics'!$C:$C,0))),"",INDEX('Policy Characteristics'!B:B,MATCH($C906,'Policy Characteristics'!$C:$C,0)))</f>
        <v>Industry Energy Efficiency Standards</v>
      </c>
      <c r="C906" s="362" t="str">
        <f t="shared" si="39"/>
        <v>Percentage Improvement in Eqpt Efficiency Standards above BAU</v>
      </c>
      <c r="D906" s="9" t="s">
        <v>3237</v>
      </c>
      <c r="E906" s="53" t="s">
        <v>2467</v>
      </c>
      <c r="F906" s="195" t="s">
        <v>3199</v>
      </c>
      <c r="G906" s="53" t="s">
        <v>2471</v>
      </c>
      <c r="H906" s="54">
        <v>1142</v>
      </c>
      <c r="I906" s="53" t="s">
        <v>45</v>
      </c>
      <c r="J906" s="360" t="str">
        <f>IF(ISBLANK(INDEX('Policy Characteristics'!D:D,MATCH($C906,'Policy Characteristics'!$C:$C,0))),"",INDEX('Policy Characteristics'!D:D,MATCH($C906,'Policy Characteristics'!$C:$C,0)))</f>
        <v>Industry Energy Efficiency Standards</v>
      </c>
      <c r="K906" s="358" t="str">
        <f>IF(ISBLANK(INDEX('Policy Characteristics'!E:E,MATCH($C906,'Policy Characteristics'!$C:$C,0))),"",INDEX('Policy Characteristics'!E:E,MATCH($C906,'Policy Characteristics'!$C:$C,0)))</f>
        <v>indst efficiency standards</v>
      </c>
      <c r="L906" s="380">
        <f>IF(ISBLANK(INDEX('Policy Characteristics'!F:F,MATCH($C906,'Policy Characteristics'!$C:$C,0))),"",INDEX('Policy Characteristics'!F:F,MATCH($C906,'Policy Characteristics'!$C:$C,0)))</f>
        <v>0</v>
      </c>
      <c r="M906" s="380">
        <f>IF(ISBLANK(INDEX('Policy Characteristics'!G:G,MATCH($C906,'Policy Characteristics'!$C:$C,0))),"",INDEX('Policy Characteristics'!G:G,MATCH($C906,'Policy Characteristics'!$C:$C,0)))</f>
        <v>0.25</v>
      </c>
      <c r="N906" s="380">
        <f>IF(ISBLANK(INDEX('Policy Characteristics'!H:H,MATCH($C906,'Policy Characteristics'!$C:$C,0))),"",INDEX('Policy Characteristics'!H:H,MATCH($C906,'Policy Characteristics'!$C:$C,0)))</f>
        <v>0.01</v>
      </c>
      <c r="O906" s="358" t="str">
        <f>IF(ISBLANK(INDEX('Policy Characteristics'!I:I,MATCH($C906,'Policy Characteristics'!$C:$C,0))),"",INDEX('Policy Characteristics'!I:I,MATCH($C906,'Policy Characteristics'!$C:$C,0)))</f>
        <v>% reduction in energy use</v>
      </c>
      <c r="P906" s="358"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6" s="358" t="str">
        <f>IF(ISBLANK(INDEX('Policy Characteristics'!K:K,MATCH($C906,'Policy Characteristics'!$C:$C,0))),"",INDEX('Policy Characteristics'!K:K,MATCH($C906,'Policy Characteristics'!$C:$C,0)))</f>
        <v>industry-ag-main.html#eff-stds</v>
      </c>
      <c r="R906" s="358" t="str">
        <f>IF(ISBLANK(INDEX('Policy Characteristics'!L:L,MATCH($C906,'Policy Characteristics'!$C:$C,0))),"",INDEX('Policy Characteristics'!L:L,MATCH($C906,'Policy Characteristics'!$C:$C,0)))</f>
        <v>industry-energy-efficiency-standards.html</v>
      </c>
    </row>
    <row r="907" spans="1:18" s="5" customFormat="1" x14ac:dyDescent="0.35">
      <c r="A907" s="358" t="str">
        <f>IF(ISBLANK(INDEX('Policy Characteristics'!A:A,MATCH($C907,'Policy Characteristics'!$C:$C,0))),"",INDEX('Policy Characteristics'!A:A,MATCH($C907,'Policy Characteristics'!$C:$C,0)))</f>
        <v>Industry</v>
      </c>
      <c r="B907" s="358" t="str">
        <f>IF(ISBLANK(INDEX('Policy Characteristics'!B:B,MATCH($C907,'Policy Characteristics'!$C:$C,0))),"",INDEX('Policy Characteristics'!B:B,MATCH($C907,'Policy Characteristics'!$C:$C,0)))</f>
        <v>Industry Energy Efficiency Standards</v>
      </c>
      <c r="C907" s="362" t="str">
        <f t="shared" si="39"/>
        <v>Percentage Improvement in Eqpt Efficiency Standards above BAU</v>
      </c>
      <c r="D907" s="9" t="s">
        <v>3237</v>
      </c>
      <c r="E907" s="53" t="s">
        <v>2468</v>
      </c>
      <c r="F907" s="195" t="s">
        <v>3199</v>
      </c>
      <c r="G907" s="53" t="s">
        <v>2474</v>
      </c>
      <c r="H907" s="54">
        <v>1143</v>
      </c>
      <c r="I907" s="53" t="s">
        <v>46</v>
      </c>
      <c r="J907" s="360" t="str">
        <f>IF(ISBLANK(INDEX('Policy Characteristics'!D:D,MATCH($C907,'Policy Characteristics'!$C:$C,0))),"",INDEX('Policy Characteristics'!D:D,MATCH($C907,'Policy Characteristics'!$C:$C,0)))</f>
        <v>Industry Energy Efficiency Standards</v>
      </c>
      <c r="K907" s="358" t="str">
        <f>IF(ISBLANK(INDEX('Policy Characteristics'!E:E,MATCH($C907,'Policy Characteristics'!$C:$C,0))),"",INDEX('Policy Characteristics'!E:E,MATCH($C907,'Policy Characteristics'!$C:$C,0)))</f>
        <v>indst efficiency standards</v>
      </c>
      <c r="L907" s="380">
        <f>IF(ISBLANK(INDEX('Policy Characteristics'!F:F,MATCH($C907,'Policy Characteristics'!$C:$C,0))),"",INDEX('Policy Characteristics'!F:F,MATCH($C907,'Policy Characteristics'!$C:$C,0)))</f>
        <v>0</v>
      </c>
      <c r="M907" s="380">
        <f>IF(ISBLANK(INDEX('Policy Characteristics'!G:G,MATCH($C907,'Policy Characteristics'!$C:$C,0))),"",INDEX('Policy Characteristics'!G:G,MATCH($C907,'Policy Characteristics'!$C:$C,0)))</f>
        <v>0.25</v>
      </c>
      <c r="N907" s="380">
        <f>IF(ISBLANK(INDEX('Policy Characteristics'!H:H,MATCH($C907,'Policy Characteristics'!$C:$C,0))),"",INDEX('Policy Characteristics'!H:H,MATCH($C907,'Policy Characteristics'!$C:$C,0)))</f>
        <v>0.01</v>
      </c>
      <c r="O907" s="358" t="str">
        <f>IF(ISBLANK(INDEX('Policy Characteristics'!I:I,MATCH($C907,'Policy Characteristics'!$C:$C,0))),"",INDEX('Policy Characteristics'!I:I,MATCH($C907,'Policy Characteristics'!$C:$C,0)))</f>
        <v>% reduction in energy use</v>
      </c>
      <c r="P907" s="358"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7" s="358" t="str">
        <f>IF(ISBLANK(INDEX('Policy Characteristics'!K:K,MATCH($C907,'Policy Characteristics'!$C:$C,0))),"",INDEX('Policy Characteristics'!K:K,MATCH($C907,'Policy Characteristics'!$C:$C,0)))</f>
        <v>industry-ag-main.html#eff-stds</v>
      </c>
      <c r="R907" s="358" t="str">
        <f>IF(ISBLANK(INDEX('Policy Characteristics'!L:L,MATCH($C907,'Policy Characteristics'!$C:$C,0))),"",INDEX('Policy Characteristics'!L:L,MATCH($C907,'Policy Characteristics'!$C:$C,0)))</f>
        <v>industry-energy-efficiency-standards.html</v>
      </c>
    </row>
    <row r="908" spans="1:18" s="5" customFormat="1" x14ac:dyDescent="0.35">
      <c r="A908" s="358" t="str">
        <f>IF(ISBLANK(INDEX('Policy Characteristics'!A:A,MATCH($C908,'Policy Characteristics'!$C:$C,0))),"",INDEX('Policy Characteristics'!A:A,MATCH($C908,'Policy Characteristics'!$C:$C,0)))</f>
        <v>Industry</v>
      </c>
      <c r="B908" s="358" t="str">
        <f>IF(ISBLANK(INDEX('Policy Characteristics'!B:B,MATCH($C908,'Policy Characteristics'!$C:$C,0))),"",INDEX('Policy Characteristics'!B:B,MATCH($C908,'Policy Characteristics'!$C:$C,0)))</f>
        <v>Industry Energy Efficiency Standards</v>
      </c>
      <c r="C908" s="362" t="str">
        <f t="shared" si="39"/>
        <v>Percentage Improvement in Eqpt Efficiency Standards above BAU</v>
      </c>
      <c r="D908" s="9" t="s">
        <v>3237</v>
      </c>
      <c r="E908" s="53" t="s">
        <v>2805</v>
      </c>
      <c r="F908" s="195" t="s">
        <v>3199</v>
      </c>
      <c r="G908" s="53" t="s">
        <v>2808</v>
      </c>
      <c r="H908" s="54">
        <v>1144</v>
      </c>
      <c r="I908" s="53" t="s">
        <v>46</v>
      </c>
      <c r="J908" s="360" t="str">
        <f>IF(ISBLANK(INDEX('Policy Characteristics'!D:D,MATCH($C908,'Policy Characteristics'!$C:$C,0))),"",INDEX('Policy Characteristics'!D:D,MATCH($C908,'Policy Characteristics'!$C:$C,0)))</f>
        <v>Industry Energy Efficiency Standards</v>
      </c>
      <c r="K908" s="358" t="str">
        <f>IF(ISBLANK(INDEX('Policy Characteristics'!E:E,MATCH($C908,'Policy Characteristics'!$C:$C,0))),"",INDEX('Policy Characteristics'!E:E,MATCH($C908,'Policy Characteristics'!$C:$C,0)))</f>
        <v>indst efficiency standards</v>
      </c>
      <c r="L908" s="380">
        <f>IF(ISBLANK(INDEX('Policy Characteristics'!F:F,MATCH($C908,'Policy Characteristics'!$C:$C,0))),"",INDEX('Policy Characteristics'!F:F,MATCH($C908,'Policy Characteristics'!$C:$C,0)))</f>
        <v>0</v>
      </c>
      <c r="M908" s="380">
        <f>IF(ISBLANK(INDEX('Policy Characteristics'!G:G,MATCH($C908,'Policy Characteristics'!$C:$C,0))),"",INDEX('Policy Characteristics'!G:G,MATCH($C908,'Policy Characteristics'!$C:$C,0)))</f>
        <v>0.25</v>
      </c>
      <c r="N908" s="380">
        <f>IF(ISBLANK(INDEX('Policy Characteristics'!H:H,MATCH($C908,'Policy Characteristics'!$C:$C,0))),"",INDEX('Policy Characteristics'!H:H,MATCH($C908,'Policy Characteristics'!$C:$C,0)))</f>
        <v>0.01</v>
      </c>
      <c r="O908" s="358" t="str">
        <f>IF(ISBLANK(INDEX('Policy Characteristics'!I:I,MATCH($C908,'Policy Characteristics'!$C:$C,0))),"",INDEX('Policy Characteristics'!I:I,MATCH($C908,'Policy Characteristics'!$C:$C,0)))</f>
        <v>% reduction in energy use</v>
      </c>
      <c r="P908" s="358"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8" s="358" t="str">
        <f>IF(ISBLANK(INDEX('Policy Characteristics'!K:K,MATCH($C908,'Policy Characteristics'!$C:$C,0))),"",INDEX('Policy Characteristics'!K:K,MATCH($C908,'Policy Characteristics'!$C:$C,0)))</f>
        <v>industry-ag-main.html#eff-stds</v>
      </c>
      <c r="R908" s="358" t="str">
        <f>IF(ISBLANK(INDEX('Policy Characteristics'!L:L,MATCH($C908,'Policy Characteristics'!$C:$C,0))),"",INDEX('Policy Characteristics'!L:L,MATCH($C908,'Policy Characteristics'!$C:$C,0)))</f>
        <v>industry-energy-efficiency-standards.html</v>
      </c>
    </row>
    <row r="909" spans="1:18" s="5" customFormat="1" x14ac:dyDescent="0.35">
      <c r="A909" s="358" t="str">
        <f>IF(ISBLANK(INDEX('Policy Characteristics'!A:A,MATCH($C909,'Policy Characteristics'!$C:$C,0))),"",INDEX('Policy Characteristics'!A:A,MATCH($C909,'Policy Characteristics'!$C:$C,0)))</f>
        <v>Industry</v>
      </c>
      <c r="B909" s="358" t="str">
        <f>IF(ISBLANK(INDEX('Policy Characteristics'!B:B,MATCH($C909,'Policy Characteristics'!$C:$C,0))),"",INDEX('Policy Characteristics'!B:B,MATCH($C909,'Policy Characteristics'!$C:$C,0)))</f>
        <v>Industry Energy Efficiency Standards</v>
      </c>
      <c r="C909" s="362" t="str">
        <f t="shared" si="39"/>
        <v>Percentage Improvement in Eqpt Efficiency Standards above BAU</v>
      </c>
      <c r="D909" s="9" t="s">
        <v>3237</v>
      </c>
      <c r="E909" s="53" t="s">
        <v>2806</v>
      </c>
      <c r="F909" s="195" t="s">
        <v>3199</v>
      </c>
      <c r="G909" s="53" t="s">
        <v>2810</v>
      </c>
      <c r="H909" s="54">
        <v>1145</v>
      </c>
      <c r="I909" s="53" t="s">
        <v>46</v>
      </c>
      <c r="J909" s="360" t="str">
        <f>IF(ISBLANK(INDEX('Policy Characteristics'!D:D,MATCH($C909,'Policy Characteristics'!$C:$C,0))),"",INDEX('Policy Characteristics'!D:D,MATCH($C909,'Policy Characteristics'!$C:$C,0)))</f>
        <v>Industry Energy Efficiency Standards</v>
      </c>
      <c r="K909" s="358" t="str">
        <f>IF(ISBLANK(INDEX('Policy Characteristics'!E:E,MATCH($C909,'Policy Characteristics'!$C:$C,0))),"",INDEX('Policy Characteristics'!E:E,MATCH($C909,'Policy Characteristics'!$C:$C,0)))</f>
        <v>indst efficiency standards</v>
      </c>
      <c r="L909" s="380">
        <f>IF(ISBLANK(INDEX('Policy Characteristics'!F:F,MATCH($C909,'Policy Characteristics'!$C:$C,0))),"",INDEX('Policy Characteristics'!F:F,MATCH($C909,'Policy Characteristics'!$C:$C,0)))</f>
        <v>0</v>
      </c>
      <c r="M909" s="380">
        <f>IF(ISBLANK(INDEX('Policy Characteristics'!G:G,MATCH($C909,'Policy Characteristics'!$C:$C,0))),"",INDEX('Policy Characteristics'!G:G,MATCH($C909,'Policy Characteristics'!$C:$C,0)))</f>
        <v>0.25</v>
      </c>
      <c r="N909" s="380">
        <f>IF(ISBLANK(INDEX('Policy Characteristics'!H:H,MATCH($C909,'Policy Characteristics'!$C:$C,0))),"",INDEX('Policy Characteristics'!H:H,MATCH($C909,'Policy Characteristics'!$C:$C,0)))</f>
        <v>0.01</v>
      </c>
      <c r="O909" s="358" t="str">
        <f>IF(ISBLANK(INDEX('Policy Characteristics'!I:I,MATCH($C909,'Policy Characteristics'!$C:$C,0))),"",INDEX('Policy Characteristics'!I:I,MATCH($C909,'Policy Characteristics'!$C:$C,0)))</f>
        <v>% reduction in energy use</v>
      </c>
      <c r="P909" s="358"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9" s="358" t="str">
        <f>IF(ISBLANK(INDEX('Policy Characteristics'!K:K,MATCH($C909,'Policy Characteristics'!$C:$C,0))),"",INDEX('Policy Characteristics'!K:K,MATCH($C909,'Policy Characteristics'!$C:$C,0)))</f>
        <v>industry-ag-main.html#eff-stds</v>
      </c>
      <c r="R909" s="358" t="str">
        <f>IF(ISBLANK(INDEX('Policy Characteristics'!L:L,MATCH($C909,'Policy Characteristics'!$C:$C,0))),"",INDEX('Policy Characteristics'!L:L,MATCH($C909,'Policy Characteristics'!$C:$C,0)))</f>
        <v>industry-energy-efficiency-standards.html</v>
      </c>
    </row>
    <row r="910" spans="1:18" s="5" customFormat="1" x14ac:dyDescent="0.35">
      <c r="A910" s="358" t="str">
        <f>IF(ISBLANK(INDEX('Policy Characteristics'!A:A,MATCH($C910,'Policy Characteristics'!$C:$C,0))),"",INDEX('Policy Characteristics'!A:A,MATCH($C910,'Policy Characteristics'!$C:$C,0)))</f>
        <v>Industry</v>
      </c>
      <c r="B910" s="358" t="str">
        <f>IF(ISBLANK(INDEX('Policy Characteristics'!B:B,MATCH($C910,'Policy Characteristics'!$C:$C,0))),"",INDEX('Policy Characteristics'!B:B,MATCH($C910,'Policy Characteristics'!$C:$C,0)))</f>
        <v>Industry Energy Efficiency Standards</v>
      </c>
      <c r="C910" s="362" t="str">
        <f t="shared" si="39"/>
        <v>Percentage Improvement in Eqpt Efficiency Standards above BAU</v>
      </c>
      <c r="D910" s="9" t="s">
        <v>3237</v>
      </c>
      <c r="E910" s="53" t="s">
        <v>2807</v>
      </c>
      <c r="F910" s="195" t="s">
        <v>3199</v>
      </c>
      <c r="G910" s="53" t="s">
        <v>2811</v>
      </c>
      <c r="H910" s="54">
        <v>1146</v>
      </c>
      <c r="I910" s="53" t="s">
        <v>45</v>
      </c>
      <c r="J910" s="360" t="str">
        <f>IF(ISBLANK(INDEX('Policy Characteristics'!D:D,MATCH($C910,'Policy Characteristics'!$C:$C,0))),"",INDEX('Policy Characteristics'!D:D,MATCH($C910,'Policy Characteristics'!$C:$C,0)))</f>
        <v>Industry Energy Efficiency Standards</v>
      </c>
      <c r="K910" s="358" t="str">
        <f>IF(ISBLANK(INDEX('Policy Characteristics'!E:E,MATCH($C910,'Policy Characteristics'!$C:$C,0))),"",INDEX('Policy Characteristics'!E:E,MATCH($C910,'Policy Characteristics'!$C:$C,0)))</f>
        <v>indst efficiency standards</v>
      </c>
      <c r="L910" s="380">
        <f>IF(ISBLANK(INDEX('Policy Characteristics'!F:F,MATCH($C910,'Policy Characteristics'!$C:$C,0))),"",INDEX('Policy Characteristics'!F:F,MATCH($C910,'Policy Characteristics'!$C:$C,0)))</f>
        <v>0</v>
      </c>
      <c r="M910" s="380">
        <f>IF(ISBLANK(INDEX('Policy Characteristics'!G:G,MATCH($C910,'Policy Characteristics'!$C:$C,0))),"",INDEX('Policy Characteristics'!G:G,MATCH($C910,'Policy Characteristics'!$C:$C,0)))</f>
        <v>0.25</v>
      </c>
      <c r="N910" s="380">
        <f>IF(ISBLANK(INDEX('Policy Characteristics'!H:H,MATCH($C910,'Policy Characteristics'!$C:$C,0))),"",INDEX('Policy Characteristics'!H:H,MATCH($C910,'Policy Characteristics'!$C:$C,0)))</f>
        <v>0.01</v>
      </c>
      <c r="O910" s="358" t="str">
        <f>IF(ISBLANK(INDEX('Policy Characteristics'!I:I,MATCH($C910,'Policy Characteristics'!$C:$C,0))),"",INDEX('Policy Characteristics'!I:I,MATCH($C910,'Policy Characteristics'!$C:$C,0)))</f>
        <v>% reduction in energy use</v>
      </c>
      <c r="P910" s="358"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0" s="358" t="str">
        <f>IF(ISBLANK(INDEX('Policy Characteristics'!K:K,MATCH($C910,'Policy Characteristics'!$C:$C,0))),"",INDEX('Policy Characteristics'!K:K,MATCH($C910,'Policy Characteristics'!$C:$C,0)))</f>
        <v>industry-ag-main.html#eff-stds</v>
      </c>
      <c r="R910" s="358" t="str">
        <f>IF(ISBLANK(INDEX('Policy Characteristics'!L:L,MATCH($C910,'Policy Characteristics'!$C:$C,0))),"",INDEX('Policy Characteristics'!L:L,MATCH($C910,'Policy Characteristics'!$C:$C,0)))</f>
        <v>industry-energy-efficiency-standards.html</v>
      </c>
    </row>
    <row r="911" spans="1:18" s="5" customFormat="1" x14ac:dyDescent="0.35">
      <c r="A911" s="358" t="str">
        <f>IF(ISBLANK(INDEX('Policy Characteristics'!A:A,MATCH($C911,'Policy Characteristics'!$C:$C,0))),"",INDEX('Policy Characteristics'!A:A,MATCH($C911,'Policy Characteristics'!$C:$C,0)))</f>
        <v>Industry</v>
      </c>
      <c r="B911" s="358" t="str">
        <f>IF(ISBLANK(INDEX('Policy Characteristics'!B:B,MATCH($C911,'Policy Characteristics'!$C:$C,0))),"",INDEX('Policy Characteristics'!B:B,MATCH($C911,'Policy Characteristics'!$C:$C,0)))</f>
        <v>Industry Energy Efficiency Standards</v>
      </c>
      <c r="C911" s="362" t="str">
        <f t="shared" si="39"/>
        <v>Percentage Improvement in Eqpt Efficiency Standards above BAU</v>
      </c>
      <c r="D911" s="9" t="s">
        <v>3237</v>
      </c>
      <c r="E911" s="53" t="s">
        <v>2804</v>
      </c>
      <c r="F911" s="195" t="s">
        <v>3199</v>
      </c>
      <c r="G911" s="53" t="s">
        <v>2809</v>
      </c>
      <c r="H911" s="54">
        <v>1147</v>
      </c>
      <c r="I911" s="53" t="s">
        <v>46</v>
      </c>
      <c r="J911" s="360" t="str">
        <f>IF(ISBLANK(INDEX('Policy Characteristics'!D:D,MATCH($C911,'Policy Characteristics'!$C:$C,0))),"",INDEX('Policy Characteristics'!D:D,MATCH($C911,'Policy Characteristics'!$C:$C,0)))</f>
        <v>Industry Energy Efficiency Standards</v>
      </c>
      <c r="K911" s="358" t="str">
        <f>IF(ISBLANK(INDEX('Policy Characteristics'!E:E,MATCH($C911,'Policy Characteristics'!$C:$C,0))),"",INDEX('Policy Characteristics'!E:E,MATCH($C911,'Policy Characteristics'!$C:$C,0)))</f>
        <v>indst efficiency standards</v>
      </c>
      <c r="L911" s="380">
        <f>IF(ISBLANK(INDEX('Policy Characteristics'!F:F,MATCH($C911,'Policy Characteristics'!$C:$C,0))),"",INDEX('Policy Characteristics'!F:F,MATCH($C911,'Policy Characteristics'!$C:$C,0)))</f>
        <v>0</v>
      </c>
      <c r="M911" s="380">
        <f>IF(ISBLANK(INDEX('Policy Characteristics'!G:G,MATCH($C911,'Policy Characteristics'!$C:$C,0))),"",INDEX('Policy Characteristics'!G:G,MATCH($C911,'Policy Characteristics'!$C:$C,0)))</f>
        <v>0.25</v>
      </c>
      <c r="N911" s="380">
        <f>IF(ISBLANK(INDEX('Policy Characteristics'!H:H,MATCH($C911,'Policy Characteristics'!$C:$C,0))),"",INDEX('Policy Characteristics'!H:H,MATCH($C911,'Policy Characteristics'!$C:$C,0)))</f>
        <v>0.01</v>
      </c>
      <c r="O911" s="358" t="str">
        <f>IF(ISBLANK(INDEX('Policy Characteristics'!I:I,MATCH($C911,'Policy Characteristics'!$C:$C,0))),"",INDEX('Policy Characteristics'!I:I,MATCH($C911,'Policy Characteristics'!$C:$C,0)))</f>
        <v>% reduction in energy use</v>
      </c>
      <c r="P911" s="358"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1" s="358" t="str">
        <f>IF(ISBLANK(INDEX('Policy Characteristics'!K:K,MATCH($C911,'Policy Characteristics'!$C:$C,0))),"",INDEX('Policy Characteristics'!K:K,MATCH($C911,'Policy Characteristics'!$C:$C,0)))</f>
        <v>industry-ag-main.html#eff-stds</v>
      </c>
      <c r="R911" s="358" t="str">
        <f>IF(ISBLANK(INDEX('Policy Characteristics'!L:L,MATCH($C911,'Policy Characteristics'!$C:$C,0))),"",INDEX('Policy Characteristics'!L:L,MATCH($C911,'Policy Characteristics'!$C:$C,0)))</f>
        <v>industry-energy-efficiency-standards.html</v>
      </c>
    </row>
    <row r="912" spans="1:18" s="5" customFormat="1" x14ac:dyDescent="0.35">
      <c r="A912" s="358" t="str">
        <f>IF(ISBLANK(INDEX('Policy Characteristics'!A:A,MATCH($C912,'Policy Characteristics'!$C:$C,0))),"",INDEX('Policy Characteristics'!A:A,MATCH($C912,'Policy Characteristics'!$C:$C,0)))</f>
        <v>Industry</v>
      </c>
      <c r="B912" s="358" t="str">
        <f>IF(ISBLANK(INDEX('Policy Characteristics'!B:B,MATCH($C912,'Policy Characteristics'!$C:$C,0))),"",INDEX('Policy Characteristics'!B:B,MATCH($C912,'Policy Characteristics'!$C:$C,0)))</f>
        <v>Industry Energy Efficiency Standards</v>
      </c>
      <c r="C912" s="362" t="str">
        <f t="shared" si="39"/>
        <v>Percentage Improvement in Eqpt Efficiency Standards above BAU</v>
      </c>
      <c r="D912" s="9" t="s">
        <v>3238</v>
      </c>
      <c r="E912" s="53" t="s">
        <v>2463</v>
      </c>
      <c r="F912" s="195" t="s">
        <v>3200</v>
      </c>
      <c r="G912" s="53" t="s">
        <v>2469</v>
      </c>
      <c r="H912" s="54">
        <v>1148</v>
      </c>
      <c r="I912" s="53" t="s">
        <v>45</v>
      </c>
      <c r="J912" s="360" t="str">
        <f>IF(ISBLANK(INDEX('Policy Characteristics'!D:D,MATCH($C912,'Policy Characteristics'!$C:$C,0))),"",INDEX('Policy Characteristics'!D:D,MATCH($C912,'Policy Characteristics'!$C:$C,0)))</f>
        <v>Industry Energy Efficiency Standards</v>
      </c>
      <c r="K912" s="358" t="str">
        <f>IF(ISBLANK(INDEX('Policy Characteristics'!E:E,MATCH($C912,'Policy Characteristics'!$C:$C,0))),"",INDEX('Policy Characteristics'!E:E,MATCH($C912,'Policy Characteristics'!$C:$C,0)))</f>
        <v>indst efficiency standards</v>
      </c>
      <c r="L912" s="380">
        <f>IF(ISBLANK(INDEX('Policy Characteristics'!F:F,MATCH($C912,'Policy Characteristics'!$C:$C,0))),"",INDEX('Policy Characteristics'!F:F,MATCH($C912,'Policy Characteristics'!$C:$C,0)))</f>
        <v>0</v>
      </c>
      <c r="M912" s="380">
        <f>IF(ISBLANK(INDEX('Policy Characteristics'!G:G,MATCH($C912,'Policy Characteristics'!$C:$C,0))),"",INDEX('Policy Characteristics'!G:G,MATCH($C912,'Policy Characteristics'!$C:$C,0)))</f>
        <v>0.25</v>
      </c>
      <c r="N912" s="380">
        <f>IF(ISBLANK(INDEX('Policy Characteristics'!H:H,MATCH($C912,'Policy Characteristics'!$C:$C,0))),"",INDEX('Policy Characteristics'!H:H,MATCH($C912,'Policy Characteristics'!$C:$C,0)))</f>
        <v>0.01</v>
      </c>
      <c r="O912" s="358" t="str">
        <f>IF(ISBLANK(INDEX('Policy Characteristics'!I:I,MATCH($C912,'Policy Characteristics'!$C:$C,0))),"",INDEX('Policy Characteristics'!I:I,MATCH($C912,'Policy Characteristics'!$C:$C,0)))</f>
        <v>% reduction in energy use</v>
      </c>
      <c r="P912" s="358"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2" s="358" t="str">
        <f>IF(ISBLANK(INDEX('Policy Characteristics'!K:K,MATCH($C912,'Policy Characteristics'!$C:$C,0))),"",INDEX('Policy Characteristics'!K:K,MATCH($C912,'Policy Characteristics'!$C:$C,0)))</f>
        <v>industry-ag-main.html#eff-stds</v>
      </c>
      <c r="R912" s="358" t="str">
        <f>IF(ISBLANK(INDEX('Policy Characteristics'!L:L,MATCH($C912,'Policy Characteristics'!$C:$C,0))),"",INDEX('Policy Characteristics'!L:L,MATCH($C912,'Policy Characteristics'!$C:$C,0)))</f>
        <v>industry-energy-efficiency-standards.html</v>
      </c>
    </row>
    <row r="913" spans="1:18" s="5" customFormat="1" x14ac:dyDescent="0.35">
      <c r="A913" s="358" t="str">
        <f>IF(ISBLANK(INDEX('Policy Characteristics'!A:A,MATCH($C913,'Policy Characteristics'!$C:$C,0))),"",INDEX('Policy Characteristics'!A:A,MATCH($C913,'Policy Characteristics'!$C:$C,0)))</f>
        <v>Industry</v>
      </c>
      <c r="B913" s="358" t="str">
        <f>IF(ISBLANK(INDEX('Policy Characteristics'!B:B,MATCH($C913,'Policy Characteristics'!$C:$C,0))),"",INDEX('Policy Characteristics'!B:B,MATCH($C913,'Policy Characteristics'!$C:$C,0)))</f>
        <v>Industry Energy Efficiency Standards</v>
      </c>
      <c r="C913" s="362" t="str">
        <f t="shared" si="39"/>
        <v>Percentage Improvement in Eqpt Efficiency Standards above BAU</v>
      </c>
      <c r="D913" s="9" t="s">
        <v>3238</v>
      </c>
      <c r="E913" s="53" t="s">
        <v>2464</v>
      </c>
      <c r="F913" s="195" t="s">
        <v>3200</v>
      </c>
      <c r="G913" s="53" t="s">
        <v>2472</v>
      </c>
      <c r="H913" s="54">
        <v>1149</v>
      </c>
      <c r="I913" s="53" t="s">
        <v>45</v>
      </c>
      <c r="J913" s="360" t="str">
        <f>IF(ISBLANK(INDEX('Policy Characteristics'!D:D,MATCH($C913,'Policy Characteristics'!$C:$C,0))),"",INDEX('Policy Characteristics'!D:D,MATCH($C913,'Policy Characteristics'!$C:$C,0)))</f>
        <v>Industry Energy Efficiency Standards</v>
      </c>
      <c r="K913" s="358" t="str">
        <f>IF(ISBLANK(INDEX('Policy Characteristics'!E:E,MATCH($C913,'Policy Characteristics'!$C:$C,0))),"",INDEX('Policy Characteristics'!E:E,MATCH($C913,'Policy Characteristics'!$C:$C,0)))</f>
        <v>indst efficiency standards</v>
      </c>
      <c r="L913" s="380">
        <f>IF(ISBLANK(INDEX('Policy Characteristics'!F:F,MATCH($C913,'Policy Characteristics'!$C:$C,0))),"",INDEX('Policy Characteristics'!F:F,MATCH($C913,'Policy Characteristics'!$C:$C,0)))</f>
        <v>0</v>
      </c>
      <c r="M913" s="380">
        <f>IF(ISBLANK(INDEX('Policy Characteristics'!G:G,MATCH($C913,'Policy Characteristics'!$C:$C,0))),"",INDEX('Policy Characteristics'!G:G,MATCH($C913,'Policy Characteristics'!$C:$C,0)))</f>
        <v>0.25</v>
      </c>
      <c r="N913" s="380">
        <f>IF(ISBLANK(INDEX('Policy Characteristics'!H:H,MATCH($C913,'Policy Characteristics'!$C:$C,0))),"",INDEX('Policy Characteristics'!H:H,MATCH($C913,'Policy Characteristics'!$C:$C,0)))</f>
        <v>0.01</v>
      </c>
      <c r="O913" s="358" t="str">
        <f>IF(ISBLANK(INDEX('Policy Characteristics'!I:I,MATCH($C913,'Policy Characteristics'!$C:$C,0))),"",INDEX('Policy Characteristics'!I:I,MATCH($C913,'Policy Characteristics'!$C:$C,0)))</f>
        <v>% reduction in energy use</v>
      </c>
      <c r="P913" s="358"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3" s="358" t="str">
        <f>IF(ISBLANK(INDEX('Policy Characteristics'!K:K,MATCH($C913,'Policy Characteristics'!$C:$C,0))),"",INDEX('Policy Characteristics'!K:K,MATCH($C913,'Policy Characteristics'!$C:$C,0)))</f>
        <v>industry-ag-main.html#eff-stds</v>
      </c>
      <c r="R913" s="358" t="str">
        <f>IF(ISBLANK(INDEX('Policy Characteristics'!L:L,MATCH($C913,'Policy Characteristics'!$C:$C,0))),"",INDEX('Policy Characteristics'!L:L,MATCH($C913,'Policy Characteristics'!$C:$C,0)))</f>
        <v>industry-energy-efficiency-standards.html</v>
      </c>
    </row>
    <row r="914" spans="1:18" s="5" customFormat="1" x14ac:dyDescent="0.35">
      <c r="A914" s="358" t="str">
        <f>IF(ISBLANK(INDEX('Policy Characteristics'!A:A,MATCH($C914,'Policy Characteristics'!$C:$C,0))),"",INDEX('Policy Characteristics'!A:A,MATCH($C914,'Policy Characteristics'!$C:$C,0)))</f>
        <v>Industry</v>
      </c>
      <c r="B914" s="358" t="str">
        <f>IF(ISBLANK(INDEX('Policy Characteristics'!B:B,MATCH($C914,'Policy Characteristics'!$C:$C,0))),"",INDEX('Policy Characteristics'!B:B,MATCH($C914,'Policy Characteristics'!$C:$C,0)))</f>
        <v>Industry Energy Efficiency Standards</v>
      </c>
      <c r="C914" s="362" t="str">
        <f t="shared" si="39"/>
        <v>Percentage Improvement in Eqpt Efficiency Standards above BAU</v>
      </c>
      <c r="D914" s="9" t="s">
        <v>3238</v>
      </c>
      <c r="E914" s="53" t="s">
        <v>2465</v>
      </c>
      <c r="F914" s="195" t="s">
        <v>3200</v>
      </c>
      <c r="G914" s="53" t="s">
        <v>2473</v>
      </c>
      <c r="H914" s="54">
        <v>1150</v>
      </c>
      <c r="I914" s="53" t="s">
        <v>45</v>
      </c>
      <c r="J914" s="360" t="str">
        <f>IF(ISBLANK(INDEX('Policy Characteristics'!D:D,MATCH($C914,'Policy Characteristics'!$C:$C,0))),"",INDEX('Policy Characteristics'!D:D,MATCH($C914,'Policy Characteristics'!$C:$C,0)))</f>
        <v>Industry Energy Efficiency Standards</v>
      </c>
      <c r="K914" s="358" t="str">
        <f>IF(ISBLANK(INDEX('Policy Characteristics'!E:E,MATCH($C914,'Policy Characteristics'!$C:$C,0))),"",INDEX('Policy Characteristics'!E:E,MATCH($C914,'Policy Characteristics'!$C:$C,0)))</f>
        <v>indst efficiency standards</v>
      </c>
      <c r="L914" s="380">
        <f>IF(ISBLANK(INDEX('Policy Characteristics'!F:F,MATCH($C914,'Policy Characteristics'!$C:$C,0))),"",INDEX('Policy Characteristics'!F:F,MATCH($C914,'Policy Characteristics'!$C:$C,0)))</f>
        <v>0</v>
      </c>
      <c r="M914" s="380">
        <f>IF(ISBLANK(INDEX('Policy Characteristics'!G:G,MATCH($C914,'Policy Characteristics'!$C:$C,0))),"",INDEX('Policy Characteristics'!G:G,MATCH($C914,'Policy Characteristics'!$C:$C,0)))</f>
        <v>0.25</v>
      </c>
      <c r="N914" s="380">
        <f>IF(ISBLANK(INDEX('Policy Characteristics'!H:H,MATCH($C914,'Policy Characteristics'!$C:$C,0))),"",INDEX('Policy Characteristics'!H:H,MATCH($C914,'Policy Characteristics'!$C:$C,0)))</f>
        <v>0.01</v>
      </c>
      <c r="O914" s="358" t="str">
        <f>IF(ISBLANK(INDEX('Policy Characteristics'!I:I,MATCH($C914,'Policy Characteristics'!$C:$C,0))),"",INDEX('Policy Characteristics'!I:I,MATCH($C914,'Policy Characteristics'!$C:$C,0)))</f>
        <v>% reduction in energy use</v>
      </c>
      <c r="P914" s="358"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4" s="358" t="str">
        <f>IF(ISBLANK(INDEX('Policy Characteristics'!K:K,MATCH($C914,'Policy Characteristics'!$C:$C,0))),"",INDEX('Policy Characteristics'!K:K,MATCH($C914,'Policy Characteristics'!$C:$C,0)))</f>
        <v>industry-ag-main.html#eff-stds</v>
      </c>
      <c r="R914" s="358" t="str">
        <f>IF(ISBLANK(INDEX('Policy Characteristics'!L:L,MATCH($C914,'Policy Characteristics'!$C:$C,0))),"",INDEX('Policy Characteristics'!L:L,MATCH($C914,'Policy Characteristics'!$C:$C,0)))</f>
        <v>industry-energy-efficiency-standards.html</v>
      </c>
    </row>
    <row r="915" spans="1:18" s="5" customFormat="1" x14ac:dyDescent="0.35">
      <c r="A915" s="358" t="str">
        <f>IF(ISBLANK(INDEX('Policy Characteristics'!A:A,MATCH($C915,'Policy Characteristics'!$C:$C,0))),"",INDEX('Policy Characteristics'!A:A,MATCH($C915,'Policy Characteristics'!$C:$C,0)))</f>
        <v>Industry</v>
      </c>
      <c r="B915" s="358" t="str">
        <f>IF(ISBLANK(INDEX('Policy Characteristics'!B:B,MATCH($C915,'Policy Characteristics'!$C:$C,0))),"",INDEX('Policy Characteristics'!B:B,MATCH($C915,'Policy Characteristics'!$C:$C,0)))</f>
        <v>Industry Energy Efficiency Standards</v>
      </c>
      <c r="C915" s="362" t="str">
        <f t="shared" ref="C915:C971" si="40">C$722</f>
        <v>Percentage Improvement in Eqpt Efficiency Standards above BAU</v>
      </c>
      <c r="D915" s="9" t="s">
        <v>3238</v>
      </c>
      <c r="E915" s="53" t="s">
        <v>2466</v>
      </c>
      <c r="F915" s="195" t="s">
        <v>3200</v>
      </c>
      <c r="G915" s="53" t="s">
        <v>2470</v>
      </c>
      <c r="H915" s="54">
        <v>1151</v>
      </c>
      <c r="I915" s="53" t="s">
        <v>46</v>
      </c>
      <c r="J915" s="360" t="str">
        <f>IF(ISBLANK(INDEX('Policy Characteristics'!D:D,MATCH($C915,'Policy Characteristics'!$C:$C,0))),"",INDEX('Policy Characteristics'!D:D,MATCH($C915,'Policy Characteristics'!$C:$C,0)))</f>
        <v>Industry Energy Efficiency Standards</v>
      </c>
      <c r="K915" s="358" t="str">
        <f>IF(ISBLANK(INDEX('Policy Characteristics'!E:E,MATCH($C915,'Policy Characteristics'!$C:$C,0))),"",INDEX('Policy Characteristics'!E:E,MATCH($C915,'Policy Characteristics'!$C:$C,0)))</f>
        <v>indst efficiency standards</v>
      </c>
      <c r="L915" s="380">
        <f>IF(ISBLANK(INDEX('Policy Characteristics'!F:F,MATCH($C915,'Policy Characteristics'!$C:$C,0))),"",INDEX('Policy Characteristics'!F:F,MATCH($C915,'Policy Characteristics'!$C:$C,0)))</f>
        <v>0</v>
      </c>
      <c r="M915" s="380">
        <f>IF(ISBLANK(INDEX('Policy Characteristics'!G:G,MATCH($C915,'Policy Characteristics'!$C:$C,0))),"",INDEX('Policy Characteristics'!G:G,MATCH($C915,'Policy Characteristics'!$C:$C,0)))</f>
        <v>0.25</v>
      </c>
      <c r="N915" s="380">
        <f>IF(ISBLANK(INDEX('Policy Characteristics'!H:H,MATCH($C915,'Policy Characteristics'!$C:$C,0))),"",INDEX('Policy Characteristics'!H:H,MATCH($C915,'Policy Characteristics'!$C:$C,0)))</f>
        <v>0.01</v>
      </c>
      <c r="O915" s="358" t="str">
        <f>IF(ISBLANK(INDEX('Policy Characteristics'!I:I,MATCH($C915,'Policy Characteristics'!$C:$C,0))),"",INDEX('Policy Characteristics'!I:I,MATCH($C915,'Policy Characteristics'!$C:$C,0)))</f>
        <v>% reduction in energy use</v>
      </c>
      <c r="P915" s="358"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5" s="358" t="str">
        <f>IF(ISBLANK(INDEX('Policy Characteristics'!K:K,MATCH($C915,'Policy Characteristics'!$C:$C,0))),"",INDEX('Policy Characteristics'!K:K,MATCH($C915,'Policy Characteristics'!$C:$C,0)))</f>
        <v>industry-ag-main.html#eff-stds</v>
      </c>
      <c r="R915" s="358" t="str">
        <f>IF(ISBLANK(INDEX('Policy Characteristics'!L:L,MATCH($C915,'Policy Characteristics'!$C:$C,0))),"",INDEX('Policy Characteristics'!L:L,MATCH($C915,'Policy Characteristics'!$C:$C,0)))</f>
        <v>industry-energy-efficiency-standards.html</v>
      </c>
    </row>
    <row r="916" spans="1:18" s="5" customFormat="1" x14ac:dyDescent="0.35">
      <c r="A916" s="358" t="str">
        <f>IF(ISBLANK(INDEX('Policy Characteristics'!A:A,MATCH($C916,'Policy Characteristics'!$C:$C,0))),"",INDEX('Policy Characteristics'!A:A,MATCH($C916,'Policy Characteristics'!$C:$C,0)))</f>
        <v>Industry</v>
      </c>
      <c r="B916" s="358" t="str">
        <f>IF(ISBLANK(INDEX('Policy Characteristics'!B:B,MATCH($C916,'Policy Characteristics'!$C:$C,0))),"",INDEX('Policy Characteristics'!B:B,MATCH($C916,'Policy Characteristics'!$C:$C,0)))</f>
        <v>Industry Energy Efficiency Standards</v>
      </c>
      <c r="C916" s="362" t="str">
        <f t="shared" si="40"/>
        <v>Percentage Improvement in Eqpt Efficiency Standards above BAU</v>
      </c>
      <c r="D916" s="9" t="s">
        <v>3238</v>
      </c>
      <c r="E916" s="53" t="s">
        <v>2467</v>
      </c>
      <c r="F916" s="195" t="s">
        <v>3200</v>
      </c>
      <c r="G916" s="53" t="s">
        <v>2471</v>
      </c>
      <c r="H916" s="54">
        <v>1152</v>
      </c>
      <c r="I916" s="53" t="s">
        <v>45</v>
      </c>
      <c r="J916" s="360" t="str">
        <f>IF(ISBLANK(INDEX('Policy Characteristics'!D:D,MATCH($C916,'Policy Characteristics'!$C:$C,0))),"",INDEX('Policy Characteristics'!D:D,MATCH($C916,'Policy Characteristics'!$C:$C,0)))</f>
        <v>Industry Energy Efficiency Standards</v>
      </c>
      <c r="K916" s="358" t="str">
        <f>IF(ISBLANK(INDEX('Policy Characteristics'!E:E,MATCH($C916,'Policy Characteristics'!$C:$C,0))),"",INDEX('Policy Characteristics'!E:E,MATCH($C916,'Policy Characteristics'!$C:$C,0)))</f>
        <v>indst efficiency standards</v>
      </c>
      <c r="L916" s="380">
        <f>IF(ISBLANK(INDEX('Policy Characteristics'!F:F,MATCH($C916,'Policy Characteristics'!$C:$C,0))),"",INDEX('Policy Characteristics'!F:F,MATCH($C916,'Policy Characteristics'!$C:$C,0)))</f>
        <v>0</v>
      </c>
      <c r="M916" s="380">
        <f>IF(ISBLANK(INDEX('Policy Characteristics'!G:G,MATCH($C916,'Policy Characteristics'!$C:$C,0))),"",INDEX('Policy Characteristics'!G:G,MATCH($C916,'Policy Characteristics'!$C:$C,0)))</f>
        <v>0.25</v>
      </c>
      <c r="N916" s="380">
        <f>IF(ISBLANK(INDEX('Policy Characteristics'!H:H,MATCH($C916,'Policy Characteristics'!$C:$C,0))),"",INDEX('Policy Characteristics'!H:H,MATCH($C916,'Policy Characteristics'!$C:$C,0)))</f>
        <v>0.01</v>
      </c>
      <c r="O916" s="358" t="str">
        <f>IF(ISBLANK(INDEX('Policy Characteristics'!I:I,MATCH($C916,'Policy Characteristics'!$C:$C,0))),"",INDEX('Policy Characteristics'!I:I,MATCH($C916,'Policy Characteristics'!$C:$C,0)))</f>
        <v>% reduction in energy use</v>
      </c>
      <c r="P916" s="358"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6" s="358" t="str">
        <f>IF(ISBLANK(INDEX('Policy Characteristics'!K:K,MATCH($C916,'Policy Characteristics'!$C:$C,0))),"",INDEX('Policy Characteristics'!K:K,MATCH($C916,'Policy Characteristics'!$C:$C,0)))</f>
        <v>industry-ag-main.html#eff-stds</v>
      </c>
      <c r="R916" s="358" t="str">
        <f>IF(ISBLANK(INDEX('Policy Characteristics'!L:L,MATCH($C916,'Policy Characteristics'!$C:$C,0))),"",INDEX('Policy Characteristics'!L:L,MATCH($C916,'Policy Characteristics'!$C:$C,0)))</f>
        <v>industry-energy-efficiency-standards.html</v>
      </c>
    </row>
    <row r="917" spans="1:18" s="5" customFormat="1" x14ac:dyDescent="0.35">
      <c r="A917" s="358" t="str">
        <f>IF(ISBLANK(INDEX('Policy Characteristics'!A:A,MATCH($C917,'Policy Characteristics'!$C:$C,0))),"",INDEX('Policy Characteristics'!A:A,MATCH($C917,'Policy Characteristics'!$C:$C,0)))</f>
        <v>Industry</v>
      </c>
      <c r="B917" s="358" t="str">
        <f>IF(ISBLANK(INDEX('Policy Characteristics'!B:B,MATCH($C917,'Policy Characteristics'!$C:$C,0))),"",INDEX('Policy Characteristics'!B:B,MATCH($C917,'Policy Characteristics'!$C:$C,0)))</f>
        <v>Industry Energy Efficiency Standards</v>
      </c>
      <c r="C917" s="362" t="str">
        <f t="shared" si="40"/>
        <v>Percentage Improvement in Eqpt Efficiency Standards above BAU</v>
      </c>
      <c r="D917" s="9" t="s">
        <v>3238</v>
      </c>
      <c r="E917" s="53" t="s">
        <v>2468</v>
      </c>
      <c r="F917" s="195" t="s">
        <v>3200</v>
      </c>
      <c r="G917" s="53" t="s">
        <v>2474</v>
      </c>
      <c r="H917" s="54">
        <v>1153</v>
      </c>
      <c r="I917" s="53" t="s">
        <v>46</v>
      </c>
      <c r="J917" s="360" t="str">
        <f>IF(ISBLANK(INDEX('Policy Characteristics'!D:D,MATCH($C917,'Policy Characteristics'!$C:$C,0))),"",INDEX('Policy Characteristics'!D:D,MATCH($C917,'Policy Characteristics'!$C:$C,0)))</f>
        <v>Industry Energy Efficiency Standards</v>
      </c>
      <c r="K917" s="358" t="str">
        <f>IF(ISBLANK(INDEX('Policy Characteristics'!E:E,MATCH($C917,'Policy Characteristics'!$C:$C,0))),"",INDEX('Policy Characteristics'!E:E,MATCH($C917,'Policy Characteristics'!$C:$C,0)))</f>
        <v>indst efficiency standards</v>
      </c>
      <c r="L917" s="380">
        <f>IF(ISBLANK(INDEX('Policy Characteristics'!F:F,MATCH($C917,'Policy Characteristics'!$C:$C,0))),"",INDEX('Policy Characteristics'!F:F,MATCH($C917,'Policy Characteristics'!$C:$C,0)))</f>
        <v>0</v>
      </c>
      <c r="M917" s="380">
        <f>IF(ISBLANK(INDEX('Policy Characteristics'!G:G,MATCH($C917,'Policy Characteristics'!$C:$C,0))),"",INDEX('Policy Characteristics'!G:G,MATCH($C917,'Policy Characteristics'!$C:$C,0)))</f>
        <v>0.25</v>
      </c>
      <c r="N917" s="380">
        <f>IF(ISBLANK(INDEX('Policy Characteristics'!H:H,MATCH($C917,'Policy Characteristics'!$C:$C,0))),"",INDEX('Policy Characteristics'!H:H,MATCH($C917,'Policy Characteristics'!$C:$C,0)))</f>
        <v>0.01</v>
      </c>
      <c r="O917" s="358" t="str">
        <f>IF(ISBLANK(INDEX('Policy Characteristics'!I:I,MATCH($C917,'Policy Characteristics'!$C:$C,0))),"",INDEX('Policy Characteristics'!I:I,MATCH($C917,'Policy Characteristics'!$C:$C,0)))</f>
        <v>% reduction in energy use</v>
      </c>
      <c r="P917" s="358"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7" s="358" t="str">
        <f>IF(ISBLANK(INDEX('Policy Characteristics'!K:K,MATCH($C917,'Policy Characteristics'!$C:$C,0))),"",INDEX('Policy Characteristics'!K:K,MATCH($C917,'Policy Characteristics'!$C:$C,0)))</f>
        <v>industry-ag-main.html#eff-stds</v>
      </c>
      <c r="R917" s="358" t="str">
        <f>IF(ISBLANK(INDEX('Policy Characteristics'!L:L,MATCH($C917,'Policy Characteristics'!$C:$C,0))),"",INDEX('Policy Characteristics'!L:L,MATCH($C917,'Policy Characteristics'!$C:$C,0)))</f>
        <v>industry-energy-efficiency-standards.html</v>
      </c>
    </row>
    <row r="918" spans="1:18" s="5" customFormat="1" x14ac:dyDescent="0.35">
      <c r="A918" s="358" t="str">
        <f>IF(ISBLANK(INDEX('Policy Characteristics'!A:A,MATCH($C918,'Policy Characteristics'!$C:$C,0))),"",INDEX('Policy Characteristics'!A:A,MATCH($C918,'Policy Characteristics'!$C:$C,0)))</f>
        <v>Industry</v>
      </c>
      <c r="B918" s="358" t="str">
        <f>IF(ISBLANK(INDEX('Policy Characteristics'!B:B,MATCH($C918,'Policy Characteristics'!$C:$C,0))),"",INDEX('Policy Characteristics'!B:B,MATCH($C918,'Policy Characteristics'!$C:$C,0)))</f>
        <v>Industry Energy Efficiency Standards</v>
      </c>
      <c r="C918" s="362" t="str">
        <f t="shared" si="40"/>
        <v>Percentage Improvement in Eqpt Efficiency Standards above BAU</v>
      </c>
      <c r="D918" s="9" t="s">
        <v>3238</v>
      </c>
      <c r="E918" s="53" t="s">
        <v>2805</v>
      </c>
      <c r="F918" s="195" t="s">
        <v>3200</v>
      </c>
      <c r="G918" s="53" t="s">
        <v>2808</v>
      </c>
      <c r="H918" s="54">
        <v>1154</v>
      </c>
      <c r="I918" s="53" t="s">
        <v>46</v>
      </c>
      <c r="J918" s="360" t="str">
        <f>IF(ISBLANK(INDEX('Policy Characteristics'!D:D,MATCH($C918,'Policy Characteristics'!$C:$C,0))),"",INDEX('Policy Characteristics'!D:D,MATCH($C918,'Policy Characteristics'!$C:$C,0)))</f>
        <v>Industry Energy Efficiency Standards</v>
      </c>
      <c r="K918" s="358" t="str">
        <f>IF(ISBLANK(INDEX('Policy Characteristics'!E:E,MATCH($C918,'Policy Characteristics'!$C:$C,0))),"",INDEX('Policy Characteristics'!E:E,MATCH($C918,'Policy Characteristics'!$C:$C,0)))</f>
        <v>indst efficiency standards</v>
      </c>
      <c r="L918" s="380">
        <f>IF(ISBLANK(INDEX('Policy Characteristics'!F:F,MATCH($C918,'Policy Characteristics'!$C:$C,0))),"",INDEX('Policy Characteristics'!F:F,MATCH($C918,'Policy Characteristics'!$C:$C,0)))</f>
        <v>0</v>
      </c>
      <c r="M918" s="380">
        <f>IF(ISBLANK(INDEX('Policy Characteristics'!G:G,MATCH($C918,'Policy Characteristics'!$C:$C,0))),"",INDEX('Policy Characteristics'!G:G,MATCH($C918,'Policy Characteristics'!$C:$C,0)))</f>
        <v>0.25</v>
      </c>
      <c r="N918" s="380">
        <f>IF(ISBLANK(INDEX('Policy Characteristics'!H:H,MATCH($C918,'Policy Characteristics'!$C:$C,0))),"",INDEX('Policy Characteristics'!H:H,MATCH($C918,'Policy Characteristics'!$C:$C,0)))</f>
        <v>0.01</v>
      </c>
      <c r="O918" s="358" t="str">
        <f>IF(ISBLANK(INDEX('Policy Characteristics'!I:I,MATCH($C918,'Policy Characteristics'!$C:$C,0))),"",INDEX('Policy Characteristics'!I:I,MATCH($C918,'Policy Characteristics'!$C:$C,0)))</f>
        <v>% reduction in energy use</v>
      </c>
      <c r="P918" s="358"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8" s="358" t="str">
        <f>IF(ISBLANK(INDEX('Policy Characteristics'!K:K,MATCH($C918,'Policy Characteristics'!$C:$C,0))),"",INDEX('Policy Characteristics'!K:K,MATCH($C918,'Policy Characteristics'!$C:$C,0)))</f>
        <v>industry-ag-main.html#eff-stds</v>
      </c>
      <c r="R918" s="358" t="str">
        <f>IF(ISBLANK(INDEX('Policy Characteristics'!L:L,MATCH($C918,'Policy Characteristics'!$C:$C,0))),"",INDEX('Policy Characteristics'!L:L,MATCH($C918,'Policy Characteristics'!$C:$C,0)))</f>
        <v>industry-energy-efficiency-standards.html</v>
      </c>
    </row>
    <row r="919" spans="1:18" s="5" customFormat="1" x14ac:dyDescent="0.35">
      <c r="A919" s="358" t="str">
        <f>IF(ISBLANK(INDEX('Policy Characteristics'!A:A,MATCH($C919,'Policy Characteristics'!$C:$C,0))),"",INDEX('Policy Characteristics'!A:A,MATCH($C919,'Policy Characteristics'!$C:$C,0)))</f>
        <v>Industry</v>
      </c>
      <c r="B919" s="358" t="str">
        <f>IF(ISBLANK(INDEX('Policy Characteristics'!B:B,MATCH($C919,'Policy Characteristics'!$C:$C,0))),"",INDEX('Policy Characteristics'!B:B,MATCH($C919,'Policy Characteristics'!$C:$C,0)))</f>
        <v>Industry Energy Efficiency Standards</v>
      </c>
      <c r="C919" s="362" t="str">
        <f t="shared" si="40"/>
        <v>Percentage Improvement in Eqpt Efficiency Standards above BAU</v>
      </c>
      <c r="D919" s="9" t="s">
        <v>3238</v>
      </c>
      <c r="E919" s="53" t="s">
        <v>2806</v>
      </c>
      <c r="F919" s="195" t="s">
        <v>3200</v>
      </c>
      <c r="G919" s="53" t="s">
        <v>2810</v>
      </c>
      <c r="H919" s="54">
        <v>1155</v>
      </c>
      <c r="I919" s="53" t="s">
        <v>45</v>
      </c>
      <c r="J919" s="360" t="str">
        <f>IF(ISBLANK(INDEX('Policy Characteristics'!D:D,MATCH($C919,'Policy Characteristics'!$C:$C,0))),"",INDEX('Policy Characteristics'!D:D,MATCH($C919,'Policy Characteristics'!$C:$C,0)))</f>
        <v>Industry Energy Efficiency Standards</v>
      </c>
      <c r="K919" s="358" t="str">
        <f>IF(ISBLANK(INDEX('Policy Characteristics'!E:E,MATCH($C919,'Policy Characteristics'!$C:$C,0))),"",INDEX('Policy Characteristics'!E:E,MATCH($C919,'Policy Characteristics'!$C:$C,0)))</f>
        <v>indst efficiency standards</v>
      </c>
      <c r="L919" s="380">
        <f>IF(ISBLANK(INDEX('Policy Characteristics'!F:F,MATCH($C919,'Policy Characteristics'!$C:$C,0))),"",INDEX('Policy Characteristics'!F:F,MATCH($C919,'Policy Characteristics'!$C:$C,0)))</f>
        <v>0</v>
      </c>
      <c r="M919" s="380">
        <f>IF(ISBLANK(INDEX('Policy Characteristics'!G:G,MATCH($C919,'Policy Characteristics'!$C:$C,0))),"",INDEX('Policy Characteristics'!G:G,MATCH($C919,'Policy Characteristics'!$C:$C,0)))</f>
        <v>0.25</v>
      </c>
      <c r="N919" s="380">
        <f>IF(ISBLANK(INDEX('Policy Characteristics'!H:H,MATCH($C919,'Policy Characteristics'!$C:$C,0))),"",INDEX('Policy Characteristics'!H:H,MATCH($C919,'Policy Characteristics'!$C:$C,0)))</f>
        <v>0.01</v>
      </c>
      <c r="O919" s="358" t="str">
        <f>IF(ISBLANK(INDEX('Policy Characteristics'!I:I,MATCH($C919,'Policy Characteristics'!$C:$C,0))),"",INDEX('Policy Characteristics'!I:I,MATCH($C919,'Policy Characteristics'!$C:$C,0)))</f>
        <v>% reduction in energy use</v>
      </c>
      <c r="P919" s="358"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9" s="358" t="str">
        <f>IF(ISBLANK(INDEX('Policy Characteristics'!K:K,MATCH($C919,'Policy Characteristics'!$C:$C,0))),"",INDEX('Policy Characteristics'!K:K,MATCH($C919,'Policy Characteristics'!$C:$C,0)))</f>
        <v>industry-ag-main.html#eff-stds</v>
      </c>
      <c r="R919" s="358" t="str">
        <f>IF(ISBLANK(INDEX('Policy Characteristics'!L:L,MATCH($C919,'Policy Characteristics'!$C:$C,0))),"",INDEX('Policy Characteristics'!L:L,MATCH($C919,'Policy Characteristics'!$C:$C,0)))</f>
        <v>industry-energy-efficiency-standards.html</v>
      </c>
    </row>
    <row r="920" spans="1:18" s="5" customFormat="1" x14ac:dyDescent="0.35">
      <c r="A920" s="358" t="str">
        <f>IF(ISBLANK(INDEX('Policy Characteristics'!A:A,MATCH($C920,'Policy Characteristics'!$C:$C,0))),"",INDEX('Policy Characteristics'!A:A,MATCH($C920,'Policy Characteristics'!$C:$C,0)))</f>
        <v>Industry</v>
      </c>
      <c r="B920" s="358" t="str">
        <f>IF(ISBLANK(INDEX('Policy Characteristics'!B:B,MATCH($C920,'Policy Characteristics'!$C:$C,0))),"",INDEX('Policy Characteristics'!B:B,MATCH($C920,'Policy Characteristics'!$C:$C,0)))</f>
        <v>Industry Energy Efficiency Standards</v>
      </c>
      <c r="C920" s="362" t="str">
        <f t="shared" si="40"/>
        <v>Percentage Improvement in Eqpt Efficiency Standards above BAU</v>
      </c>
      <c r="D920" s="9" t="s">
        <v>3238</v>
      </c>
      <c r="E920" s="53" t="s">
        <v>2807</v>
      </c>
      <c r="F920" s="195" t="s">
        <v>3200</v>
      </c>
      <c r="G920" s="53" t="s">
        <v>2811</v>
      </c>
      <c r="H920" s="54">
        <v>1156</v>
      </c>
      <c r="I920" s="53" t="s">
        <v>45</v>
      </c>
      <c r="J920" s="360" t="str">
        <f>IF(ISBLANK(INDEX('Policy Characteristics'!D:D,MATCH($C920,'Policy Characteristics'!$C:$C,0))),"",INDEX('Policy Characteristics'!D:D,MATCH($C920,'Policy Characteristics'!$C:$C,0)))</f>
        <v>Industry Energy Efficiency Standards</v>
      </c>
      <c r="K920" s="358" t="str">
        <f>IF(ISBLANK(INDEX('Policy Characteristics'!E:E,MATCH($C920,'Policy Characteristics'!$C:$C,0))),"",INDEX('Policy Characteristics'!E:E,MATCH($C920,'Policy Characteristics'!$C:$C,0)))</f>
        <v>indst efficiency standards</v>
      </c>
      <c r="L920" s="380">
        <f>IF(ISBLANK(INDEX('Policy Characteristics'!F:F,MATCH($C920,'Policy Characteristics'!$C:$C,0))),"",INDEX('Policy Characteristics'!F:F,MATCH($C920,'Policy Characteristics'!$C:$C,0)))</f>
        <v>0</v>
      </c>
      <c r="M920" s="380">
        <f>IF(ISBLANK(INDEX('Policy Characteristics'!G:G,MATCH($C920,'Policy Characteristics'!$C:$C,0))),"",INDEX('Policy Characteristics'!G:G,MATCH($C920,'Policy Characteristics'!$C:$C,0)))</f>
        <v>0.25</v>
      </c>
      <c r="N920" s="380">
        <f>IF(ISBLANK(INDEX('Policy Characteristics'!H:H,MATCH($C920,'Policy Characteristics'!$C:$C,0))),"",INDEX('Policy Characteristics'!H:H,MATCH($C920,'Policy Characteristics'!$C:$C,0)))</f>
        <v>0.01</v>
      </c>
      <c r="O920" s="358" t="str">
        <f>IF(ISBLANK(INDEX('Policy Characteristics'!I:I,MATCH($C920,'Policy Characteristics'!$C:$C,0))),"",INDEX('Policy Characteristics'!I:I,MATCH($C920,'Policy Characteristics'!$C:$C,0)))</f>
        <v>% reduction in energy use</v>
      </c>
      <c r="P920" s="358"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0" s="358" t="str">
        <f>IF(ISBLANK(INDEX('Policy Characteristics'!K:K,MATCH($C920,'Policy Characteristics'!$C:$C,0))),"",INDEX('Policy Characteristics'!K:K,MATCH($C920,'Policy Characteristics'!$C:$C,0)))</f>
        <v>industry-ag-main.html#eff-stds</v>
      </c>
      <c r="R920" s="358" t="str">
        <f>IF(ISBLANK(INDEX('Policy Characteristics'!L:L,MATCH($C920,'Policy Characteristics'!$C:$C,0))),"",INDEX('Policy Characteristics'!L:L,MATCH($C920,'Policy Characteristics'!$C:$C,0)))</f>
        <v>industry-energy-efficiency-standards.html</v>
      </c>
    </row>
    <row r="921" spans="1:18" s="5" customFormat="1" x14ac:dyDescent="0.35">
      <c r="A921" s="358" t="str">
        <f>IF(ISBLANK(INDEX('Policy Characteristics'!A:A,MATCH($C921,'Policy Characteristics'!$C:$C,0))),"",INDEX('Policy Characteristics'!A:A,MATCH($C921,'Policy Characteristics'!$C:$C,0)))</f>
        <v>Industry</v>
      </c>
      <c r="B921" s="358" t="str">
        <f>IF(ISBLANK(INDEX('Policy Characteristics'!B:B,MATCH($C921,'Policy Characteristics'!$C:$C,0))),"",INDEX('Policy Characteristics'!B:B,MATCH($C921,'Policy Characteristics'!$C:$C,0)))</f>
        <v>Industry Energy Efficiency Standards</v>
      </c>
      <c r="C921" s="362" t="str">
        <f t="shared" si="40"/>
        <v>Percentage Improvement in Eqpt Efficiency Standards above BAU</v>
      </c>
      <c r="D921" s="9" t="s">
        <v>3238</v>
      </c>
      <c r="E921" s="53" t="s">
        <v>2804</v>
      </c>
      <c r="F921" s="195" t="s">
        <v>3200</v>
      </c>
      <c r="G921" s="53" t="s">
        <v>2809</v>
      </c>
      <c r="H921" s="54">
        <v>1157</v>
      </c>
      <c r="I921" s="53" t="s">
        <v>46</v>
      </c>
      <c r="J921" s="360" t="str">
        <f>IF(ISBLANK(INDEX('Policy Characteristics'!D:D,MATCH($C921,'Policy Characteristics'!$C:$C,0))),"",INDEX('Policy Characteristics'!D:D,MATCH($C921,'Policy Characteristics'!$C:$C,0)))</f>
        <v>Industry Energy Efficiency Standards</v>
      </c>
      <c r="K921" s="358" t="str">
        <f>IF(ISBLANK(INDEX('Policy Characteristics'!E:E,MATCH($C921,'Policy Characteristics'!$C:$C,0))),"",INDEX('Policy Characteristics'!E:E,MATCH($C921,'Policy Characteristics'!$C:$C,0)))</f>
        <v>indst efficiency standards</v>
      </c>
      <c r="L921" s="380">
        <f>IF(ISBLANK(INDEX('Policy Characteristics'!F:F,MATCH($C921,'Policy Characteristics'!$C:$C,0))),"",INDEX('Policy Characteristics'!F:F,MATCH($C921,'Policy Characteristics'!$C:$C,0)))</f>
        <v>0</v>
      </c>
      <c r="M921" s="380">
        <f>IF(ISBLANK(INDEX('Policy Characteristics'!G:G,MATCH($C921,'Policy Characteristics'!$C:$C,0))),"",INDEX('Policy Characteristics'!G:G,MATCH($C921,'Policy Characteristics'!$C:$C,0)))</f>
        <v>0.25</v>
      </c>
      <c r="N921" s="380">
        <f>IF(ISBLANK(INDEX('Policy Characteristics'!H:H,MATCH($C921,'Policy Characteristics'!$C:$C,0))),"",INDEX('Policy Characteristics'!H:H,MATCH($C921,'Policy Characteristics'!$C:$C,0)))</f>
        <v>0.01</v>
      </c>
      <c r="O921" s="358" t="str">
        <f>IF(ISBLANK(INDEX('Policy Characteristics'!I:I,MATCH($C921,'Policy Characteristics'!$C:$C,0))),"",INDEX('Policy Characteristics'!I:I,MATCH($C921,'Policy Characteristics'!$C:$C,0)))</f>
        <v>% reduction in energy use</v>
      </c>
      <c r="P921" s="358"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1" s="358" t="str">
        <f>IF(ISBLANK(INDEX('Policy Characteristics'!K:K,MATCH($C921,'Policy Characteristics'!$C:$C,0))),"",INDEX('Policy Characteristics'!K:K,MATCH($C921,'Policy Characteristics'!$C:$C,0)))</f>
        <v>industry-ag-main.html#eff-stds</v>
      </c>
      <c r="R921" s="358" t="str">
        <f>IF(ISBLANK(INDEX('Policy Characteristics'!L:L,MATCH($C921,'Policy Characteristics'!$C:$C,0))),"",INDEX('Policy Characteristics'!L:L,MATCH($C921,'Policy Characteristics'!$C:$C,0)))</f>
        <v>industry-energy-efficiency-standards.html</v>
      </c>
    </row>
    <row r="922" spans="1:18" s="5" customFormat="1" x14ac:dyDescent="0.35">
      <c r="A922" s="358" t="str">
        <f>IF(ISBLANK(INDEX('Policy Characteristics'!A:A,MATCH($C922,'Policy Characteristics'!$C:$C,0))),"",INDEX('Policy Characteristics'!A:A,MATCH($C922,'Policy Characteristics'!$C:$C,0)))</f>
        <v>Industry</v>
      </c>
      <c r="B922" s="358" t="str">
        <f>IF(ISBLANK(INDEX('Policy Characteristics'!B:B,MATCH($C922,'Policy Characteristics'!$C:$C,0))),"",INDEX('Policy Characteristics'!B:B,MATCH($C922,'Policy Characteristics'!$C:$C,0)))</f>
        <v>Industry Energy Efficiency Standards</v>
      </c>
      <c r="C922" s="362" t="str">
        <f t="shared" si="40"/>
        <v>Percentage Improvement in Eqpt Efficiency Standards above BAU</v>
      </c>
      <c r="D922" s="9" t="s">
        <v>3239</v>
      </c>
      <c r="E922" s="53" t="s">
        <v>2463</v>
      </c>
      <c r="F922" s="195" t="s">
        <v>3201</v>
      </c>
      <c r="G922" s="53" t="s">
        <v>2469</v>
      </c>
      <c r="H922" s="54">
        <v>1158</v>
      </c>
      <c r="I922" s="53" t="s">
        <v>45</v>
      </c>
      <c r="J922" s="360" t="str">
        <f>IF(ISBLANK(INDEX('Policy Characteristics'!D:D,MATCH($C922,'Policy Characteristics'!$C:$C,0))),"",INDEX('Policy Characteristics'!D:D,MATCH($C922,'Policy Characteristics'!$C:$C,0)))</f>
        <v>Industry Energy Efficiency Standards</v>
      </c>
      <c r="K922" s="358" t="str">
        <f>IF(ISBLANK(INDEX('Policy Characteristics'!E:E,MATCH($C922,'Policy Characteristics'!$C:$C,0))),"",INDEX('Policy Characteristics'!E:E,MATCH($C922,'Policy Characteristics'!$C:$C,0)))</f>
        <v>indst efficiency standards</v>
      </c>
      <c r="L922" s="380">
        <f>IF(ISBLANK(INDEX('Policy Characteristics'!F:F,MATCH($C922,'Policy Characteristics'!$C:$C,0))),"",INDEX('Policy Characteristics'!F:F,MATCH($C922,'Policy Characteristics'!$C:$C,0)))</f>
        <v>0</v>
      </c>
      <c r="M922" s="380">
        <f>IF(ISBLANK(INDEX('Policy Characteristics'!G:G,MATCH($C922,'Policy Characteristics'!$C:$C,0))),"",INDEX('Policy Characteristics'!G:G,MATCH($C922,'Policy Characteristics'!$C:$C,0)))</f>
        <v>0.25</v>
      </c>
      <c r="N922" s="380">
        <f>IF(ISBLANK(INDEX('Policy Characteristics'!H:H,MATCH($C922,'Policy Characteristics'!$C:$C,0))),"",INDEX('Policy Characteristics'!H:H,MATCH($C922,'Policy Characteristics'!$C:$C,0)))</f>
        <v>0.01</v>
      </c>
      <c r="O922" s="358" t="str">
        <f>IF(ISBLANK(INDEX('Policy Characteristics'!I:I,MATCH($C922,'Policy Characteristics'!$C:$C,0))),"",INDEX('Policy Characteristics'!I:I,MATCH($C922,'Policy Characteristics'!$C:$C,0)))</f>
        <v>% reduction in energy use</v>
      </c>
      <c r="P922" s="358"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2" s="358" t="str">
        <f>IF(ISBLANK(INDEX('Policy Characteristics'!K:K,MATCH($C922,'Policy Characteristics'!$C:$C,0))),"",INDEX('Policy Characteristics'!K:K,MATCH($C922,'Policy Characteristics'!$C:$C,0)))</f>
        <v>industry-ag-main.html#eff-stds</v>
      </c>
      <c r="R922" s="358" t="str">
        <f>IF(ISBLANK(INDEX('Policy Characteristics'!L:L,MATCH($C922,'Policy Characteristics'!$C:$C,0))),"",INDEX('Policy Characteristics'!L:L,MATCH($C922,'Policy Characteristics'!$C:$C,0)))</f>
        <v>industry-energy-efficiency-standards.html</v>
      </c>
    </row>
    <row r="923" spans="1:18" s="5" customFormat="1" x14ac:dyDescent="0.35">
      <c r="A923" s="358" t="str">
        <f>IF(ISBLANK(INDEX('Policy Characteristics'!A:A,MATCH($C923,'Policy Characteristics'!$C:$C,0))),"",INDEX('Policy Characteristics'!A:A,MATCH($C923,'Policy Characteristics'!$C:$C,0)))</f>
        <v>Industry</v>
      </c>
      <c r="B923" s="358" t="str">
        <f>IF(ISBLANK(INDEX('Policy Characteristics'!B:B,MATCH($C923,'Policy Characteristics'!$C:$C,0))),"",INDEX('Policy Characteristics'!B:B,MATCH($C923,'Policy Characteristics'!$C:$C,0)))</f>
        <v>Industry Energy Efficiency Standards</v>
      </c>
      <c r="C923" s="362" t="str">
        <f t="shared" si="40"/>
        <v>Percentage Improvement in Eqpt Efficiency Standards above BAU</v>
      </c>
      <c r="D923" s="9" t="s">
        <v>3239</v>
      </c>
      <c r="E923" s="53" t="s">
        <v>2464</v>
      </c>
      <c r="F923" s="195" t="s">
        <v>3201</v>
      </c>
      <c r="G923" s="53" t="s">
        <v>2472</v>
      </c>
      <c r="H923" s="54">
        <v>1159</v>
      </c>
      <c r="I923" s="53" t="s">
        <v>45</v>
      </c>
      <c r="J923" s="360" t="str">
        <f>IF(ISBLANK(INDEX('Policy Characteristics'!D:D,MATCH($C923,'Policy Characteristics'!$C:$C,0))),"",INDEX('Policy Characteristics'!D:D,MATCH($C923,'Policy Characteristics'!$C:$C,0)))</f>
        <v>Industry Energy Efficiency Standards</v>
      </c>
      <c r="K923" s="358" t="str">
        <f>IF(ISBLANK(INDEX('Policy Characteristics'!E:E,MATCH($C923,'Policy Characteristics'!$C:$C,0))),"",INDEX('Policy Characteristics'!E:E,MATCH($C923,'Policy Characteristics'!$C:$C,0)))</f>
        <v>indst efficiency standards</v>
      </c>
      <c r="L923" s="380">
        <f>IF(ISBLANK(INDEX('Policy Characteristics'!F:F,MATCH($C923,'Policy Characteristics'!$C:$C,0))),"",INDEX('Policy Characteristics'!F:F,MATCH($C923,'Policy Characteristics'!$C:$C,0)))</f>
        <v>0</v>
      </c>
      <c r="M923" s="380">
        <f>IF(ISBLANK(INDEX('Policy Characteristics'!G:G,MATCH($C923,'Policy Characteristics'!$C:$C,0))),"",INDEX('Policy Characteristics'!G:G,MATCH($C923,'Policy Characteristics'!$C:$C,0)))</f>
        <v>0.25</v>
      </c>
      <c r="N923" s="380">
        <f>IF(ISBLANK(INDEX('Policy Characteristics'!H:H,MATCH($C923,'Policy Characteristics'!$C:$C,0))),"",INDEX('Policy Characteristics'!H:H,MATCH($C923,'Policy Characteristics'!$C:$C,0)))</f>
        <v>0.01</v>
      </c>
      <c r="O923" s="358" t="str">
        <f>IF(ISBLANK(INDEX('Policy Characteristics'!I:I,MATCH($C923,'Policy Characteristics'!$C:$C,0))),"",INDEX('Policy Characteristics'!I:I,MATCH($C923,'Policy Characteristics'!$C:$C,0)))</f>
        <v>% reduction in energy use</v>
      </c>
      <c r="P923" s="358"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3" s="358" t="str">
        <f>IF(ISBLANK(INDEX('Policy Characteristics'!K:K,MATCH($C923,'Policy Characteristics'!$C:$C,0))),"",INDEX('Policy Characteristics'!K:K,MATCH($C923,'Policy Characteristics'!$C:$C,0)))</f>
        <v>industry-ag-main.html#eff-stds</v>
      </c>
      <c r="R923" s="358" t="str">
        <f>IF(ISBLANK(INDEX('Policy Characteristics'!L:L,MATCH($C923,'Policy Characteristics'!$C:$C,0))),"",INDEX('Policy Characteristics'!L:L,MATCH($C923,'Policy Characteristics'!$C:$C,0)))</f>
        <v>industry-energy-efficiency-standards.html</v>
      </c>
    </row>
    <row r="924" spans="1:18" s="5" customFormat="1" x14ac:dyDescent="0.35">
      <c r="A924" s="358" t="str">
        <f>IF(ISBLANK(INDEX('Policy Characteristics'!A:A,MATCH($C924,'Policy Characteristics'!$C:$C,0))),"",INDEX('Policy Characteristics'!A:A,MATCH($C924,'Policy Characteristics'!$C:$C,0)))</f>
        <v>Industry</v>
      </c>
      <c r="B924" s="358" t="str">
        <f>IF(ISBLANK(INDEX('Policy Characteristics'!B:B,MATCH($C924,'Policy Characteristics'!$C:$C,0))),"",INDEX('Policy Characteristics'!B:B,MATCH($C924,'Policy Characteristics'!$C:$C,0)))</f>
        <v>Industry Energy Efficiency Standards</v>
      </c>
      <c r="C924" s="362" t="str">
        <f t="shared" si="40"/>
        <v>Percentage Improvement in Eqpt Efficiency Standards above BAU</v>
      </c>
      <c r="D924" s="9" t="s">
        <v>3239</v>
      </c>
      <c r="E924" s="53" t="s">
        <v>2465</v>
      </c>
      <c r="F924" s="195" t="s">
        <v>3201</v>
      </c>
      <c r="G924" s="53" t="s">
        <v>2473</v>
      </c>
      <c r="H924" s="54">
        <v>1160</v>
      </c>
      <c r="I924" s="53" t="s">
        <v>45</v>
      </c>
      <c r="J924" s="360" t="str">
        <f>IF(ISBLANK(INDEX('Policy Characteristics'!D:D,MATCH($C924,'Policy Characteristics'!$C:$C,0))),"",INDEX('Policy Characteristics'!D:D,MATCH($C924,'Policy Characteristics'!$C:$C,0)))</f>
        <v>Industry Energy Efficiency Standards</v>
      </c>
      <c r="K924" s="358" t="str">
        <f>IF(ISBLANK(INDEX('Policy Characteristics'!E:E,MATCH($C924,'Policy Characteristics'!$C:$C,0))),"",INDEX('Policy Characteristics'!E:E,MATCH($C924,'Policy Characteristics'!$C:$C,0)))</f>
        <v>indst efficiency standards</v>
      </c>
      <c r="L924" s="380">
        <f>IF(ISBLANK(INDEX('Policy Characteristics'!F:F,MATCH($C924,'Policy Characteristics'!$C:$C,0))),"",INDEX('Policy Characteristics'!F:F,MATCH($C924,'Policy Characteristics'!$C:$C,0)))</f>
        <v>0</v>
      </c>
      <c r="M924" s="380">
        <f>IF(ISBLANK(INDEX('Policy Characteristics'!G:G,MATCH($C924,'Policy Characteristics'!$C:$C,0))),"",INDEX('Policy Characteristics'!G:G,MATCH($C924,'Policy Characteristics'!$C:$C,0)))</f>
        <v>0.25</v>
      </c>
      <c r="N924" s="380">
        <f>IF(ISBLANK(INDEX('Policy Characteristics'!H:H,MATCH($C924,'Policy Characteristics'!$C:$C,0))),"",INDEX('Policy Characteristics'!H:H,MATCH($C924,'Policy Characteristics'!$C:$C,0)))</f>
        <v>0.01</v>
      </c>
      <c r="O924" s="358" t="str">
        <f>IF(ISBLANK(INDEX('Policy Characteristics'!I:I,MATCH($C924,'Policy Characteristics'!$C:$C,0))),"",INDEX('Policy Characteristics'!I:I,MATCH($C924,'Policy Characteristics'!$C:$C,0)))</f>
        <v>% reduction in energy use</v>
      </c>
      <c r="P924" s="358"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4" s="358" t="str">
        <f>IF(ISBLANK(INDEX('Policy Characteristics'!K:K,MATCH($C924,'Policy Characteristics'!$C:$C,0))),"",INDEX('Policy Characteristics'!K:K,MATCH($C924,'Policy Characteristics'!$C:$C,0)))</f>
        <v>industry-ag-main.html#eff-stds</v>
      </c>
      <c r="R924" s="358" t="str">
        <f>IF(ISBLANK(INDEX('Policy Characteristics'!L:L,MATCH($C924,'Policy Characteristics'!$C:$C,0))),"",INDEX('Policy Characteristics'!L:L,MATCH($C924,'Policy Characteristics'!$C:$C,0)))</f>
        <v>industry-energy-efficiency-standards.html</v>
      </c>
    </row>
    <row r="925" spans="1:18" s="5" customFormat="1" x14ac:dyDescent="0.35">
      <c r="A925" s="358" t="str">
        <f>IF(ISBLANK(INDEX('Policy Characteristics'!A:A,MATCH($C925,'Policy Characteristics'!$C:$C,0))),"",INDEX('Policy Characteristics'!A:A,MATCH($C925,'Policy Characteristics'!$C:$C,0)))</f>
        <v>Industry</v>
      </c>
      <c r="B925" s="358" t="str">
        <f>IF(ISBLANK(INDEX('Policy Characteristics'!B:B,MATCH($C925,'Policy Characteristics'!$C:$C,0))),"",INDEX('Policy Characteristics'!B:B,MATCH($C925,'Policy Characteristics'!$C:$C,0)))</f>
        <v>Industry Energy Efficiency Standards</v>
      </c>
      <c r="C925" s="362" t="str">
        <f t="shared" si="40"/>
        <v>Percentage Improvement in Eqpt Efficiency Standards above BAU</v>
      </c>
      <c r="D925" s="9" t="s">
        <v>3239</v>
      </c>
      <c r="E925" s="53" t="s">
        <v>2466</v>
      </c>
      <c r="F925" s="195" t="s">
        <v>3201</v>
      </c>
      <c r="G925" s="53" t="s">
        <v>2470</v>
      </c>
      <c r="H925" s="54">
        <v>1161</v>
      </c>
      <c r="I925" s="53" t="s">
        <v>46</v>
      </c>
      <c r="J925" s="360" t="str">
        <f>IF(ISBLANK(INDEX('Policy Characteristics'!D:D,MATCH($C925,'Policy Characteristics'!$C:$C,0))),"",INDEX('Policy Characteristics'!D:D,MATCH($C925,'Policy Characteristics'!$C:$C,0)))</f>
        <v>Industry Energy Efficiency Standards</v>
      </c>
      <c r="K925" s="358" t="str">
        <f>IF(ISBLANK(INDEX('Policy Characteristics'!E:E,MATCH($C925,'Policy Characteristics'!$C:$C,0))),"",INDEX('Policy Characteristics'!E:E,MATCH($C925,'Policy Characteristics'!$C:$C,0)))</f>
        <v>indst efficiency standards</v>
      </c>
      <c r="L925" s="380">
        <f>IF(ISBLANK(INDEX('Policy Characteristics'!F:F,MATCH($C925,'Policy Characteristics'!$C:$C,0))),"",INDEX('Policy Characteristics'!F:F,MATCH($C925,'Policy Characteristics'!$C:$C,0)))</f>
        <v>0</v>
      </c>
      <c r="M925" s="380">
        <f>IF(ISBLANK(INDEX('Policy Characteristics'!G:G,MATCH($C925,'Policy Characteristics'!$C:$C,0))),"",INDEX('Policy Characteristics'!G:G,MATCH($C925,'Policy Characteristics'!$C:$C,0)))</f>
        <v>0.25</v>
      </c>
      <c r="N925" s="380">
        <f>IF(ISBLANK(INDEX('Policy Characteristics'!H:H,MATCH($C925,'Policy Characteristics'!$C:$C,0))),"",INDEX('Policy Characteristics'!H:H,MATCH($C925,'Policy Characteristics'!$C:$C,0)))</f>
        <v>0.01</v>
      </c>
      <c r="O925" s="358" t="str">
        <f>IF(ISBLANK(INDEX('Policy Characteristics'!I:I,MATCH($C925,'Policy Characteristics'!$C:$C,0))),"",INDEX('Policy Characteristics'!I:I,MATCH($C925,'Policy Characteristics'!$C:$C,0)))</f>
        <v>% reduction in energy use</v>
      </c>
      <c r="P925" s="358"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5" s="358" t="str">
        <f>IF(ISBLANK(INDEX('Policy Characteristics'!K:K,MATCH($C925,'Policy Characteristics'!$C:$C,0))),"",INDEX('Policy Characteristics'!K:K,MATCH($C925,'Policy Characteristics'!$C:$C,0)))</f>
        <v>industry-ag-main.html#eff-stds</v>
      </c>
      <c r="R925" s="358" t="str">
        <f>IF(ISBLANK(INDEX('Policy Characteristics'!L:L,MATCH($C925,'Policy Characteristics'!$C:$C,0))),"",INDEX('Policy Characteristics'!L:L,MATCH($C925,'Policy Characteristics'!$C:$C,0)))</f>
        <v>industry-energy-efficiency-standards.html</v>
      </c>
    </row>
    <row r="926" spans="1:18" s="5" customFormat="1" x14ac:dyDescent="0.35">
      <c r="A926" s="358" t="str">
        <f>IF(ISBLANK(INDEX('Policy Characteristics'!A:A,MATCH($C926,'Policy Characteristics'!$C:$C,0))),"",INDEX('Policy Characteristics'!A:A,MATCH($C926,'Policy Characteristics'!$C:$C,0)))</f>
        <v>Industry</v>
      </c>
      <c r="B926" s="358" t="str">
        <f>IF(ISBLANK(INDEX('Policy Characteristics'!B:B,MATCH($C926,'Policy Characteristics'!$C:$C,0))),"",INDEX('Policy Characteristics'!B:B,MATCH($C926,'Policy Characteristics'!$C:$C,0)))</f>
        <v>Industry Energy Efficiency Standards</v>
      </c>
      <c r="C926" s="362" t="str">
        <f t="shared" si="40"/>
        <v>Percentage Improvement in Eqpt Efficiency Standards above BAU</v>
      </c>
      <c r="D926" s="9" t="s">
        <v>3239</v>
      </c>
      <c r="E926" s="53" t="s">
        <v>2467</v>
      </c>
      <c r="F926" s="195" t="s">
        <v>3201</v>
      </c>
      <c r="G926" s="53" t="s">
        <v>2471</v>
      </c>
      <c r="H926" s="54">
        <v>1162</v>
      </c>
      <c r="I926" s="53" t="s">
        <v>45</v>
      </c>
      <c r="J926" s="360" t="str">
        <f>IF(ISBLANK(INDEX('Policy Characteristics'!D:D,MATCH($C926,'Policy Characteristics'!$C:$C,0))),"",INDEX('Policy Characteristics'!D:D,MATCH($C926,'Policy Characteristics'!$C:$C,0)))</f>
        <v>Industry Energy Efficiency Standards</v>
      </c>
      <c r="K926" s="358" t="str">
        <f>IF(ISBLANK(INDEX('Policy Characteristics'!E:E,MATCH($C926,'Policy Characteristics'!$C:$C,0))),"",INDEX('Policy Characteristics'!E:E,MATCH($C926,'Policy Characteristics'!$C:$C,0)))</f>
        <v>indst efficiency standards</v>
      </c>
      <c r="L926" s="380">
        <f>IF(ISBLANK(INDEX('Policy Characteristics'!F:F,MATCH($C926,'Policy Characteristics'!$C:$C,0))),"",INDEX('Policy Characteristics'!F:F,MATCH($C926,'Policy Characteristics'!$C:$C,0)))</f>
        <v>0</v>
      </c>
      <c r="M926" s="380">
        <f>IF(ISBLANK(INDEX('Policy Characteristics'!G:G,MATCH($C926,'Policy Characteristics'!$C:$C,0))),"",INDEX('Policy Characteristics'!G:G,MATCH($C926,'Policy Characteristics'!$C:$C,0)))</f>
        <v>0.25</v>
      </c>
      <c r="N926" s="380">
        <f>IF(ISBLANK(INDEX('Policy Characteristics'!H:H,MATCH($C926,'Policy Characteristics'!$C:$C,0))),"",INDEX('Policy Characteristics'!H:H,MATCH($C926,'Policy Characteristics'!$C:$C,0)))</f>
        <v>0.01</v>
      </c>
      <c r="O926" s="358" t="str">
        <f>IF(ISBLANK(INDEX('Policy Characteristics'!I:I,MATCH($C926,'Policy Characteristics'!$C:$C,0))),"",INDEX('Policy Characteristics'!I:I,MATCH($C926,'Policy Characteristics'!$C:$C,0)))</f>
        <v>% reduction in energy use</v>
      </c>
      <c r="P926" s="358"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6" s="358" t="str">
        <f>IF(ISBLANK(INDEX('Policy Characteristics'!K:K,MATCH($C926,'Policy Characteristics'!$C:$C,0))),"",INDEX('Policy Characteristics'!K:K,MATCH($C926,'Policy Characteristics'!$C:$C,0)))</f>
        <v>industry-ag-main.html#eff-stds</v>
      </c>
      <c r="R926" s="358" t="str">
        <f>IF(ISBLANK(INDEX('Policy Characteristics'!L:L,MATCH($C926,'Policy Characteristics'!$C:$C,0))),"",INDEX('Policy Characteristics'!L:L,MATCH($C926,'Policy Characteristics'!$C:$C,0)))</f>
        <v>industry-energy-efficiency-standards.html</v>
      </c>
    </row>
    <row r="927" spans="1:18" s="5" customFormat="1" x14ac:dyDescent="0.35">
      <c r="A927" s="358" t="str">
        <f>IF(ISBLANK(INDEX('Policy Characteristics'!A:A,MATCH($C927,'Policy Characteristics'!$C:$C,0))),"",INDEX('Policy Characteristics'!A:A,MATCH($C927,'Policy Characteristics'!$C:$C,0)))</f>
        <v>Industry</v>
      </c>
      <c r="B927" s="358" t="str">
        <f>IF(ISBLANK(INDEX('Policy Characteristics'!B:B,MATCH($C927,'Policy Characteristics'!$C:$C,0))),"",INDEX('Policy Characteristics'!B:B,MATCH($C927,'Policy Characteristics'!$C:$C,0)))</f>
        <v>Industry Energy Efficiency Standards</v>
      </c>
      <c r="C927" s="362" t="str">
        <f t="shared" si="40"/>
        <v>Percentage Improvement in Eqpt Efficiency Standards above BAU</v>
      </c>
      <c r="D927" s="9" t="s">
        <v>3239</v>
      </c>
      <c r="E927" s="53" t="s">
        <v>2468</v>
      </c>
      <c r="F927" s="195" t="s">
        <v>3201</v>
      </c>
      <c r="G927" s="53" t="s">
        <v>2474</v>
      </c>
      <c r="H927" s="54">
        <v>1163</v>
      </c>
      <c r="I927" s="53" t="s">
        <v>46</v>
      </c>
      <c r="J927" s="360" t="str">
        <f>IF(ISBLANK(INDEX('Policy Characteristics'!D:D,MATCH($C927,'Policy Characteristics'!$C:$C,0))),"",INDEX('Policy Characteristics'!D:D,MATCH($C927,'Policy Characteristics'!$C:$C,0)))</f>
        <v>Industry Energy Efficiency Standards</v>
      </c>
      <c r="K927" s="358" t="str">
        <f>IF(ISBLANK(INDEX('Policy Characteristics'!E:E,MATCH($C927,'Policy Characteristics'!$C:$C,0))),"",INDEX('Policy Characteristics'!E:E,MATCH($C927,'Policy Characteristics'!$C:$C,0)))</f>
        <v>indst efficiency standards</v>
      </c>
      <c r="L927" s="380">
        <f>IF(ISBLANK(INDEX('Policy Characteristics'!F:F,MATCH($C927,'Policy Characteristics'!$C:$C,0))),"",INDEX('Policy Characteristics'!F:F,MATCH($C927,'Policy Characteristics'!$C:$C,0)))</f>
        <v>0</v>
      </c>
      <c r="M927" s="380">
        <f>IF(ISBLANK(INDEX('Policy Characteristics'!G:G,MATCH($C927,'Policy Characteristics'!$C:$C,0))),"",INDEX('Policy Characteristics'!G:G,MATCH($C927,'Policy Characteristics'!$C:$C,0)))</f>
        <v>0.25</v>
      </c>
      <c r="N927" s="380">
        <f>IF(ISBLANK(INDEX('Policy Characteristics'!H:H,MATCH($C927,'Policy Characteristics'!$C:$C,0))),"",INDEX('Policy Characteristics'!H:H,MATCH($C927,'Policy Characteristics'!$C:$C,0)))</f>
        <v>0.01</v>
      </c>
      <c r="O927" s="358" t="str">
        <f>IF(ISBLANK(INDEX('Policy Characteristics'!I:I,MATCH($C927,'Policy Characteristics'!$C:$C,0))),"",INDEX('Policy Characteristics'!I:I,MATCH($C927,'Policy Characteristics'!$C:$C,0)))</f>
        <v>% reduction in energy use</v>
      </c>
      <c r="P927" s="358"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7" s="358" t="str">
        <f>IF(ISBLANK(INDEX('Policy Characteristics'!K:K,MATCH($C927,'Policy Characteristics'!$C:$C,0))),"",INDEX('Policy Characteristics'!K:K,MATCH($C927,'Policy Characteristics'!$C:$C,0)))</f>
        <v>industry-ag-main.html#eff-stds</v>
      </c>
      <c r="R927" s="358" t="str">
        <f>IF(ISBLANK(INDEX('Policy Characteristics'!L:L,MATCH($C927,'Policy Characteristics'!$C:$C,0))),"",INDEX('Policy Characteristics'!L:L,MATCH($C927,'Policy Characteristics'!$C:$C,0)))</f>
        <v>industry-energy-efficiency-standards.html</v>
      </c>
    </row>
    <row r="928" spans="1:18" s="5" customFormat="1" x14ac:dyDescent="0.35">
      <c r="A928" s="358" t="str">
        <f>IF(ISBLANK(INDEX('Policy Characteristics'!A:A,MATCH($C928,'Policy Characteristics'!$C:$C,0))),"",INDEX('Policy Characteristics'!A:A,MATCH($C928,'Policy Characteristics'!$C:$C,0)))</f>
        <v>Industry</v>
      </c>
      <c r="B928" s="358" t="str">
        <f>IF(ISBLANK(INDEX('Policy Characteristics'!B:B,MATCH($C928,'Policy Characteristics'!$C:$C,0))),"",INDEX('Policy Characteristics'!B:B,MATCH($C928,'Policy Characteristics'!$C:$C,0)))</f>
        <v>Industry Energy Efficiency Standards</v>
      </c>
      <c r="C928" s="362" t="str">
        <f t="shared" si="40"/>
        <v>Percentage Improvement in Eqpt Efficiency Standards above BAU</v>
      </c>
      <c r="D928" s="9" t="s">
        <v>3239</v>
      </c>
      <c r="E928" s="53" t="s">
        <v>2805</v>
      </c>
      <c r="F928" s="195" t="s">
        <v>3201</v>
      </c>
      <c r="G928" s="53" t="s">
        <v>2808</v>
      </c>
      <c r="H928" s="54">
        <v>1164</v>
      </c>
      <c r="I928" s="53" t="s">
        <v>46</v>
      </c>
      <c r="J928" s="360" t="str">
        <f>IF(ISBLANK(INDEX('Policy Characteristics'!D:D,MATCH($C928,'Policy Characteristics'!$C:$C,0))),"",INDEX('Policy Characteristics'!D:D,MATCH($C928,'Policy Characteristics'!$C:$C,0)))</f>
        <v>Industry Energy Efficiency Standards</v>
      </c>
      <c r="K928" s="358" t="str">
        <f>IF(ISBLANK(INDEX('Policy Characteristics'!E:E,MATCH($C928,'Policy Characteristics'!$C:$C,0))),"",INDEX('Policy Characteristics'!E:E,MATCH($C928,'Policy Characteristics'!$C:$C,0)))</f>
        <v>indst efficiency standards</v>
      </c>
      <c r="L928" s="380">
        <f>IF(ISBLANK(INDEX('Policy Characteristics'!F:F,MATCH($C928,'Policy Characteristics'!$C:$C,0))),"",INDEX('Policy Characteristics'!F:F,MATCH($C928,'Policy Characteristics'!$C:$C,0)))</f>
        <v>0</v>
      </c>
      <c r="M928" s="380">
        <f>IF(ISBLANK(INDEX('Policy Characteristics'!G:G,MATCH($C928,'Policy Characteristics'!$C:$C,0))),"",INDEX('Policy Characteristics'!G:G,MATCH($C928,'Policy Characteristics'!$C:$C,0)))</f>
        <v>0.25</v>
      </c>
      <c r="N928" s="380">
        <f>IF(ISBLANK(INDEX('Policy Characteristics'!H:H,MATCH($C928,'Policy Characteristics'!$C:$C,0))),"",INDEX('Policy Characteristics'!H:H,MATCH($C928,'Policy Characteristics'!$C:$C,0)))</f>
        <v>0.01</v>
      </c>
      <c r="O928" s="358" t="str">
        <f>IF(ISBLANK(INDEX('Policy Characteristics'!I:I,MATCH($C928,'Policy Characteristics'!$C:$C,0))),"",INDEX('Policy Characteristics'!I:I,MATCH($C928,'Policy Characteristics'!$C:$C,0)))</f>
        <v>% reduction in energy use</v>
      </c>
      <c r="P928" s="358"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8" s="358" t="str">
        <f>IF(ISBLANK(INDEX('Policy Characteristics'!K:K,MATCH($C928,'Policy Characteristics'!$C:$C,0))),"",INDEX('Policy Characteristics'!K:K,MATCH($C928,'Policy Characteristics'!$C:$C,0)))</f>
        <v>industry-ag-main.html#eff-stds</v>
      </c>
      <c r="R928" s="358" t="str">
        <f>IF(ISBLANK(INDEX('Policy Characteristics'!L:L,MATCH($C928,'Policy Characteristics'!$C:$C,0))),"",INDEX('Policy Characteristics'!L:L,MATCH($C928,'Policy Characteristics'!$C:$C,0)))</f>
        <v>industry-energy-efficiency-standards.html</v>
      </c>
    </row>
    <row r="929" spans="1:18" s="5" customFormat="1" x14ac:dyDescent="0.35">
      <c r="A929" s="358" t="str">
        <f>IF(ISBLANK(INDEX('Policy Characteristics'!A:A,MATCH($C929,'Policy Characteristics'!$C:$C,0))),"",INDEX('Policy Characteristics'!A:A,MATCH($C929,'Policy Characteristics'!$C:$C,0)))</f>
        <v>Industry</v>
      </c>
      <c r="B929" s="358" t="str">
        <f>IF(ISBLANK(INDEX('Policy Characteristics'!B:B,MATCH($C929,'Policy Characteristics'!$C:$C,0))),"",INDEX('Policy Characteristics'!B:B,MATCH($C929,'Policy Characteristics'!$C:$C,0)))</f>
        <v>Industry Energy Efficiency Standards</v>
      </c>
      <c r="C929" s="362" t="str">
        <f t="shared" si="40"/>
        <v>Percentage Improvement in Eqpt Efficiency Standards above BAU</v>
      </c>
      <c r="D929" s="9" t="s">
        <v>3239</v>
      </c>
      <c r="E929" s="53" t="s">
        <v>2806</v>
      </c>
      <c r="F929" s="195" t="s">
        <v>3201</v>
      </c>
      <c r="G929" s="53" t="s">
        <v>2810</v>
      </c>
      <c r="H929" s="54">
        <v>1165</v>
      </c>
      <c r="I929" s="53" t="s">
        <v>45</v>
      </c>
      <c r="J929" s="360" t="str">
        <f>IF(ISBLANK(INDEX('Policy Characteristics'!D:D,MATCH($C929,'Policy Characteristics'!$C:$C,0))),"",INDEX('Policy Characteristics'!D:D,MATCH($C929,'Policy Characteristics'!$C:$C,0)))</f>
        <v>Industry Energy Efficiency Standards</v>
      </c>
      <c r="K929" s="358" t="str">
        <f>IF(ISBLANK(INDEX('Policy Characteristics'!E:E,MATCH($C929,'Policy Characteristics'!$C:$C,0))),"",INDEX('Policy Characteristics'!E:E,MATCH($C929,'Policy Characteristics'!$C:$C,0)))</f>
        <v>indst efficiency standards</v>
      </c>
      <c r="L929" s="380">
        <f>IF(ISBLANK(INDEX('Policy Characteristics'!F:F,MATCH($C929,'Policy Characteristics'!$C:$C,0))),"",INDEX('Policy Characteristics'!F:F,MATCH($C929,'Policy Characteristics'!$C:$C,0)))</f>
        <v>0</v>
      </c>
      <c r="M929" s="380">
        <f>IF(ISBLANK(INDEX('Policy Characteristics'!G:G,MATCH($C929,'Policy Characteristics'!$C:$C,0))),"",INDEX('Policy Characteristics'!G:G,MATCH($C929,'Policy Characteristics'!$C:$C,0)))</f>
        <v>0.25</v>
      </c>
      <c r="N929" s="380">
        <f>IF(ISBLANK(INDEX('Policy Characteristics'!H:H,MATCH($C929,'Policy Characteristics'!$C:$C,0))),"",INDEX('Policy Characteristics'!H:H,MATCH($C929,'Policy Characteristics'!$C:$C,0)))</f>
        <v>0.01</v>
      </c>
      <c r="O929" s="358" t="str">
        <f>IF(ISBLANK(INDEX('Policy Characteristics'!I:I,MATCH($C929,'Policy Characteristics'!$C:$C,0))),"",INDEX('Policy Characteristics'!I:I,MATCH($C929,'Policy Characteristics'!$C:$C,0)))</f>
        <v>% reduction in energy use</v>
      </c>
      <c r="P929" s="358"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9" s="358" t="str">
        <f>IF(ISBLANK(INDEX('Policy Characteristics'!K:K,MATCH($C929,'Policy Characteristics'!$C:$C,0))),"",INDEX('Policy Characteristics'!K:K,MATCH($C929,'Policy Characteristics'!$C:$C,0)))</f>
        <v>industry-ag-main.html#eff-stds</v>
      </c>
      <c r="R929" s="358" t="str">
        <f>IF(ISBLANK(INDEX('Policy Characteristics'!L:L,MATCH($C929,'Policy Characteristics'!$C:$C,0))),"",INDEX('Policy Characteristics'!L:L,MATCH($C929,'Policy Characteristics'!$C:$C,0)))</f>
        <v>industry-energy-efficiency-standards.html</v>
      </c>
    </row>
    <row r="930" spans="1:18" s="5" customFormat="1" x14ac:dyDescent="0.35">
      <c r="A930" s="358" t="str">
        <f>IF(ISBLANK(INDEX('Policy Characteristics'!A:A,MATCH($C930,'Policy Characteristics'!$C:$C,0))),"",INDEX('Policy Characteristics'!A:A,MATCH($C930,'Policy Characteristics'!$C:$C,0)))</f>
        <v>Industry</v>
      </c>
      <c r="B930" s="358" t="str">
        <f>IF(ISBLANK(INDEX('Policy Characteristics'!B:B,MATCH($C930,'Policy Characteristics'!$C:$C,0))),"",INDEX('Policy Characteristics'!B:B,MATCH($C930,'Policy Characteristics'!$C:$C,0)))</f>
        <v>Industry Energy Efficiency Standards</v>
      </c>
      <c r="C930" s="362" t="str">
        <f t="shared" si="40"/>
        <v>Percentage Improvement in Eqpt Efficiency Standards above BAU</v>
      </c>
      <c r="D930" s="9" t="s">
        <v>3239</v>
      </c>
      <c r="E930" s="53" t="s">
        <v>2807</v>
      </c>
      <c r="F930" s="195" t="s">
        <v>3201</v>
      </c>
      <c r="G930" s="53" t="s">
        <v>2811</v>
      </c>
      <c r="H930" s="54">
        <v>1166</v>
      </c>
      <c r="I930" s="53" t="s">
        <v>45</v>
      </c>
      <c r="J930" s="360" t="str">
        <f>IF(ISBLANK(INDEX('Policy Characteristics'!D:D,MATCH($C930,'Policy Characteristics'!$C:$C,0))),"",INDEX('Policy Characteristics'!D:D,MATCH($C930,'Policy Characteristics'!$C:$C,0)))</f>
        <v>Industry Energy Efficiency Standards</v>
      </c>
      <c r="K930" s="358" t="str">
        <f>IF(ISBLANK(INDEX('Policy Characteristics'!E:E,MATCH($C930,'Policy Characteristics'!$C:$C,0))),"",INDEX('Policy Characteristics'!E:E,MATCH($C930,'Policy Characteristics'!$C:$C,0)))</f>
        <v>indst efficiency standards</v>
      </c>
      <c r="L930" s="380">
        <f>IF(ISBLANK(INDEX('Policy Characteristics'!F:F,MATCH($C930,'Policy Characteristics'!$C:$C,0))),"",INDEX('Policy Characteristics'!F:F,MATCH($C930,'Policy Characteristics'!$C:$C,0)))</f>
        <v>0</v>
      </c>
      <c r="M930" s="380">
        <f>IF(ISBLANK(INDEX('Policy Characteristics'!G:G,MATCH($C930,'Policy Characteristics'!$C:$C,0))),"",INDEX('Policy Characteristics'!G:G,MATCH($C930,'Policy Characteristics'!$C:$C,0)))</f>
        <v>0.25</v>
      </c>
      <c r="N930" s="380">
        <f>IF(ISBLANK(INDEX('Policy Characteristics'!H:H,MATCH($C930,'Policy Characteristics'!$C:$C,0))),"",INDEX('Policy Characteristics'!H:H,MATCH($C930,'Policy Characteristics'!$C:$C,0)))</f>
        <v>0.01</v>
      </c>
      <c r="O930" s="358" t="str">
        <f>IF(ISBLANK(INDEX('Policy Characteristics'!I:I,MATCH($C930,'Policy Characteristics'!$C:$C,0))),"",INDEX('Policy Characteristics'!I:I,MATCH($C930,'Policy Characteristics'!$C:$C,0)))</f>
        <v>% reduction in energy use</v>
      </c>
      <c r="P930" s="358"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0" s="358" t="str">
        <f>IF(ISBLANK(INDEX('Policy Characteristics'!K:K,MATCH($C930,'Policy Characteristics'!$C:$C,0))),"",INDEX('Policy Characteristics'!K:K,MATCH($C930,'Policy Characteristics'!$C:$C,0)))</f>
        <v>industry-ag-main.html#eff-stds</v>
      </c>
      <c r="R930" s="358" t="str">
        <f>IF(ISBLANK(INDEX('Policy Characteristics'!L:L,MATCH($C930,'Policy Characteristics'!$C:$C,0))),"",INDEX('Policy Characteristics'!L:L,MATCH($C930,'Policy Characteristics'!$C:$C,0)))</f>
        <v>industry-energy-efficiency-standards.html</v>
      </c>
    </row>
    <row r="931" spans="1:18" s="5" customFormat="1" x14ac:dyDescent="0.35">
      <c r="A931" s="358" t="str">
        <f>IF(ISBLANK(INDEX('Policy Characteristics'!A:A,MATCH($C931,'Policy Characteristics'!$C:$C,0))),"",INDEX('Policy Characteristics'!A:A,MATCH($C931,'Policy Characteristics'!$C:$C,0)))</f>
        <v>Industry</v>
      </c>
      <c r="B931" s="358" t="str">
        <f>IF(ISBLANK(INDEX('Policy Characteristics'!B:B,MATCH($C931,'Policy Characteristics'!$C:$C,0))),"",INDEX('Policy Characteristics'!B:B,MATCH($C931,'Policy Characteristics'!$C:$C,0)))</f>
        <v>Industry Energy Efficiency Standards</v>
      </c>
      <c r="C931" s="362" t="str">
        <f t="shared" si="40"/>
        <v>Percentage Improvement in Eqpt Efficiency Standards above BAU</v>
      </c>
      <c r="D931" s="9" t="s">
        <v>3239</v>
      </c>
      <c r="E931" s="53" t="s">
        <v>2804</v>
      </c>
      <c r="F931" s="195" t="s">
        <v>3201</v>
      </c>
      <c r="G931" s="53" t="s">
        <v>2809</v>
      </c>
      <c r="H931" s="54">
        <v>1167</v>
      </c>
      <c r="I931" s="53" t="s">
        <v>46</v>
      </c>
      <c r="J931" s="360" t="str">
        <f>IF(ISBLANK(INDEX('Policy Characteristics'!D:D,MATCH($C931,'Policy Characteristics'!$C:$C,0))),"",INDEX('Policy Characteristics'!D:D,MATCH($C931,'Policy Characteristics'!$C:$C,0)))</f>
        <v>Industry Energy Efficiency Standards</v>
      </c>
      <c r="K931" s="358" t="str">
        <f>IF(ISBLANK(INDEX('Policy Characteristics'!E:E,MATCH($C931,'Policy Characteristics'!$C:$C,0))),"",INDEX('Policy Characteristics'!E:E,MATCH($C931,'Policy Characteristics'!$C:$C,0)))</f>
        <v>indst efficiency standards</v>
      </c>
      <c r="L931" s="380">
        <f>IF(ISBLANK(INDEX('Policy Characteristics'!F:F,MATCH($C931,'Policy Characteristics'!$C:$C,0))),"",INDEX('Policy Characteristics'!F:F,MATCH($C931,'Policy Characteristics'!$C:$C,0)))</f>
        <v>0</v>
      </c>
      <c r="M931" s="380">
        <f>IF(ISBLANK(INDEX('Policy Characteristics'!G:G,MATCH($C931,'Policy Characteristics'!$C:$C,0))),"",INDEX('Policy Characteristics'!G:G,MATCH($C931,'Policy Characteristics'!$C:$C,0)))</f>
        <v>0.25</v>
      </c>
      <c r="N931" s="380">
        <f>IF(ISBLANK(INDEX('Policy Characteristics'!H:H,MATCH($C931,'Policy Characteristics'!$C:$C,0))),"",INDEX('Policy Characteristics'!H:H,MATCH($C931,'Policy Characteristics'!$C:$C,0)))</f>
        <v>0.01</v>
      </c>
      <c r="O931" s="358" t="str">
        <f>IF(ISBLANK(INDEX('Policy Characteristics'!I:I,MATCH($C931,'Policy Characteristics'!$C:$C,0))),"",INDEX('Policy Characteristics'!I:I,MATCH($C931,'Policy Characteristics'!$C:$C,0)))</f>
        <v>% reduction in energy use</v>
      </c>
      <c r="P931" s="358"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1" s="358" t="str">
        <f>IF(ISBLANK(INDEX('Policy Characteristics'!K:K,MATCH($C931,'Policy Characteristics'!$C:$C,0))),"",INDEX('Policy Characteristics'!K:K,MATCH($C931,'Policy Characteristics'!$C:$C,0)))</f>
        <v>industry-ag-main.html#eff-stds</v>
      </c>
      <c r="R931" s="358" t="str">
        <f>IF(ISBLANK(INDEX('Policy Characteristics'!L:L,MATCH($C931,'Policy Characteristics'!$C:$C,0))),"",INDEX('Policy Characteristics'!L:L,MATCH($C931,'Policy Characteristics'!$C:$C,0)))</f>
        <v>industry-energy-efficiency-standards.html</v>
      </c>
    </row>
    <row r="932" spans="1:18" s="5" customFormat="1" x14ac:dyDescent="0.35">
      <c r="A932" s="358" t="str">
        <f>IF(ISBLANK(INDEX('Policy Characteristics'!A:A,MATCH($C932,'Policy Characteristics'!$C:$C,0))),"",INDEX('Policy Characteristics'!A:A,MATCH($C932,'Policy Characteristics'!$C:$C,0)))</f>
        <v>Industry</v>
      </c>
      <c r="B932" s="358" t="str">
        <f>IF(ISBLANK(INDEX('Policy Characteristics'!B:B,MATCH($C932,'Policy Characteristics'!$C:$C,0))),"",INDEX('Policy Characteristics'!B:B,MATCH($C932,'Policy Characteristics'!$C:$C,0)))</f>
        <v>Industry Energy Efficiency Standards</v>
      </c>
      <c r="C932" s="362" t="str">
        <f t="shared" si="40"/>
        <v>Percentage Improvement in Eqpt Efficiency Standards above BAU</v>
      </c>
      <c r="D932" s="9" t="s">
        <v>3240</v>
      </c>
      <c r="E932" s="53" t="s">
        <v>2463</v>
      </c>
      <c r="F932" s="195" t="s">
        <v>3202</v>
      </c>
      <c r="G932" s="53" t="s">
        <v>2469</v>
      </c>
      <c r="H932" s="54">
        <v>1168</v>
      </c>
      <c r="I932" s="53" t="s">
        <v>45</v>
      </c>
      <c r="J932" s="360" t="str">
        <f>IF(ISBLANK(INDEX('Policy Characteristics'!D:D,MATCH($C932,'Policy Characteristics'!$C:$C,0))),"",INDEX('Policy Characteristics'!D:D,MATCH($C932,'Policy Characteristics'!$C:$C,0)))</f>
        <v>Industry Energy Efficiency Standards</v>
      </c>
      <c r="K932" s="358" t="str">
        <f>IF(ISBLANK(INDEX('Policy Characteristics'!E:E,MATCH($C932,'Policy Characteristics'!$C:$C,0))),"",INDEX('Policy Characteristics'!E:E,MATCH($C932,'Policy Characteristics'!$C:$C,0)))</f>
        <v>indst efficiency standards</v>
      </c>
      <c r="L932" s="380">
        <f>IF(ISBLANK(INDEX('Policy Characteristics'!F:F,MATCH($C932,'Policy Characteristics'!$C:$C,0))),"",INDEX('Policy Characteristics'!F:F,MATCH($C932,'Policy Characteristics'!$C:$C,0)))</f>
        <v>0</v>
      </c>
      <c r="M932" s="380">
        <f>IF(ISBLANK(INDEX('Policy Characteristics'!G:G,MATCH($C932,'Policy Characteristics'!$C:$C,0))),"",INDEX('Policy Characteristics'!G:G,MATCH($C932,'Policy Characteristics'!$C:$C,0)))</f>
        <v>0.25</v>
      </c>
      <c r="N932" s="380">
        <f>IF(ISBLANK(INDEX('Policy Characteristics'!H:H,MATCH($C932,'Policy Characteristics'!$C:$C,0))),"",INDEX('Policy Characteristics'!H:H,MATCH($C932,'Policy Characteristics'!$C:$C,0)))</f>
        <v>0.01</v>
      </c>
      <c r="O932" s="358" t="str">
        <f>IF(ISBLANK(INDEX('Policy Characteristics'!I:I,MATCH($C932,'Policy Characteristics'!$C:$C,0))),"",INDEX('Policy Characteristics'!I:I,MATCH($C932,'Policy Characteristics'!$C:$C,0)))</f>
        <v>% reduction in energy use</v>
      </c>
      <c r="P932" s="358"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2" s="358" t="str">
        <f>IF(ISBLANK(INDEX('Policy Characteristics'!K:K,MATCH($C932,'Policy Characteristics'!$C:$C,0))),"",INDEX('Policy Characteristics'!K:K,MATCH($C932,'Policy Characteristics'!$C:$C,0)))</f>
        <v>industry-ag-main.html#eff-stds</v>
      </c>
      <c r="R932" s="358" t="str">
        <f>IF(ISBLANK(INDEX('Policy Characteristics'!L:L,MATCH($C932,'Policy Characteristics'!$C:$C,0))),"",INDEX('Policy Characteristics'!L:L,MATCH($C932,'Policy Characteristics'!$C:$C,0)))</f>
        <v>industry-energy-efficiency-standards.html</v>
      </c>
    </row>
    <row r="933" spans="1:18" s="5" customFormat="1" x14ac:dyDescent="0.35">
      <c r="A933" s="358" t="str">
        <f>IF(ISBLANK(INDEX('Policy Characteristics'!A:A,MATCH($C933,'Policy Characteristics'!$C:$C,0))),"",INDEX('Policy Characteristics'!A:A,MATCH($C933,'Policy Characteristics'!$C:$C,0)))</f>
        <v>Industry</v>
      </c>
      <c r="B933" s="358" t="str">
        <f>IF(ISBLANK(INDEX('Policy Characteristics'!B:B,MATCH($C933,'Policy Characteristics'!$C:$C,0))),"",INDEX('Policy Characteristics'!B:B,MATCH($C933,'Policy Characteristics'!$C:$C,0)))</f>
        <v>Industry Energy Efficiency Standards</v>
      </c>
      <c r="C933" s="362" t="str">
        <f t="shared" si="40"/>
        <v>Percentage Improvement in Eqpt Efficiency Standards above BAU</v>
      </c>
      <c r="D933" s="9" t="s">
        <v>3240</v>
      </c>
      <c r="E933" s="53" t="s">
        <v>2464</v>
      </c>
      <c r="F933" s="195" t="s">
        <v>3202</v>
      </c>
      <c r="G933" s="53" t="s">
        <v>2472</v>
      </c>
      <c r="H933" s="54">
        <v>1169</v>
      </c>
      <c r="I933" s="53" t="s">
        <v>45</v>
      </c>
      <c r="J933" s="360" t="str">
        <f>IF(ISBLANK(INDEX('Policy Characteristics'!D:D,MATCH($C933,'Policy Characteristics'!$C:$C,0))),"",INDEX('Policy Characteristics'!D:D,MATCH($C933,'Policy Characteristics'!$C:$C,0)))</f>
        <v>Industry Energy Efficiency Standards</v>
      </c>
      <c r="K933" s="358" t="str">
        <f>IF(ISBLANK(INDEX('Policy Characteristics'!E:E,MATCH($C933,'Policy Characteristics'!$C:$C,0))),"",INDEX('Policy Characteristics'!E:E,MATCH($C933,'Policy Characteristics'!$C:$C,0)))</f>
        <v>indst efficiency standards</v>
      </c>
      <c r="L933" s="380">
        <f>IF(ISBLANK(INDEX('Policy Characteristics'!F:F,MATCH($C933,'Policy Characteristics'!$C:$C,0))),"",INDEX('Policy Characteristics'!F:F,MATCH($C933,'Policy Characteristics'!$C:$C,0)))</f>
        <v>0</v>
      </c>
      <c r="M933" s="380">
        <f>IF(ISBLANK(INDEX('Policy Characteristics'!G:G,MATCH($C933,'Policy Characteristics'!$C:$C,0))),"",INDEX('Policy Characteristics'!G:G,MATCH($C933,'Policy Characteristics'!$C:$C,0)))</f>
        <v>0.25</v>
      </c>
      <c r="N933" s="380">
        <f>IF(ISBLANK(INDEX('Policy Characteristics'!H:H,MATCH($C933,'Policy Characteristics'!$C:$C,0))),"",INDEX('Policy Characteristics'!H:H,MATCH($C933,'Policy Characteristics'!$C:$C,0)))</f>
        <v>0.01</v>
      </c>
      <c r="O933" s="358" t="str">
        <f>IF(ISBLANK(INDEX('Policy Characteristics'!I:I,MATCH($C933,'Policy Characteristics'!$C:$C,0))),"",INDEX('Policy Characteristics'!I:I,MATCH($C933,'Policy Characteristics'!$C:$C,0)))</f>
        <v>% reduction in energy use</v>
      </c>
      <c r="P933" s="358"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3" s="358" t="str">
        <f>IF(ISBLANK(INDEX('Policy Characteristics'!K:K,MATCH($C933,'Policy Characteristics'!$C:$C,0))),"",INDEX('Policy Characteristics'!K:K,MATCH($C933,'Policy Characteristics'!$C:$C,0)))</f>
        <v>industry-ag-main.html#eff-stds</v>
      </c>
      <c r="R933" s="358" t="str">
        <f>IF(ISBLANK(INDEX('Policy Characteristics'!L:L,MATCH($C933,'Policy Characteristics'!$C:$C,0))),"",INDEX('Policy Characteristics'!L:L,MATCH($C933,'Policy Characteristics'!$C:$C,0)))</f>
        <v>industry-energy-efficiency-standards.html</v>
      </c>
    </row>
    <row r="934" spans="1:18" s="5" customFormat="1" x14ac:dyDescent="0.35">
      <c r="A934" s="358" t="str">
        <f>IF(ISBLANK(INDEX('Policy Characteristics'!A:A,MATCH($C934,'Policy Characteristics'!$C:$C,0))),"",INDEX('Policy Characteristics'!A:A,MATCH($C934,'Policy Characteristics'!$C:$C,0)))</f>
        <v>Industry</v>
      </c>
      <c r="B934" s="358" t="str">
        <f>IF(ISBLANK(INDEX('Policy Characteristics'!B:B,MATCH($C934,'Policy Characteristics'!$C:$C,0))),"",INDEX('Policy Characteristics'!B:B,MATCH($C934,'Policy Characteristics'!$C:$C,0)))</f>
        <v>Industry Energy Efficiency Standards</v>
      </c>
      <c r="C934" s="362" t="str">
        <f t="shared" si="40"/>
        <v>Percentage Improvement in Eqpt Efficiency Standards above BAU</v>
      </c>
      <c r="D934" s="9" t="s">
        <v>3240</v>
      </c>
      <c r="E934" s="53" t="s">
        <v>2465</v>
      </c>
      <c r="F934" s="195" t="s">
        <v>3202</v>
      </c>
      <c r="G934" s="53" t="s">
        <v>2473</v>
      </c>
      <c r="H934" s="54">
        <v>1170</v>
      </c>
      <c r="I934" s="53" t="s">
        <v>45</v>
      </c>
      <c r="J934" s="360" t="str">
        <f>IF(ISBLANK(INDEX('Policy Characteristics'!D:D,MATCH($C934,'Policy Characteristics'!$C:$C,0))),"",INDEX('Policy Characteristics'!D:D,MATCH($C934,'Policy Characteristics'!$C:$C,0)))</f>
        <v>Industry Energy Efficiency Standards</v>
      </c>
      <c r="K934" s="358" t="str">
        <f>IF(ISBLANK(INDEX('Policy Characteristics'!E:E,MATCH($C934,'Policy Characteristics'!$C:$C,0))),"",INDEX('Policy Characteristics'!E:E,MATCH($C934,'Policy Characteristics'!$C:$C,0)))</f>
        <v>indst efficiency standards</v>
      </c>
      <c r="L934" s="380">
        <f>IF(ISBLANK(INDEX('Policy Characteristics'!F:F,MATCH($C934,'Policy Characteristics'!$C:$C,0))),"",INDEX('Policy Characteristics'!F:F,MATCH($C934,'Policy Characteristics'!$C:$C,0)))</f>
        <v>0</v>
      </c>
      <c r="M934" s="380">
        <f>IF(ISBLANK(INDEX('Policy Characteristics'!G:G,MATCH($C934,'Policy Characteristics'!$C:$C,0))),"",INDEX('Policy Characteristics'!G:G,MATCH($C934,'Policy Characteristics'!$C:$C,0)))</f>
        <v>0.25</v>
      </c>
      <c r="N934" s="380">
        <f>IF(ISBLANK(INDEX('Policy Characteristics'!H:H,MATCH($C934,'Policy Characteristics'!$C:$C,0))),"",INDEX('Policy Characteristics'!H:H,MATCH($C934,'Policy Characteristics'!$C:$C,0)))</f>
        <v>0.01</v>
      </c>
      <c r="O934" s="358" t="str">
        <f>IF(ISBLANK(INDEX('Policy Characteristics'!I:I,MATCH($C934,'Policy Characteristics'!$C:$C,0))),"",INDEX('Policy Characteristics'!I:I,MATCH($C934,'Policy Characteristics'!$C:$C,0)))</f>
        <v>% reduction in energy use</v>
      </c>
      <c r="P934" s="358"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4" s="358" t="str">
        <f>IF(ISBLANK(INDEX('Policy Characteristics'!K:K,MATCH($C934,'Policy Characteristics'!$C:$C,0))),"",INDEX('Policy Characteristics'!K:K,MATCH($C934,'Policy Characteristics'!$C:$C,0)))</f>
        <v>industry-ag-main.html#eff-stds</v>
      </c>
      <c r="R934" s="358" t="str">
        <f>IF(ISBLANK(INDEX('Policy Characteristics'!L:L,MATCH($C934,'Policy Characteristics'!$C:$C,0))),"",INDEX('Policy Characteristics'!L:L,MATCH($C934,'Policy Characteristics'!$C:$C,0)))</f>
        <v>industry-energy-efficiency-standards.html</v>
      </c>
    </row>
    <row r="935" spans="1:18" s="5" customFormat="1" x14ac:dyDescent="0.35">
      <c r="A935" s="358" t="str">
        <f>IF(ISBLANK(INDEX('Policy Characteristics'!A:A,MATCH($C935,'Policy Characteristics'!$C:$C,0))),"",INDEX('Policy Characteristics'!A:A,MATCH($C935,'Policy Characteristics'!$C:$C,0)))</f>
        <v>Industry</v>
      </c>
      <c r="B935" s="358" t="str">
        <f>IF(ISBLANK(INDEX('Policy Characteristics'!B:B,MATCH($C935,'Policy Characteristics'!$C:$C,0))),"",INDEX('Policy Characteristics'!B:B,MATCH($C935,'Policy Characteristics'!$C:$C,0)))</f>
        <v>Industry Energy Efficiency Standards</v>
      </c>
      <c r="C935" s="362" t="str">
        <f t="shared" si="40"/>
        <v>Percentage Improvement in Eqpt Efficiency Standards above BAU</v>
      </c>
      <c r="D935" s="9" t="s">
        <v>3240</v>
      </c>
      <c r="E935" s="53" t="s">
        <v>2466</v>
      </c>
      <c r="F935" s="195" t="s">
        <v>3202</v>
      </c>
      <c r="G935" s="53" t="s">
        <v>2470</v>
      </c>
      <c r="H935" s="54">
        <v>1171</v>
      </c>
      <c r="I935" s="53" t="s">
        <v>46</v>
      </c>
      <c r="J935" s="360" t="str">
        <f>IF(ISBLANK(INDEX('Policy Characteristics'!D:D,MATCH($C935,'Policy Characteristics'!$C:$C,0))),"",INDEX('Policy Characteristics'!D:D,MATCH($C935,'Policy Characteristics'!$C:$C,0)))</f>
        <v>Industry Energy Efficiency Standards</v>
      </c>
      <c r="K935" s="358" t="str">
        <f>IF(ISBLANK(INDEX('Policy Characteristics'!E:E,MATCH($C935,'Policy Characteristics'!$C:$C,0))),"",INDEX('Policy Characteristics'!E:E,MATCH($C935,'Policy Characteristics'!$C:$C,0)))</f>
        <v>indst efficiency standards</v>
      </c>
      <c r="L935" s="380">
        <f>IF(ISBLANK(INDEX('Policy Characteristics'!F:F,MATCH($C935,'Policy Characteristics'!$C:$C,0))),"",INDEX('Policy Characteristics'!F:F,MATCH($C935,'Policy Characteristics'!$C:$C,0)))</f>
        <v>0</v>
      </c>
      <c r="M935" s="380">
        <f>IF(ISBLANK(INDEX('Policy Characteristics'!G:G,MATCH($C935,'Policy Characteristics'!$C:$C,0))),"",INDEX('Policy Characteristics'!G:G,MATCH($C935,'Policy Characteristics'!$C:$C,0)))</f>
        <v>0.25</v>
      </c>
      <c r="N935" s="380">
        <f>IF(ISBLANK(INDEX('Policy Characteristics'!H:H,MATCH($C935,'Policy Characteristics'!$C:$C,0))),"",INDEX('Policy Characteristics'!H:H,MATCH($C935,'Policy Characteristics'!$C:$C,0)))</f>
        <v>0.01</v>
      </c>
      <c r="O935" s="358" t="str">
        <f>IF(ISBLANK(INDEX('Policy Characteristics'!I:I,MATCH($C935,'Policy Characteristics'!$C:$C,0))),"",INDEX('Policy Characteristics'!I:I,MATCH($C935,'Policy Characteristics'!$C:$C,0)))</f>
        <v>% reduction in energy use</v>
      </c>
      <c r="P935" s="358"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5" s="358" t="str">
        <f>IF(ISBLANK(INDEX('Policy Characteristics'!K:K,MATCH($C935,'Policy Characteristics'!$C:$C,0))),"",INDEX('Policy Characteristics'!K:K,MATCH($C935,'Policy Characteristics'!$C:$C,0)))</f>
        <v>industry-ag-main.html#eff-stds</v>
      </c>
      <c r="R935" s="358" t="str">
        <f>IF(ISBLANK(INDEX('Policy Characteristics'!L:L,MATCH($C935,'Policy Characteristics'!$C:$C,0))),"",INDEX('Policy Characteristics'!L:L,MATCH($C935,'Policy Characteristics'!$C:$C,0)))</f>
        <v>industry-energy-efficiency-standards.html</v>
      </c>
    </row>
    <row r="936" spans="1:18" s="5" customFormat="1" x14ac:dyDescent="0.35">
      <c r="A936" s="358" t="str">
        <f>IF(ISBLANK(INDEX('Policy Characteristics'!A:A,MATCH($C936,'Policy Characteristics'!$C:$C,0))),"",INDEX('Policy Characteristics'!A:A,MATCH($C936,'Policy Characteristics'!$C:$C,0)))</f>
        <v>Industry</v>
      </c>
      <c r="B936" s="358" t="str">
        <f>IF(ISBLANK(INDEX('Policy Characteristics'!B:B,MATCH($C936,'Policy Characteristics'!$C:$C,0))),"",INDEX('Policy Characteristics'!B:B,MATCH($C936,'Policy Characteristics'!$C:$C,0)))</f>
        <v>Industry Energy Efficiency Standards</v>
      </c>
      <c r="C936" s="362" t="str">
        <f t="shared" si="40"/>
        <v>Percentage Improvement in Eqpt Efficiency Standards above BAU</v>
      </c>
      <c r="D936" s="9" t="s">
        <v>3240</v>
      </c>
      <c r="E936" s="53" t="s">
        <v>2467</v>
      </c>
      <c r="F936" s="195" t="s">
        <v>3202</v>
      </c>
      <c r="G936" s="53" t="s">
        <v>2471</v>
      </c>
      <c r="H936" s="54">
        <v>1172</v>
      </c>
      <c r="I936" s="53" t="s">
        <v>45</v>
      </c>
      <c r="J936" s="360" t="str">
        <f>IF(ISBLANK(INDEX('Policy Characteristics'!D:D,MATCH($C936,'Policy Characteristics'!$C:$C,0))),"",INDEX('Policy Characteristics'!D:D,MATCH($C936,'Policy Characteristics'!$C:$C,0)))</f>
        <v>Industry Energy Efficiency Standards</v>
      </c>
      <c r="K936" s="358" t="str">
        <f>IF(ISBLANK(INDEX('Policy Characteristics'!E:E,MATCH($C936,'Policy Characteristics'!$C:$C,0))),"",INDEX('Policy Characteristics'!E:E,MATCH($C936,'Policy Characteristics'!$C:$C,0)))</f>
        <v>indst efficiency standards</v>
      </c>
      <c r="L936" s="380">
        <f>IF(ISBLANK(INDEX('Policy Characteristics'!F:F,MATCH($C936,'Policy Characteristics'!$C:$C,0))),"",INDEX('Policy Characteristics'!F:F,MATCH($C936,'Policy Characteristics'!$C:$C,0)))</f>
        <v>0</v>
      </c>
      <c r="M936" s="380">
        <f>IF(ISBLANK(INDEX('Policy Characteristics'!G:G,MATCH($C936,'Policy Characteristics'!$C:$C,0))),"",INDEX('Policy Characteristics'!G:G,MATCH($C936,'Policy Characteristics'!$C:$C,0)))</f>
        <v>0.25</v>
      </c>
      <c r="N936" s="380">
        <f>IF(ISBLANK(INDEX('Policy Characteristics'!H:H,MATCH($C936,'Policy Characteristics'!$C:$C,0))),"",INDEX('Policy Characteristics'!H:H,MATCH($C936,'Policy Characteristics'!$C:$C,0)))</f>
        <v>0.01</v>
      </c>
      <c r="O936" s="358" t="str">
        <f>IF(ISBLANK(INDEX('Policy Characteristics'!I:I,MATCH($C936,'Policy Characteristics'!$C:$C,0))),"",INDEX('Policy Characteristics'!I:I,MATCH($C936,'Policy Characteristics'!$C:$C,0)))</f>
        <v>% reduction in energy use</v>
      </c>
      <c r="P936" s="358"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6" s="358" t="str">
        <f>IF(ISBLANK(INDEX('Policy Characteristics'!K:K,MATCH($C936,'Policy Characteristics'!$C:$C,0))),"",INDEX('Policy Characteristics'!K:K,MATCH($C936,'Policy Characteristics'!$C:$C,0)))</f>
        <v>industry-ag-main.html#eff-stds</v>
      </c>
      <c r="R936" s="358" t="str">
        <f>IF(ISBLANK(INDEX('Policy Characteristics'!L:L,MATCH($C936,'Policy Characteristics'!$C:$C,0))),"",INDEX('Policy Characteristics'!L:L,MATCH($C936,'Policy Characteristics'!$C:$C,0)))</f>
        <v>industry-energy-efficiency-standards.html</v>
      </c>
    </row>
    <row r="937" spans="1:18" s="5" customFormat="1" x14ac:dyDescent="0.35">
      <c r="A937" s="358" t="str">
        <f>IF(ISBLANK(INDEX('Policy Characteristics'!A:A,MATCH($C937,'Policy Characteristics'!$C:$C,0))),"",INDEX('Policy Characteristics'!A:A,MATCH($C937,'Policy Characteristics'!$C:$C,0)))</f>
        <v>Industry</v>
      </c>
      <c r="B937" s="358" t="str">
        <f>IF(ISBLANK(INDEX('Policy Characteristics'!B:B,MATCH($C937,'Policy Characteristics'!$C:$C,0))),"",INDEX('Policy Characteristics'!B:B,MATCH($C937,'Policy Characteristics'!$C:$C,0)))</f>
        <v>Industry Energy Efficiency Standards</v>
      </c>
      <c r="C937" s="362" t="str">
        <f t="shared" si="40"/>
        <v>Percentage Improvement in Eqpt Efficiency Standards above BAU</v>
      </c>
      <c r="D937" s="9" t="s">
        <v>3240</v>
      </c>
      <c r="E937" s="53" t="s">
        <v>2468</v>
      </c>
      <c r="F937" s="195" t="s">
        <v>3202</v>
      </c>
      <c r="G937" s="53" t="s">
        <v>2474</v>
      </c>
      <c r="H937" s="54">
        <v>1173</v>
      </c>
      <c r="I937" s="53" t="s">
        <v>46</v>
      </c>
      <c r="J937" s="360" t="str">
        <f>IF(ISBLANK(INDEX('Policy Characteristics'!D:D,MATCH($C937,'Policy Characteristics'!$C:$C,0))),"",INDEX('Policy Characteristics'!D:D,MATCH($C937,'Policy Characteristics'!$C:$C,0)))</f>
        <v>Industry Energy Efficiency Standards</v>
      </c>
      <c r="K937" s="358" t="str">
        <f>IF(ISBLANK(INDEX('Policy Characteristics'!E:E,MATCH($C937,'Policy Characteristics'!$C:$C,0))),"",INDEX('Policy Characteristics'!E:E,MATCH($C937,'Policy Characteristics'!$C:$C,0)))</f>
        <v>indst efficiency standards</v>
      </c>
      <c r="L937" s="380">
        <f>IF(ISBLANK(INDEX('Policy Characteristics'!F:F,MATCH($C937,'Policy Characteristics'!$C:$C,0))),"",INDEX('Policy Characteristics'!F:F,MATCH($C937,'Policy Characteristics'!$C:$C,0)))</f>
        <v>0</v>
      </c>
      <c r="M937" s="380">
        <f>IF(ISBLANK(INDEX('Policy Characteristics'!G:G,MATCH($C937,'Policy Characteristics'!$C:$C,0))),"",INDEX('Policy Characteristics'!G:G,MATCH($C937,'Policy Characteristics'!$C:$C,0)))</f>
        <v>0.25</v>
      </c>
      <c r="N937" s="380">
        <f>IF(ISBLANK(INDEX('Policy Characteristics'!H:H,MATCH($C937,'Policy Characteristics'!$C:$C,0))),"",INDEX('Policy Characteristics'!H:H,MATCH($C937,'Policy Characteristics'!$C:$C,0)))</f>
        <v>0.01</v>
      </c>
      <c r="O937" s="358" t="str">
        <f>IF(ISBLANK(INDEX('Policy Characteristics'!I:I,MATCH($C937,'Policy Characteristics'!$C:$C,0))),"",INDEX('Policy Characteristics'!I:I,MATCH($C937,'Policy Characteristics'!$C:$C,0)))</f>
        <v>% reduction in energy use</v>
      </c>
      <c r="P937" s="358"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7" s="358" t="str">
        <f>IF(ISBLANK(INDEX('Policy Characteristics'!K:K,MATCH($C937,'Policy Characteristics'!$C:$C,0))),"",INDEX('Policy Characteristics'!K:K,MATCH($C937,'Policy Characteristics'!$C:$C,0)))</f>
        <v>industry-ag-main.html#eff-stds</v>
      </c>
      <c r="R937" s="358" t="str">
        <f>IF(ISBLANK(INDEX('Policy Characteristics'!L:L,MATCH($C937,'Policy Characteristics'!$C:$C,0))),"",INDEX('Policy Characteristics'!L:L,MATCH($C937,'Policy Characteristics'!$C:$C,0)))</f>
        <v>industry-energy-efficiency-standards.html</v>
      </c>
    </row>
    <row r="938" spans="1:18" s="5" customFormat="1" x14ac:dyDescent="0.35">
      <c r="A938" s="358" t="str">
        <f>IF(ISBLANK(INDEX('Policy Characteristics'!A:A,MATCH($C938,'Policy Characteristics'!$C:$C,0))),"",INDEX('Policy Characteristics'!A:A,MATCH($C938,'Policy Characteristics'!$C:$C,0)))</f>
        <v>Industry</v>
      </c>
      <c r="B938" s="358" t="str">
        <f>IF(ISBLANK(INDEX('Policy Characteristics'!B:B,MATCH($C938,'Policy Characteristics'!$C:$C,0))),"",INDEX('Policy Characteristics'!B:B,MATCH($C938,'Policy Characteristics'!$C:$C,0)))</f>
        <v>Industry Energy Efficiency Standards</v>
      </c>
      <c r="C938" s="362" t="str">
        <f t="shared" si="40"/>
        <v>Percentage Improvement in Eqpt Efficiency Standards above BAU</v>
      </c>
      <c r="D938" s="9" t="s">
        <v>3240</v>
      </c>
      <c r="E938" s="53" t="s">
        <v>2805</v>
      </c>
      <c r="F938" s="195" t="s">
        <v>3202</v>
      </c>
      <c r="G938" s="53" t="s">
        <v>2808</v>
      </c>
      <c r="H938" s="54">
        <v>1174</v>
      </c>
      <c r="I938" s="53" t="s">
        <v>46</v>
      </c>
      <c r="J938" s="360" t="str">
        <f>IF(ISBLANK(INDEX('Policy Characteristics'!D:D,MATCH($C938,'Policy Characteristics'!$C:$C,0))),"",INDEX('Policy Characteristics'!D:D,MATCH($C938,'Policy Characteristics'!$C:$C,0)))</f>
        <v>Industry Energy Efficiency Standards</v>
      </c>
      <c r="K938" s="358" t="str">
        <f>IF(ISBLANK(INDEX('Policy Characteristics'!E:E,MATCH($C938,'Policy Characteristics'!$C:$C,0))),"",INDEX('Policy Characteristics'!E:E,MATCH($C938,'Policy Characteristics'!$C:$C,0)))</f>
        <v>indst efficiency standards</v>
      </c>
      <c r="L938" s="380">
        <f>IF(ISBLANK(INDEX('Policy Characteristics'!F:F,MATCH($C938,'Policy Characteristics'!$C:$C,0))),"",INDEX('Policy Characteristics'!F:F,MATCH($C938,'Policy Characteristics'!$C:$C,0)))</f>
        <v>0</v>
      </c>
      <c r="M938" s="380">
        <f>IF(ISBLANK(INDEX('Policy Characteristics'!G:G,MATCH($C938,'Policy Characteristics'!$C:$C,0))),"",INDEX('Policy Characteristics'!G:G,MATCH($C938,'Policy Characteristics'!$C:$C,0)))</f>
        <v>0.25</v>
      </c>
      <c r="N938" s="380">
        <f>IF(ISBLANK(INDEX('Policy Characteristics'!H:H,MATCH($C938,'Policy Characteristics'!$C:$C,0))),"",INDEX('Policy Characteristics'!H:H,MATCH($C938,'Policy Characteristics'!$C:$C,0)))</f>
        <v>0.01</v>
      </c>
      <c r="O938" s="358" t="str">
        <f>IF(ISBLANK(INDEX('Policy Characteristics'!I:I,MATCH($C938,'Policy Characteristics'!$C:$C,0))),"",INDEX('Policy Characteristics'!I:I,MATCH($C938,'Policy Characteristics'!$C:$C,0)))</f>
        <v>% reduction in energy use</v>
      </c>
      <c r="P938" s="358"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8" s="358" t="str">
        <f>IF(ISBLANK(INDEX('Policy Characteristics'!K:K,MATCH($C938,'Policy Characteristics'!$C:$C,0))),"",INDEX('Policy Characteristics'!K:K,MATCH($C938,'Policy Characteristics'!$C:$C,0)))</f>
        <v>industry-ag-main.html#eff-stds</v>
      </c>
      <c r="R938" s="358" t="str">
        <f>IF(ISBLANK(INDEX('Policy Characteristics'!L:L,MATCH($C938,'Policy Characteristics'!$C:$C,0))),"",INDEX('Policy Characteristics'!L:L,MATCH($C938,'Policy Characteristics'!$C:$C,0)))</f>
        <v>industry-energy-efficiency-standards.html</v>
      </c>
    </row>
    <row r="939" spans="1:18" s="5" customFormat="1" x14ac:dyDescent="0.35">
      <c r="A939" s="358" t="str">
        <f>IF(ISBLANK(INDEX('Policy Characteristics'!A:A,MATCH($C939,'Policy Characteristics'!$C:$C,0))),"",INDEX('Policy Characteristics'!A:A,MATCH($C939,'Policy Characteristics'!$C:$C,0)))</f>
        <v>Industry</v>
      </c>
      <c r="B939" s="358" t="str">
        <f>IF(ISBLANK(INDEX('Policy Characteristics'!B:B,MATCH($C939,'Policy Characteristics'!$C:$C,0))),"",INDEX('Policy Characteristics'!B:B,MATCH($C939,'Policy Characteristics'!$C:$C,0)))</f>
        <v>Industry Energy Efficiency Standards</v>
      </c>
      <c r="C939" s="362" t="str">
        <f t="shared" si="40"/>
        <v>Percentage Improvement in Eqpt Efficiency Standards above BAU</v>
      </c>
      <c r="D939" s="9" t="s">
        <v>3240</v>
      </c>
      <c r="E939" s="53" t="s">
        <v>2806</v>
      </c>
      <c r="F939" s="195" t="s">
        <v>3202</v>
      </c>
      <c r="G939" s="53" t="s">
        <v>2810</v>
      </c>
      <c r="H939" s="54">
        <v>1175</v>
      </c>
      <c r="I939" s="53" t="s">
        <v>45</v>
      </c>
      <c r="J939" s="360" t="str">
        <f>IF(ISBLANK(INDEX('Policy Characteristics'!D:D,MATCH($C939,'Policy Characteristics'!$C:$C,0))),"",INDEX('Policy Characteristics'!D:D,MATCH($C939,'Policy Characteristics'!$C:$C,0)))</f>
        <v>Industry Energy Efficiency Standards</v>
      </c>
      <c r="K939" s="358" t="str">
        <f>IF(ISBLANK(INDEX('Policy Characteristics'!E:E,MATCH($C939,'Policy Characteristics'!$C:$C,0))),"",INDEX('Policy Characteristics'!E:E,MATCH($C939,'Policy Characteristics'!$C:$C,0)))</f>
        <v>indst efficiency standards</v>
      </c>
      <c r="L939" s="380">
        <f>IF(ISBLANK(INDEX('Policy Characteristics'!F:F,MATCH($C939,'Policy Characteristics'!$C:$C,0))),"",INDEX('Policy Characteristics'!F:F,MATCH($C939,'Policy Characteristics'!$C:$C,0)))</f>
        <v>0</v>
      </c>
      <c r="M939" s="380">
        <f>IF(ISBLANK(INDEX('Policy Characteristics'!G:G,MATCH($C939,'Policy Characteristics'!$C:$C,0))),"",INDEX('Policy Characteristics'!G:G,MATCH($C939,'Policy Characteristics'!$C:$C,0)))</f>
        <v>0.25</v>
      </c>
      <c r="N939" s="380">
        <f>IF(ISBLANK(INDEX('Policy Characteristics'!H:H,MATCH($C939,'Policy Characteristics'!$C:$C,0))),"",INDEX('Policy Characteristics'!H:H,MATCH($C939,'Policy Characteristics'!$C:$C,0)))</f>
        <v>0.01</v>
      </c>
      <c r="O939" s="358" t="str">
        <f>IF(ISBLANK(INDEX('Policy Characteristics'!I:I,MATCH($C939,'Policy Characteristics'!$C:$C,0))),"",INDEX('Policy Characteristics'!I:I,MATCH($C939,'Policy Characteristics'!$C:$C,0)))</f>
        <v>% reduction in energy use</v>
      </c>
      <c r="P939" s="358"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9" s="358" t="str">
        <f>IF(ISBLANK(INDEX('Policy Characteristics'!K:K,MATCH($C939,'Policy Characteristics'!$C:$C,0))),"",INDEX('Policy Characteristics'!K:K,MATCH($C939,'Policy Characteristics'!$C:$C,0)))</f>
        <v>industry-ag-main.html#eff-stds</v>
      </c>
      <c r="R939" s="358" t="str">
        <f>IF(ISBLANK(INDEX('Policy Characteristics'!L:L,MATCH($C939,'Policy Characteristics'!$C:$C,0))),"",INDEX('Policy Characteristics'!L:L,MATCH($C939,'Policy Characteristics'!$C:$C,0)))</f>
        <v>industry-energy-efficiency-standards.html</v>
      </c>
    </row>
    <row r="940" spans="1:18" s="5" customFormat="1" x14ac:dyDescent="0.35">
      <c r="A940" s="358" t="str">
        <f>IF(ISBLANK(INDEX('Policy Characteristics'!A:A,MATCH($C940,'Policy Characteristics'!$C:$C,0))),"",INDEX('Policy Characteristics'!A:A,MATCH($C940,'Policy Characteristics'!$C:$C,0)))</f>
        <v>Industry</v>
      </c>
      <c r="B940" s="358" t="str">
        <f>IF(ISBLANK(INDEX('Policy Characteristics'!B:B,MATCH($C940,'Policy Characteristics'!$C:$C,0))),"",INDEX('Policy Characteristics'!B:B,MATCH($C940,'Policy Characteristics'!$C:$C,0)))</f>
        <v>Industry Energy Efficiency Standards</v>
      </c>
      <c r="C940" s="362" t="str">
        <f t="shared" si="40"/>
        <v>Percentage Improvement in Eqpt Efficiency Standards above BAU</v>
      </c>
      <c r="D940" s="9" t="s">
        <v>3240</v>
      </c>
      <c r="E940" s="53" t="s">
        <v>2807</v>
      </c>
      <c r="F940" s="195" t="s">
        <v>3202</v>
      </c>
      <c r="G940" s="53" t="s">
        <v>2811</v>
      </c>
      <c r="H940" s="54">
        <v>1176</v>
      </c>
      <c r="I940" s="53" t="s">
        <v>45</v>
      </c>
      <c r="J940" s="360" t="str">
        <f>IF(ISBLANK(INDEX('Policy Characteristics'!D:D,MATCH($C940,'Policy Characteristics'!$C:$C,0))),"",INDEX('Policy Characteristics'!D:D,MATCH($C940,'Policy Characteristics'!$C:$C,0)))</f>
        <v>Industry Energy Efficiency Standards</v>
      </c>
      <c r="K940" s="358" t="str">
        <f>IF(ISBLANK(INDEX('Policy Characteristics'!E:E,MATCH($C940,'Policy Characteristics'!$C:$C,0))),"",INDEX('Policy Characteristics'!E:E,MATCH($C940,'Policy Characteristics'!$C:$C,0)))</f>
        <v>indst efficiency standards</v>
      </c>
      <c r="L940" s="380">
        <f>IF(ISBLANK(INDEX('Policy Characteristics'!F:F,MATCH($C940,'Policy Characteristics'!$C:$C,0))),"",INDEX('Policy Characteristics'!F:F,MATCH($C940,'Policy Characteristics'!$C:$C,0)))</f>
        <v>0</v>
      </c>
      <c r="M940" s="380">
        <f>IF(ISBLANK(INDEX('Policy Characteristics'!G:G,MATCH($C940,'Policy Characteristics'!$C:$C,0))),"",INDEX('Policy Characteristics'!G:G,MATCH($C940,'Policy Characteristics'!$C:$C,0)))</f>
        <v>0.25</v>
      </c>
      <c r="N940" s="380">
        <f>IF(ISBLANK(INDEX('Policy Characteristics'!H:H,MATCH($C940,'Policy Characteristics'!$C:$C,0))),"",INDEX('Policy Characteristics'!H:H,MATCH($C940,'Policy Characteristics'!$C:$C,0)))</f>
        <v>0.01</v>
      </c>
      <c r="O940" s="358" t="str">
        <f>IF(ISBLANK(INDEX('Policy Characteristics'!I:I,MATCH($C940,'Policy Characteristics'!$C:$C,0))),"",INDEX('Policy Characteristics'!I:I,MATCH($C940,'Policy Characteristics'!$C:$C,0)))</f>
        <v>% reduction in energy use</v>
      </c>
      <c r="P940" s="358"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0" s="358" t="str">
        <f>IF(ISBLANK(INDEX('Policy Characteristics'!K:K,MATCH($C940,'Policy Characteristics'!$C:$C,0))),"",INDEX('Policy Characteristics'!K:K,MATCH($C940,'Policy Characteristics'!$C:$C,0)))</f>
        <v>industry-ag-main.html#eff-stds</v>
      </c>
      <c r="R940" s="358" t="str">
        <f>IF(ISBLANK(INDEX('Policy Characteristics'!L:L,MATCH($C940,'Policy Characteristics'!$C:$C,0))),"",INDEX('Policy Characteristics'!L:L,MATCH($C940,'Policy Characteristics'!$C:$C,0)))</f>
        <v>industry-energy-efficiency-standards.html</v>
      </c>
    </row>
    <row r="941" spans="1:18" s="5" customFormat="1" x14ac:dyDescent="0.35">
      <c r="A941" s="358" t="str">
        <f>IF(ISBLANK(INDEX('Policy Characteristics'!A:A,MATCH($C941,'Policy Characteristics'!$C:$C,0))),"",INDEX('Policy Characteristics'!A:A,MATCH($C941,'Policy Characteristics'!$C:$C,0)))</f>
        <v>Industry</v>
      </c>
      <c r="B941" s="358" t="str">
        <f>IF(ISBLANK(INDEX('Policy Characteristics'!B:B,MATCH($C941,'Policy Characteristics'!$C:$C,0))),"",INDEX('Policy Characteristics'!B:B,MATCH($C941,'Policy Characteristics'!$C:$C,0)))</f>
        <v>Industry Energy Efficiency Standards</v>
      </c>
      <c r="C941" s="362" t="str">
        <f t="shared" si="40"/>
        <v>Percentage Improvement in Eqpt Efficiency Standards above BAU</v>
      </c>
      <c r="D941" s="9" t="s">
        <v>3240</v>
      </c>
      <c r="E941" s="53" t="s">
        <v>2804</v>
      </c>
      <c r="F941" s="195" t="s">
        <v>3202</v>
      </c>
      <c r="G941" s="53" t="s">
        <v>2809</v>
      </c>
      <c r="H941" s="54">
        <v>1177</v>
      </c>
      <c r="I941" s="53" t="s">
        <v>46</v>
      </c>
      <c r="J941" s="360" t="str">
        <f>IF(ISBLANK(INDEX('Policy Characteristics'!D:D,MATCH($C941,'Policy Characteristics'!$C:$C,0))),"",INDEX('Policy Characteristics'!D:D,MATCH($C941,'Policy Characteristics'!$C:$C,0)))</f>
        <v>Industry Energy Efficiency Standards</v>
      </c>
      <c r="K941" s="358" t="str">
        <f>IF(ISBLANK(INDEX('Policy Characteristics'!E:E,MATCH($C941,'Policy Characteristics'!$C:$C,0))),"",INDEX('Policy Characteristics'!E:E,MATCH($C941,'Policy Characteristics'!$C:$C,0)))</f>
        <v>indst efficiency standards</v>
      </c>
      <c r="L941" s="380">
        <f>IF(ISBLANK(INDEX('Policy Characteristics'!F:F,MATCH($C941,'Policy Characteristics'!$C:$C,0))),"",INDEX('Policy Characteristics'!F:F,MATCH($C941,'Policy Characteristics'!$C:$C,0)))</f>
        <v>0</v>
      </c>
      <c r="M941" s="380">
        <f>IF(ISBLANK(INDEX('Policy Characteristics'!G:G,MATCH($C941,'Policy Characteristics'!$C:$C,0))),"",INDEX('Policy Characteristics'!G:G,MATCH($C941,'Policy Characteristics'!$C:$C,0)))</f>
        <v>0.25</v>
      </c>
      <c r="N941" s="380">
        <f>IF(ISBLANK(INDEX('Policy Characteristics'!H:H,MATCH($C941,'Policy Characteristics'!$C:$C,0))),"",INDEX('Policy Characteristics'!H:H,MATCH($C941,'Policy Characteristics'!$C:$C,0)))</f>
        <v>0.01</v>
      </c>
      <c r="O941" s="358" t="str">
        <f>IF(ISBLANK(INDEX('Policy Characteristics'!I:I,MATCH($C941,'Policy Characteristics'!$C:$C,0))),"",INDEX('Policy Characteristics'!I:I,MATCH($C941,'Policy Characteristics'!$C:$C,0)))</f>
        <v>% reduction in energy use</v>
      </c>
      <c r="P941" s="358"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1" s="358" t="str">
        <f>IF(ISBLANK(INDEX('Policy Characteristics'!K:K,MATCH($C941,'Policy Characteristics'!$C:$C,0))),"",INDEX('Policy Characteristics'!K:K,MATCH($C941,'Policy Characteristics'!$C:$C,0)))</f>
        <v>industry-ag-main.html#eff-stds</v>
      </c>
      <c r="R941" s="358" t="str">
        <f>IF(ISBLANK(INDEX('Policy Characteristics'!L:L,MATCH($C941,'Policy Characteristics'!$C:$C,0))),"",INDEX('Policy Characteristics'!L:L,MATCH($C941,'Policy Characteristics'!$C:$C,0)))</f>
        <v>industry-energy-efficiency-standards.html</v>
      </c>
    </row>
    <row r="942" spans="1:18" s="5" customFormat="1" x14ac:dyDescent="0.35">
      <c r="A942" s="358" t="str">
        <f>IF(ISBLANK(INDEX('Policy Characteristics'!A:A,MATCH($C942,'Policy Characteristics'!$C:$C,0))),"",INDEX('Policy Characteristics'!A:A,MATCH($C942,'Policy Characteristics'!$C:$C,0)))</f>
        <v>Industry</v>
      </c>
      <c r="B942" s="358" t="str">
        <f>IF(ISBLANK(INDEX('Policy Characteristics'!B:B,MATCH($C942,'Policy Characteristics'!$C:$C,0))),"",INDEX('Policy Characteristics'!B:B,MATCH($C942,'Policy Characteristics'!$C:$C,0)))</f>
        <v>Industry Energy Efficiency Standards</v>
      </c>
      <c r="C942" s="362" t="str">
        <f t="shared" si="40"/>
        <v>Percentage Improvement in Eqpt Efficiency Standards above BAU</v>
      </c>
      <c r="D942" s="9" t="s">
        <v>3241</v>
      </c>
      <c r="E942" s="53" t="s">
        <v>2463</v>
      </c>
      <c r="F942" s="195" t="s">
        <v>3203</v>
      </c>
      <c r="G942" s="53" t="s">
        <v>2469</v>
      </c>
      <c r="H942" s="54">
        <v>1178</v>
      </c>
      <c r="I942" s="9" t="s">
        <v>46</v>
      </c>
      <c r="J942" s="360" t="str">
        <f>IF(ISBLANK(INDEX('Policy Characteristics'!D:D,MATCH($C942,'Policy Characteristics'!$C:$C,0))),"",INDEX('Policy Characteristics'!D:D,MATCH($C942,'Policy Characteristics'!$C:$C,0)))</f>
        <v>Industry Energy Efficiency Standards</v>
      </c>
      <c r="K942" s="358" t="str">
        <f>IF(ISBLANK(INDEX('Policy Characteristics'!E:E,MATCH($C942,'Policy Characteristics'!$C:$C,0))),"",INDEX('Policy Characteristics'!E:E,MATCH($C942,'Policy Characteristics'!$C:$C,0)))</f>
        <v>indst efficiency standards</v>
      </c>
      <c r="L942" s="380">
        <f>IF(ISBLANK(INDEX('Policy Characteristics'!F:F,MATCH($C942,'Policy Characteristics'!$C:$C,0))),"",INDEX('Policy Characteristics'!F:F,MATCH($C942,'Policy Characteristics'!$C:$C,0)))</f>
        <v>0</v>
      </c>
      <c r="M942" s="380">
        <f>IF(ISBLANK(INDEX('Policy Characteristics'!G:G,MATCH($C942,'Policy Characteristics'!$C:$C,0))),"",INDEX('Policy Characteristics'!G:G,MATCH($C942,'Policy Characteristics'!$C:$C,0)))</f>
        <v>0.25</v>
      </c>
      <c r="N942" s="380">
        <f>IF(ISBLANK(INDEX('Policy Characteristics'!H:H,MATCH($C942,'Policy Characteristics'!$C:$C,0))),"",INDEX('Policy Characteristics'!H:H,MATCH($C942,'Policy Characteristics'!$C:$C,0)))</f>
        <v>0.01</v>
      </c>
      <c r="O942" s="358" t="str">
        <f>IF(ISBLANK(INDEX('Policy Characteristics'!I:I,MATCH($C942,'Policy Characteristics'!$C:$C,0))),"",INDEX('Policy Characteristics'!I:I,MATCH($C942,'Policy Characteristics'!$C:$C,0)))</f>
        <v>% reduction in energy use</v>
      </c>
      <c r="P942" s="358"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2" s="358" t="str">
        <f>IF(ISBLANK(INDEX('Policy Characteristics'!K:K,MATCH($C942,'Policy Characteristics'!$C:$C,0))),"",INDEX('Policy Characteristics'!K:K,MATCH($C942,'Policy Characteristics'!$C:$C,0)))</f>
        <v>industry-ag-main.html#eff-stds</v>
      </c>
      <c r="R942" s="358" t="str">
        <f>IF(ISBLANK(INDEX('Policy Characteristics'!L:L,MATCH($C942,'Policy Characteristics'!$C:$C,0))),"",INDEX('Policy Characteristics'!L:L,MATCH($C942,'Policy Characteristics'!$C:$C,0)))</f>
        <v>industry-energy-efficiency-standards.html</v>
      </c>
    </row>
    <row r="943" spans="1:18" s="5" customFormat="1" x14ac:dyDescent="0.35">
      <c r="A943" s="358" t="str">
        <f>IF(ISBLANK(INDEX('Policy Characteristics'!A:A,MATCH($C943,'Policy Characteristics'!$C:$C,0))),"",INDEX('Policy Characteristics'!A:A,MATCH($C943,'Policy Characteristics'!$C:$C,0)))</f>
        <v>Industry</v>
      </c>
      <c r="B943" s="358" t="str">
        <f>IF(ISBLANK(INDEX('Policy Characteristics'!B:B,MATCH($C943,'Policy Characteristics'!$C:$C,0))),"",INDEX('Policy Characteristics'!B:B,MATCH($C943,'Policy Characteristics'!$C:$C,0)))</f>
        <v>Industry Energy Efficiency Standards</v>
      </c>
      <c r="C943" s="362" t="str">
        <f t="shared" si="40"/>
        <v>Percentage Improvement in Eqpt Efficiency Standards above BAU</v>
      </c>
      <c r="D943" s="9" t="s">
        <v>3241</v>
      </c>
      <c r="E943" s="53" t="s">
        <v>2464</v>
      </c>
      <c r="F943" s="195" t="s">
        <v>3203</v>
      </c>
      <c r="G943" s="53" t="s">
        <v>2472</v>
      </c>
      <c r="H943" s="54">
        <v>1179</v>
      </c>
      <c r="I943" s="53" t="s">
        <v>46</v>
      </c>
      <c r="J943" s="360" t="str">
        <f>IF(ISBLANK(INDEX('Policy Characteristics'!D:D,MATCH($C943,'Policy Characteristics'!$C:$C,0))),"",INDEX('Policy Characteristics'!D:D,MATCH($C943,'Policy Characteristics'!$C:$C,0)))</f>
        <v>Industry Energy Efficiency Standards</v>
      </c>
      <c r="K943" s="358" t="str">
        <f>IF(ISBLANK(INDEX('Policy Characteristics'!E:E,MATCH($C943,'Policy Characteristics'!$C:$C,0))),"",INDEX('Policy Characteristics'!E:E,MATCH($C943,'Policy Characteristics'!$C:$C,0)))</f>
        <v>indst efficiency standards</v>
      </c>
      <c r="L943" s="380">
        <f>IF(ISBLANK(INDEX('Policy Characteristics'!F:F,MATCH($C943,'Policy Characteristics'!$C:$C,0))),"",INDEX('Policy Characteristics'!F:F,MATCH($C943,'Policy Characteristics'!$C:$C,0)))</f>
        <v>0</v>
      </c>
      <c r="M943" s="380">
        <f>IF(ISBLANK(INDEX('Policy Characteristics'!G:G,MATCH($C943,'Policy Characteristics'!$C:$C,0))),"",INDEX('Policy Characteristics'!G:G,MATCH($C943,'Policy Characteristics'!$C:$C,0)))</f>
        <v>0.25</v>
      </c>
      <c r="N943" s="380">
        <f>IF(ISBLANK(INDEX('Policy Characteristics'!H:H,MATCH($C943,'Policy Characteristics'!$C:$C,0))),"",INDEX('Policy Characteristics'!H:H,MATCH($C943,'Policy Characteristics'!$C:$C,0)))</f>
        <v>0.01</v>
      </c>
      <c r="O943" s="358" t="str">
        <f>IF(ISBLANK(INDEX('Policy Characteristics'!I:I,MATCH($C943,'Policy Characteristics'!$C:$C,0))),"",INDEX('Policy Characteristics'!I:I,MATCH($C943,'Policy Characteristics'!$C:$C,0)))</f>
        <v>% reduction in energy use</v>
      </c>
      <c r="P943" s="358"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3" s="358" t="str">
        <f>IF(ISBLANK(INDEX('Policy Characteristics'!K:K,MATCH($C943,'Policy Characteristics'!$C:$C,0))),"",INDEX('Policy Characteristics'!K:K,MATCH($C943,'Policy Characteristics'!$C:$C,0)))</f>
        <v>industry-ag-main.html#eff-stds</v>
      </c>
      <c r="R943" s="358" t="str">
        <f>IF(ISBLANK(INDEX('Policy Characteristics'!L:L,MATCH($C943,'Policy Characteristics'!$C:$C,0))),"",INDEX('Policy Characteristics'!L:L,MATCH($C943,'Policy Characteristics'!$C:$C,0)))</f>
        <v>industry-energy-efficiency-standards.html</v>
      </c>
    </row>
    <row r="944" spans="1:18" s="5" customFormat="1" x14ac:dyDescent="0.35">
      <c r="A944" s="358" t="str">
        <f>IF(ISBLANK(INDEX('Policy Characteristics'!A:A,MATCH($C944,'Policy Characteristics'!$C:$C,0))),"",INDEX('Policy Characteristics'!A:A,MATCH($C944,'Policy Characteristics'!$C:$C,0)))</f>
        <v>Industry</v>
      </c>
      <c r="B944" s="358" t="str">
        <f>IF(ISBLANK(INDEX('Policy Characteristics'!B:B,MATCH($C944,'Policy Characteristics'!$C:$C,0))),"",INDEX('Policy Characteristics'!B:B,MATCH($C944,'Policy Characteristics'!$C:$C,0)))</f>
        <v>Industry Energy Efficiency Standards</v>
      </c>
      <c r="C944" s="362" t="str">
        <f t="shared" si="40"/>
        <v>Percentage Improvement in Eqpt Efficiency Standards above BAU</v>
      </c>
      <c r="D944" s="9" t="s">
        <v>3241</v>
      </c>
      <c r="E944" s="53" t="s">
        <v>2465</v>
      </c>
      <c r="F944" s="195" t="s">
        <v>3203</v>
      </c>
      <c r="G944" s="53" t="s">
        <v>2473</v>
      </c>
      <c r="H944" s="54">
        <v>1180</v>
      </c>
      <c r="I944" s="53" t="s">
        <v>45</v>
      </c>
      <c r="J944" s="360" t="str">
        <f>IF(ISBLANK(INDEX('Policy Characteristics'!D:D,MATCH($C944,'Policy Characteristics'!$C:$C,0))),"",INDEX('Policy Characteristics'!D:D,MATCH($C944,'Policy Characteristics'!$C:$C,0)))</f>
        <v>Industry Energy Efficiency Standards</v>
      </c>
      <c r="K944" s="358" t="str">
        <f>IF(ISBLANK(INDEX('Policy Characteristics'!E:E,MATCH($C944,'Policy Characteristics'!$C:$C,0))),"",INDEX('Policy Characteristics'!E:E,MATCH($C944,'Policy Characteristics'!$C:$C,0)))</f>
        <v>indst efficiency standards</v>
      </c>
      <c r="L944" s="380">
        <f>IF(ISBLANK(INDEX('Policy Characteristics'!F:F,MATCH($C944,'Policy Characteristics'!$C:$C,0))),"",INDEX('Policy Characteristics'!F:F,MATCH($C944,'Policy Characteristics'!$C:$C,0)))</f>
        <v>0</v>
      </c>
      <c r="M944" s="380">
        <f>IF(ISBLANK(INDEX('Policy Characteristics'!G:G,MATCH($C944,'Policy Characteristics'!$C:$C,0))),"",INDEX('Policy Characteristics'!G:G,MATCH($C944,'Policy Characteristics'!$C:$C,0)))</f>
        <v>0.25</v>
      </c>
      <c r="N944" s="380">
        <f>IF(ISBLANK(INDEX('Policy Characteristics'!H:H,MATCH($C944,'Policy Characteristics'!$C:$C,0))),"",INDEX('Policy Characteristics'!H:H,MATCH($C944,'Policy Characteristics'!$C:$C,0)))</f>
        <v>0.01</v>
      </c>
      <c r="O944" s="358" t="str">
        <f>IF(ISBLANK(INDEX('Policy Characteristics'!I:I,MATCH($C944,'Policy Characteristics'!$C:$C,0))),"",INDEX('Policy Characteristics'!I:I,MATCH($C944,'Policy Characteristics'!$C:$C,0)))</f>
        <v>% reduction in energy use</v>
      </c>
      <c r="P944" s="358"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4" s="358" t="str">
        <f>IF(ISBLANK(INDEX('Policy Characteristics'!K:K,MATCH($C944,'Policy Characteristics'!$C:$C,0))),"",INDEX('Policy Characteristics'!K:K,MATCH($C944,'Policy Characteristics'!$C:$C,0)))</f>
        <v>industry-ag-main.html#eff-stds</v>
      </c>
      <c r="R944" s="358" t="str">
        <f>IF(ISBLANK(INDEX('Policy Characteristics'!L:L,MATCH($C944,'Policy Characteristics'!$C:$C,0))),"",INDEX('Policy Characteristics'!L:L,MATCH($C944,'Policy Characteristics'!$C:$C,0)))</f>
        <v>industry-energy-efficiency-standards.html</v>
      </c>
    </row>
    <row r="945" spans="1:18" s="5" customFormat="1" x14ac:dyDescent="0.35">
      <c r="A945" s="358" t="str">
        <f>IF(ISBLANK(INDEX('Policy Characteristics'!A:A,MATCH($C945,'Policy Characteristics'!$C:$C,0))),"",INDEX('Policy Characteristics'!A:A,MATCH($C945,'Policy Characteristics'!$C:$C,0)))</f>
        <v>Industry</v>
      </c>
      <c r="B945" s="358" t="str">
        <f>IF(ISBLANK(INDEX('Policy Characteristics'!B:B,MATCH($C945,'Policy Characteristics'!$C:$C,0))),"",INDEX('Policy Characteristics'!B:B,MATCH($C945,'Policy Characteristics'!$C:$C,0)))</f>
        <v>Industry Energy Efficiency Standards</v>
      </c>
      <c r="C945" s="362" t="str">
        <f t="shared" si="40"/>
        <v>Percentage Improvement in Eqpt Efficiency Standards above BAU</v>
      </c>
      <c r="D945" s="9" t="s">
        <v>3241</v>
      </c>
      <c r="E945" s="53" t="s">
        <v>2466</v>
      </c>
      <c r="F945" s="195" t="s">
        <v>3203</v>
      </c>
      <c r="G945" s="53" t="s">
        <v>2470</v>
      </c>
      <c r="H945" s="54">
        <v>1181</v>
      </c>
      <c r="I945" s="53" t="s">
        <v>46</v>
      </c>
      <c r="J945" s="360" t="str">
        <f>IF(ISBLANK(INDEX('Policy Characteristics'!D:D,MATCH($C945,'Policy Characteristics'!$C:$C,0))),"",INDEX('Policy Characteristics'!D:D,MATCH($C945,'Policy Characteristics'!$C:$C,0)))</f>
        <v>Industry Energy Efficiency Standards</v>
      </c>
      <c r="K945" s="358" t="str">
        <f>IF(ISBLANK(INDEX('Policy Characteristics'!E:E,MATCH($C945,'Policy Characteristics'!$C:$C,0))),"",INDEX('Policy Characteristics'!E:E,MATCH($C945,'Policy Characteristics'!$C:$C,0)))</f>
        <v>indst efficiency standards</v>
      </c>
      <c r="L945" s="380">
        <f>IF(ISBLANK(INDEX('Policy Characteristics'!F:F,MATCH($C945,'Policy Characteristics'!$C:$C,0))),"",INDEX('Policy Characteristics'!F:F,MATCH($C945,'Policy Characteristics'!$C:$C,0)))</f>
        <v>0</v>
      </c>
      <c r="M945" s="380">
        <f>IF(ISBLANK(INDEX('Policy Characteristics'!G:G,MATCH($C945,'Policy Characteristics'!$C:$C,0))),"",INDEX('Policy Characteristics'!G:G,MATCH($C945,'Policy Characteristics'!$C:$C,0)))</f>
        <v>0.25</v>
      </c>
      <c r="N945" s="380">
        <f>IF(ISBLANK(INDEX('Policy Characteristics'!H:H,MATCH($C945,'Policy Characteristics'!$C:$C,0))),"",INDEX('Policy Characteristics'!H:H,MATCH($C945,'Policy Characteristics'!$C:$C,0)))</f>
        <v>0.01</v>
      </c>
      <c r="O945" s="358" t="str">
        <f>IF(ISBLANK(INDEX('Policy Characteristics'!I:I,MATCH($C945,'Policy Characteristics'!$C:$C,0))),"",INDEX('Policy Characteristics'!I:I,MATCH($C945,'Policy Characteristics'!$C:$C,0)))</f>
        <v>% reduction in energy use</v>
      </c>
      <c r="P945" s="358"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5" s="358" t="str">
        <f>IF(ISBLANK(INDEX('Policy Characteristics'!K:K,MATCH($C945,'Policy Characteristics'!$C:$C,0))),"",INDEX('Policy Characteristics'!K:K,MATCH($C945,'Policy Characteristics'!$C:$C,0)))</f>
        <v>industry-ag-main.html#eff-stds</v>
      </c>
      <c r="R945" s="358" t="str">
        <f>IF(ISBLANK(INDEX('Policy Characteristics'!L:L,MATCH($C945,'Policy Characteristics'!$C:$C,0))),"",INDEX('Policy Characteristics'!L:L,MATCH($C945,'Policy Characteristics'!$C:$C,0)))</f>
        <v>industry-energy-efficiency-standards.html</v>
      </c>
    </row>
    <row r="946" spans="1:18" s="5" customFormat="1" x14ac:dyDescent="0.35">
      <c r="A946" s="358" t="str">
        <f>IF(ISBLANK(INDEX('Policy Characteristics'!A:A,MATCH($C946,'Policy Characteristics'!$C:$C,0))),"",INDEX('Policy Characteristics'!A:A,MATCH($C946,'Policy Characteristics'!$C:$C,0)))</f>
        <v>Industry</v>
      </c>
      <c r="B946" s="358" t="str">
        <f>IF(ISBLANK(INDEX('Policy Characteristics'!B:B,MATCH($C946,'Policy Characteristics'!$C:$C,0))),"",INDEX('Policy Characteristics'!B:B,MATCH($C946,'Policy Characteristics'!$C:$C,0)))</f>
        <v>Industry Energy Efficiency Standards</v>
      </c>
      <c r="C946" s="362" t="str">
        <f t="shared" si="40"/>
        <v>Percentage Improvement in Eqpt Efficiency Standards above BAU</v>
      </c>
      <c r="D946" s="9" t="s">
        <v>3241</v>
      </c>
      <c r="E946" s="53" t="s">
        <v>2467</v>
      </c>
      <c r="F946" s="195" t="s">
        <v>3203</v>
      </c>
      <c r="G946" s="53" t="s">
        <v>2471</v>
      </c>
      <c r="H946" s="54">
        <v>1182</v>
      </c>
      <c r="I946" s="53" t="s">
        <v>46</v>
      </c>
      <c r="J946" s="360" t="str">
        <f>IF(ISBLANK(INDEX('Policy Characteristics'!D:D,MATCH($C946,'Policy Characteristics'!$C:$C,0))),"",INDEX('Policy Characteristics'!D:D,MATCH($C946,'Policy Characteristics'!$C:$C,0)))</f>
        <v>Industry Energy Efficiency Standards</v>
      </c>
      <c r="K946" s="358" t="str">
        <f>IF(ISBLANK(INDEX('Policy Characteristics'!E:E,MATCH($C946,'Policy Characteristics'!$C:$C,0))),"",INDEX('Policy Characteristics'!E:E,MATCH($C946,'Policy Characteristics'!$C:$C,0)))</f>
        <v>indst efficiency standards</v>
      </c>
      <c r="L946" s="380">
        <f>IF(ISBLANK(INDEX('Policy Characteristics'!F:F,MATCH($C946,'Policy Characteristics'!$C:$C,0))),"",INDEX('Policy Characteristics'!F:F,MATCH($C946,'Policy Characteristics'!$C:$C,0)))</f>
        <v>0</v>
      </c>
      <c r="M946" s="380">
        <f>IF(ISBLANK(INDEX('Policy Characteristics'!G:G,MATCH($C946,'Policy Characteristics'!$C:$C,0))),"",INDEX('Policy Characteristics'!G:G,MATCH($C946,'Policy Characteristics'!$C:$C,0)))</f>
        <v>0.25</v>
      </c>
      <c r="N946" s="380">
        <f>IF(ISBLANK(INDEX('Policy Characteristics'!H:H,MATCH($C946,'Policy Characteristics'!$C:$C,0))),"",INDEX('Policy Characteristics'!H:H,MATCH($C946,'Policy Characteristics'!$C:$C,0)))</f>
        <v>0.01</v>
      </c>
      <c r="O946" s="358" t="str">
        <f>IF(ISBLANK(INDEX('Policy Characteristics'!I:I,MATCH($C946,'Policy Characteristics'!$C:$C,0))),"",INDEX('Policy Characteristics'!I:I,MATCH($C946,'Policy Characteristics'!$C:$C,0)))</f>
        <v>% reduction in energy use</v>
      </c>
      <c r="P946" s="358"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6" s="358" t="str">
        <f>IF(ISBLANK(INDEX('Policy Characteristics'!K:K,MATCH($C946,'Policy Characteristics'!$C:$C,0))),"",INDEX('Policy Characteristics'!K:K,MATCH($C946,'Policy Characteristics'!$C:$C,0)))</f>
        <v>industry-ag-main.html#eff-stds</v>
      </c>
      <c r="R946" s="358" t="str">
        <f>IF(ISBLANK(INDEX('Policy Characteristics'!L:L,MATCH($C946,'Policy Characteristics'!$C:$C,0))),"",INDEX('Policy Characteristics'!L:L,MATCH($C946,'Policy Characteristics'!$C:$C,0)))</f>
        <v>industry-energy-efficiency-standards.html</v>
      </c>
    </row>
    <row r="947" spans="1:18" s="5" customFormat="1" x14ac:dyDescent="0.35">
      <c r="A947" s="358" t="str">
        <f>IF(ISBLANK(INDEX('Policy Characteristics'!A:A,MATCH($C947,'Policy Characteristics'!$C:$C,0))),"",INDEX('Policy Characteristics'!A:A,MATCH($C947,'Policy Characteristics'!$C:$C,0)))</f>
        <v>Industry</v>
      </c>
      <c r="B947" s="358" t="str">
        <f>IF(ISBLANK(INDEX('Policy Characteristics'!B:B,MATCH($C947,'Policy Characteristics'!$C:$C,0))),"",INDEX('Policy Characteristics'!B:B,MATCH($C947,'Policy Characteristics'!$C:$C,0)))</f>
        <v>Industry Energy Efficiency Standards</v>
      </c>
      <c r="C947" s="362" t="str">
        <f t="shared" si="40"/>
        <v>Percentage Improvement in Eqpt Efficiency Standards above BAU</v>
      </c>
      <c r="D947" s="9" t="s">
        <v>3241</v>
      </c>
      <c r="E947" s="53" t="s">
        <v>2468</v>
      </c>
      <c r="F947" s="195" t="s">
        <v>3203</v>
      </c>
      <c r="G947" s="53" t="s">
        <v>2474</v>
      </c>
      <c r="H947" s="54">
        <v>1183</v>
      </c>
      <c r="I947" s="53" t="s">
        <v>46</v>
      </c>
      <c r="J947" s="360" t="str">
        <f>IF(ISBLANK(INDEX('Policy Characteristics'!D:D,MATCH($C947,'Policy Characteristics'!$C:$C,0))),"",INDEX('Policy Characteristics'!D:D,MATCH($C947,'Policy Characteristics'!$C:$C,0)))</f>
        <v>Industry Energy Efficiency Standards</v>
      </c>
      <c r="K947" s="358" t="str">
        <f>IF(ISBLANK(INDEX('Policy Characteristics'!E:E,MATCH($C947,'Policy Characteristics'!$C:$C,0))),"",INDEX('Policy Characteristics'!E:E,MATCH($C947,'Policy Characteristics'!$C:$C,0)))</f>
        <v>indst efficiency standards</v>
      </c>
      <c r="L947" s="380">
        <f>IF(ISBLANK(INDEX('Policy Characteristics'!F:F,MATCH($C947,'Policy Characteristics'!$C:$C,0))),"",INDEX('Policy Characteristics'!F:F,MATCH($C947,'Policy Characteristics'!$C:$C,0)))</f>
        <v>0</v>
      </c>
      <c r="M947" s="380">
        <f>IF(ISBLANK(INDEX('Policy Characteristics'!G:G,MATCH($C947,'Policy Characteristics'!$C:$C,0))),"",INDEX('Policy Characteristics'!G:G,MATCH($C947,'Policy Characteristics'!$C:$C,0)))</f>
        <v>0.25</v>
      </c>
      <c r="N947" s="380">
        <f>IF(ISBLANK(INDEX('Policy Characteristics'!H:H,MATCH($C947,'Policy Characteristics'!$C:$C,0))),"",INDEX('Policy Characteristics'!H:H,MATCH($C947,'Policy Characteristics'!$C:$C,0)))</f>
        <v>0.01</v>
      </c>
      <c r="O947" s="358" t="str">
        <f>IF(ISBLANK(INDEX('Policy Characteristics'!I:I,MATCH($C947,'Policy Characteristics'!$C:$C,0))),"",INDEX('Policy Characteristics'!I:I,MATCH($C947,'Policy Characteristics'!$C:$C,0)))</f>
        <v>% reduction in energy use</v>
      </c>
      <c r="P947" s="358"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7" s="358" t="str">
        <f>IF(ISBLANK(INDEX('Policy Characteristics'!K:K,MATCH($C947,'Policy Characteristics'!$C:$C,0))),"",INDEX('Policy Characteristics'!K:K,MATCH($C947,'Policy Characteristics'!$C:$C,0)))</f>
        <v>industry-ag-main.html#eff-stds</v>
      </c>
      <c r="R947" s="358" t="str">
        <f>IF(ISBLANK(INDEX('Policy Characteristics'!L:L,MATCH($C947,'Policy Characteristics'!$C:$C,0))),"",INDEX('Policy Characteristics'!L:L,MATCH($C947,'Policy Characteristics'!$C:$C,0)))</f>
        <v>industry-energy-efficiency-standards.html</v>
      </c>
    </row>
    <row r="948" spans="1:18" s="5" customFormat="1" x14ac:dyDescent="0.35">
      <c r="A948" s="358" t="str">
        <f>IF(ISBLANK(INDEX('Policy Characteristics'!A:A,MATCH($C948,'Policy Characteristics'!$C:$C,0))),"",INDEX('Policy Characteristics'!A:A,MATCH($C948,'Policy Characteristics'!$C:$C,0)))</f>
        <v>Industry</v>
      </c>
      <c r="B948" s="358" t="str">
        <f>IF(ISBLANK(INDEX('Policy Characteristics'!B:B,MATCH($C948,'Policy Characteristics'!$C:$C,0))),"",INDEX('Policy Characteristics'!B:B,MATCH($C948,'Policy Characteristics'!$C:$C,0)))</f>
        <v>Industry Energy Efficiency Standards</v>
      </c>
      <c r="C948" s="362" t="str">
        <f t="shared" si="40"/>
        <v>Percentage Improvement in Eqpt Efficiency Standards above BAU</v>
      </c>
      <c r="D948" s="9" t="s">
        <v>3241</v>
      </c>
      <c r="E948" s="53" t="s">
        <v>2805</v>
      </c>
      <c r="F948" s="195" t="s">
        <v>3203</v>
      </c>
      <c r="G948" s="53" t="s">
        <v>2808</v>
      </c>
      <c r="H948" s="54">
        <v>1184</v>
      </c>
      <c r="I948" s="53" t="s">
        <v>46</v>
      </c>
      <c r="J948" s="360" t="str">
        <f>IF(ISBLANK(INDEX('Policy Characteristics'!D:D,MATCH($C948,'Policy Characteristics'!$C:$C,0))),"",INDEX('Policy Characteristics'!D:D,MATCH($C948,'Policy Characteristics'!$C:$C,0)))</f>
        <v>Industry Energy Efficiency Standards</v>
      </c>
      <c r="K948" s="358" t="str">
        <f>IF(ISBLANK(INDEX('Policy Characteristics'!E:E,MATCH($C948,'Policy Characteristics'!$C:$C,0))),"",INDEX('Policy Characteristics'!E:E,MATCH($C948,'Policy Characteristics'!$C:$C,0)))</f>
        <v>indst efficiency standards</v>
      </c>
      <c r="L948" s="380">
        <f>IF(ISBLANK(INDEX('Policy Characteristics'!F:F,MATCH($C948,'Policy Characteristics'!$C:$C,0))),"",INDEX('Policy Characteristics'!F:F,MATCH($C948,'Policy Characteristics'!$C:$C,0)))</f>
        <v>0</v>
      </c>
      <c r="M948" s="380">
        <f>IF(ISBLANK(INDEX('Policy Characteristics'!G:G,MATCH($C948,'Policy Characteristics'!$C:$C,0))),"",INDEX('Policy Characteristics'!G:G,MATCH($C948,'Policy Characteristics'!$C:$C,0)))</f>
        <v>0.25</v>
      </c>
      <c r="N948" s="380">
        <f>IF(ISBLANK(INDEX('Policy Characteristics'!H:H,MATCH($C948,'Policy Characteristics'!$C:$C,0))),"",INDEX('Policy Characteristics'!H:H,MATCH($C948,'Policy Characteristics'!$C:$C,0)))</f>
        <v>0.01</v>
      </c>
      <c r="O948" s="358" t="str">
        <f>IF(ISBLANK(INDEX('Policy Characteristics'!I:I,MATCH($C948,'Policy Characteristics'!$C:$C,0))),"",INDEX('Policy Characteristics'!I:I,MATCH($C948,'Policy Characteristics'!$C:$C,0)))</f>
        <v>% reduction in energy use</v>
      </c>
      <c r="P948" s="358"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8" s="358" t="str">
        <f>IF(ISBLANK(INDEX('Policy Characteristics'!K:K,MATCH($C948,'Policy Characteristics'!$C:$C,0))),"",INDEX('Policy Characteristics'!K:K,MATCH($C948,'Policy Characteristics'!$C:$C,0)))</f>
        <v>industry-ag-main.html#eff-stds</v>
      </c>
      <c r="R948" s="358" t="str">
        <f>IF(ISBLANK(INDEX('Policy Characteristics'!L:L,MATCH($C948,'Policy Characteristics'!$C:$C,0))),"",INDEX('Policy Characteristics'!L:L,MATCH($C948,'Policy Characteristics'!$C:$C,0)))</f>
        <v>industry-energy-efficiency-standards.html</v>
      </c>
    </row>
    <row r="949" spans="1:18" s="5" customFormat="1" x14ac:dyDescent="0.35">
      <c r="A949" s="358" t="str">
        <f>IF(ISBLANK(INDEX('Policy Characteristics'!A:A,MATCH($C949,'Policy Characteristics'!$C:$C,0))),"",INDEX('Policy Characteristics'!A:A,MATCH($C949,'Policy Characteristics'!$C:$C,0)))</f>
        <v>Industry</v>
      </c>
      <c r="B949" s="358" t="str">
        <f>IF(ISBLANK(INDEX('Policy Characteristics'!B:B,MATCH($C949,'Policy Characteristics'!$C:$C,0))),"",INDEX('Policy Characteristics'!B:B,MATCH($C949,'Policy Characteristics'!$C:$C,0)))</f>
        <v>Industry Energy Efficiency Standards</v>
      </c>
      <c r="C949" s="362" t="str">
        <f t="shared" si="40"/>
        <v>Percentage Improvement in Eqpt Efficiency Standards above BAU</v>
      </c>
      <c r="D949" s="9" t="s">
        <v>3241</v>
      </c>
      <c r="E949" s="53" t="s">
        <v>2806</v>
      </c>
      <c r="F949" s="195" t="s">
        <v>3203</v>
      </c>
      <c r="G949" s="53" t="s">
        <v>2810</v>
      </c>
      <c r="H949" s="54">
        <v>1185</v>
      </c>
      <c r="I949" s="53" t="s">
        <v>46</v>
      </c>
      <c r="J949" s="360" t="str">
        <f>IF(ISBLANK(INDEX('Policy Characteristics'!D:D,MATCH($C949,'Policy Characteristics'!$C:$C,0))),"",INDEX('Policy Characteristics'!D:D,MATCH($C949,'Policy Characteristics'!$C:$C,0)))</f>
        <v>Industry Energy Efficiency Standards</v>
      </c>
      <c r="K949" s="358" t="str">
        <f>IF(ISBLANK(INDEX('Policy Characteristics'!E:E,MATCH($C949,'Policy Characteristics'!$C:$C,0))),"",INDEX('Policy Characteristics'!E:E,MATCH($C949,'Policy Characteristics'!$C:$C,0)))</f>
        <v>indst efficiency standards</v>
      </c>
      <c r="L949" s="380">
        <f>IF(ISBLANK(INDEX('Policy Characteristics'!F:F,MATCH($C949,'Policy Characteristics'!$C:$C,0))),"",INDEX('Policy Characteristics'!F:F,MATCH($C949,'Policy Characteristics'!$C:$C,0)))</f>
        <v>0</v>
      </c>
      <c r="M949" s="380">
        <f>IF(ISBLANK(INDEX('Policy Characteristics'!G:G,MATCH($C949,'Policy Characteristics'!$C:$C,0))),"",INDEX('Policy Characteristics'!G:G,MATCH($C949,'Policy Characteristics'!$C:$C,0)))</f>
        <v>0.25</v>
      </c>
      <c r="N949" s="380">
        <f>IF(ISBLANK(INDEX('Policy Characteristics'!H:H,MATCH($C949,'Policy Characteristics'!$C:$C,0))),"",INDEX('Policy Characteristics'!H:H,MATCH($C949,'Policy Characteristics'!$C:$C,0)))</f>
        <v>0.01</v>
      </c>
      <c r="O949" s="358" t="str">
        <f>IF(ISBLANK(INDEX('Policy Characteristics'!I:I,MATCH($C949,'Policy Characteristics'!$C:$C,0))),"",INDEX('Policy Characteristics'!I:I,MATCH($C949,'Policy Characteristics'!$C:$C,0)))</f>
        <v>% reduction in energy use</v>
      </c>
      <c r="P949" s="358"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9" s="358" t="str">
        <f>IF(ISBLANK(INDEX('Policy Characteristics'!K:K,MATCH($C949,'Policy Characteristics'!$C:$C,0))),"",INDEX('Policy Characteristics'!K:K,MATCH($C949,'Policy Characteristics'!$C:$C,0)))</f>
        <v>industry-ag-main.html#eff-stds</v>
      </c>
      <c r="R949" s="358" t="str">
        <f>IF(ISBLANK(INDEX('Policy Characteristics'!L:L,MATCH($C949,'Policy Characteristics'!$C:$C,0))),"",INDEX('Policy Characteristics'!L:L,MATCH($C949,'Policy Characteristics'!$C:$C,0)))</f>
        <v>industry-energy-efficiency-standards.html</v>
      </c>
    </row>
    <row r="950" spans="1:18" s="5" customFormat="1" x14ac:dyDescent="0.35">
      <c r="A950" s="358" t="str">
        <f>IF(ISBLANK(INDEX('Policy Characteristics'!A:A,MATCH($C950,'Policy Characteristics'!$C:$C,0))),"",INDEX('Policy Characteristics'!A:A,MATCH($C950,'Policy Characteristics'!$C:$C,0)))</f>
        <v>Industry</v>
      </c>
      <c r="B950" s="358" t="str">
        <f>IF(ISBLANK(INDEX('Policy Characteristics'!B:B,MATCH($C950,'Policy Characteristics'!$C:$C,0))),"",INDEX('Policy Characteristics'!B:B,MATCH($C950,'Policy Characteristics'!$C:$C,0)))</f>
        <v>Industry Energy Efficiency Standards</v>
      </c>
      <c r="C950" s="362" t="str">
        <f t="shared" si="40"/>
        <v>Percentage Improvement in Eqpt Efficiency Standards above BAU</v>
      </c>
      <c r="D950" s="9" t="s">
        <v>3241</v>
      </c>
      <c r="E950" s="53" t="s">
        <v>2807</v>
      </c>
      <c r="F950" s="195" t="s">
        <v>3203</v>
      </c>
      <c r="G950" s="53" t="s">
        <v>2811</v>
      </c>
      <c r="H950" s="54">
        <v>1186</v>
      </c>
      <c r="I950" s="53" t="s">
        <v>46</v>
      </c>
      <c r="J950" s="360" t="str">
        <f>IF(ISBLANK(INDEX('Policy Characteristics'!D:D,MATCH($C950,'Policy Characteristics'!$C:$C,0))),"",INDEX('Policy Characteristics'!D:D,MATCH($C950,'Policy Characteristics'!$C:$C,0)))</f>
        <v>Industry Energy Efficiency Standards</v>
      </c>
      <c r="K950" s="358" t="str">
        <f>IF(ISBLANK(INDEX('Policy Characteristics'!E:E,MATCH($C950,'Policy Characteristics'!$C:$C,0))),"",INDEX('Policy Characteristics'!E:E,MATCH($C950,'Policy Characteristics'!$C:$C,0)))</f>
        <v>indst efficiency standards</v>
      </c>
      <c r="L950" s="380">
        <f>IF(ISBLANK(INDEX('Policy Characteristics'!F:F,MATCH($C950,'Policy Characteristics'!$C:$C,0))),"",INDEX('Policy Characteristics'!F:F,MATCH($C950,'Policy Characteristics'!$C:$C,0)))</f>
        <v>0</v>
      </c>
      <c r="M950" s="380">
        <f>IF(ISBLANK(INDEX('Policy Characteristics'!G:G,MATCH($C950,'Policy Characteristics'!$C:$C,0))),"",INDEX('Policy Characteristics'!G:G,MATCH($C950,'Policy Characteristics'!$C:$C,0)))</f>
        <v>0.25</v>
      </c>
      <c r="N950" s="380">
        <f>IF(ISBLANK(INDEX('Policy Characteristics'!H:H,MATCH($C950,'Policy Characteristics'!$C:$C,0))),"",INDEX('Policy Characteristics'!H:H,MATCH($C950,'Policy Characteristics'!$C:$C,0)))</f>
        <v>0.01</v>
      </c>
      <c r="O950" s="358" t="str">
        <f>IF(ISBLANK(INDEX('Policy Characteristics'!I:I,MATCH($C950,'Policy Characteristics'!$C:$C,0))),"",INDEX('Policy Characteristics'!I:I,MATCH($C950,'Policy Characteristics'!$C:$C,0)))</f>
        <v>% reduction in energy use</v>
      </c>
      <c r="P950" s="358"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0" s="358" t="str">
        <f>IF(ISBLANK(INDEX('Policy Characteristics'!K:K,MATCH($C950,'Policy Characteristics'!$C:$C,0))),"",INDEX('Policy Characteristics'!K:K,MATCH($C950,'Policy Characteristics'!$C:$C,0)))</f>
        <v>industry-ag-main.html#eff-stds</v>
      </c>
      <c r="R950" s="358" t="str">
        <f>IF(ISBLANK(INDEX('Policy Characteristics'!L:L,MATCH($C950,'Policy Characteristics'!$C:$C,0))),"",INDEX('Policy Characteristics'!L:L,MATCH($C950,'Policy Characteristics'!$C:$C,0)))</f>
        <v>industry-energy-efficiency-standards.html</v>
      </c>
    </row>
    <row r="951" spans="1:18" s="5" customFormat="1" x14ac:dyDescent="0.35">
      <c r="A951" s="358" t="str">
        <f>IF(ISBLANK(INDEX('Policy Characteristics'!A:A,MATCH($C951,'Policy Characteristics'!$C:$C,0))),"",INDEX('Policy Characteristics'!A:A,MATCH($C951,'Policy Characteristics'!$C:$C,0)))</f>
        <v>Industry</v>
      </c>
      <c r="B951" s="358" t="str">
        <f>IF(ISBLANK(INDEX('Policy Characteristics'!B:B,MATCH($C951,'Policy Characteristics'!$C:$C,0))),"",INDEX('Policy Characteristics'!B:B,MATCH($C951,'Policy Characteristics'!$C:$C,0)))</f>
        <v>Industry Energy Efficiency Standards</v>
      </c>
      <c r="C951" s="362" t="str">
        <f t="shared" si="40"/>
        <v>Percentage Improvement in Eqpt Efficiency Standards above BAU</v>
      </c>
      <c r="D951" s="9" t="s">
        <v>3241</v>
      </c>
      <c r="E951" s="53" t="s">
        <v>2804</v>
      </c>
      <c r="F951" s="195" t="s">
        <v>3203</v>
      </c>
      <c r="G951" s="53" t="s">
        <v>2809</v>
      </c>
      <c r="H951" s="54">
        <v>1187</v>
      </c>
      <c r="I951" s="53" t="s">
        <v>46</v>
      </c>
      <c r="J951" s="360" t="str">
        <f>IF(ISBLANK(INDEX('Policy Characteristics'!D:D,MATCH($C951,'Policy Characteristics'!$C:$C,0))),"",INDEX('Policy Characteristics'!D:D,MATCH($C951,'Policy Characteristics'!$C:$C,0)))</f>
        <v>Industry Energy Efficiency Standards</v>
      </c>
      <c r="K951" s="358" t="str">
        <f>IF(ISBLANK(INDEX('Policy Characteristics'!E:E,MATCH($C951,'Policy Characteristics'!$C:$C,0))),"",INDEX('Policy Characteristics'!E:E,MATCH($C951,'Policy Characteristics'!$C:$C,0)))</f>
        <v>indst efficiency standards</v>
      </c>
      <c r="L951" s="380">
        <f>IF(ISBLANK(INDEX('Policy Characteristics'!F:F,MATCH($C951,'Policy Characteristics'!$C:$C,0))),"",INDEX('Policy Characteristics'!F:F,MATCH($C951,'Policy Characteristics'!$C:$C,0)))</f>
        <v>0</v>
      </c>
      <c r="M951" s="380">
        <f>IF(ISBLANK(INDEX('Policy Characteristics'!G:G,MATCH($C951,'Policy Characteristics'!$C:$C,0))),"",INDEX('Policy Characteristics'!G:G,MATCH($C951,'Policy Characteristics'!$C:$C,0)))</f>
        <v>0.25</v>
      </c>
      <c r="N951" s="380">
        <f>IF(ISBLANK(INDEX('Policy Characteristics'!H:H,MATCH($C951,'Policy Characteristics'!$C:$C,0))),"",INDEX('Policy Characteristics'!H:H,MATCH($C951,'Policy Characteristics'!$C:$C,0)))</f>
        <v>0.01</v>
      </c>
      <c r="O951" s="358" t="str">
        <f>IF(ISBLANK(INDEX('Policy Characteristics'!I:I,MATCH($C951,'Policy Characteristics'!$C:$C,0))),"",INDEX('Policy Characteristics'!I:I,MATCH($C951,'Policy Characteristics'!$C:$C,0)))</f>
        <v>% reduction in energy use</v>
      </c>
      <c r="P951" s="358"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1" s="358" t="str">
        <f>IF(ISBLANK(INDEX('Policy Characteristics'!K:K,MATCH($C951,'Policy Characteristics'!$C:$C,0))),"",INDEX('Policy Characteristics'!K:K,MATCH($C951,'Policy Characteristics'!$C:$C,0)))</f>
        <v>industry-ag-main.html#eff-stds</v>
      </c>
      <c r="R951" s="358" t="str">
        <f>IF(ISBLANK(INDEX('Policy Characteristics'!L:L,MATCH($C951,'Policy Characteristics'!$C:$C,0))),"",INDEX('Policy Characteristics'!L:L,MATCH($C951,'Policy Characteristics'!$C:$C,0)))</f>
        <v>industry-energy-efficiency-standards.html</v>
      </c>
    </row>
    <row r="952" spans="1:18" s="5" customFormat="1" x14ac:dyDescent="0.35">
      <c r="A952" s="358" t="str">
        <f>IF(ISBLANK(INDEX('Policy Characteristics'!A:A,MATCH($C952,'Policy Characteristics'!$C:$C,0))),"",INDEX('Policy Characteristics'!A:A,MATCH($C952,'Policy Characteristics'!$C:$C,0)))</f>
        <v>Industry</v>
      </c>
      <c r="B952" s="358" t="str">
        <f>IF(ISBLANK(INDEX('Policy Characteristics'!B:B,MATCH($C952,'Policy Characteristics'!$C:$C,0))),"",INDEX('Policy Characteristics'!B:B,MATCH($C952,'Policy Characteristics'!$C:$C,0)))</f>
        <v>Industry Energy Efficiency Standards</v>
      </c>
      <c r="C952" s="362" t="str">
        <f t="shared" si="40"/>
        <v>Percentage Improvement in Eqpt Efficiency Standards above BAU</v>
      </c>
      <c r="D952" s="9" t="s">
        <v>3242</v>
      </c>
      <c r="E952" s="53" t="s">
        <v>2463</v>
      </c>
      <c r="F952" s="195" t="s">
        <v>3245</v>
      </c>
      <c r="G952" s="53" t="s">
        <v>2469</v>
      </c>
      <c r="H952" s="54">
        <v>1188</v>
      </c>
      <c r="I952" s="53" t="s">
        <v>45</v>
      </c>
      <c r="J952" s="360" t="str">
        <f>IF(ISBLANK(INDEX('Policy Characteristics'!D:D,MATCH($C952,'Policy Characteristics'!$C:$C,0))),"",INDEX('Policy Characteristics'!D:D,MATCH($C952,'Policy Characteristics'!$C:$C,0)))</f>
        <v>Industry Energy Efficiency Standards</v>
      </c>
      <c r="K952" s="358" t="str">
        <f>IF(ISBLANK(INDEX('Policy Characteristics'!E:E,MATCH($C952,'Policy Characteristics'!$C:$C,0))),"",INDEX('Policy Characteristics'!E:E,MATCH($C952,'Policy Characteristics'!$C:$C,0)))</f>
        <v>indst efficiency standards</v>
      </c>
      <c r="L952" s="380">
        <f>IF(ISBLANK(INDEX('Policy Characteristics'!F:F,MATCH($C952,'Policy Characteristics'!$C:$C,0))),"",INDEX('Policy Characteristics'!F:F,MATCH($C952,'Policy Characteristics'!$C:$C,0)))</f>
        <v>0</v>
      </c>
      <c r="M952" s="380">
        <f>IF(ISBLANK(INDEX('Policy Characteristics'!G:G,MATCH($C952,'Policy Characteristics'!$C:$C,0))),"",INDEX('Policy Characteristics'!G:G,MATCH($C952,'Policy Characteristics'!$C:$C,0)))</f>
        <v>0.25</v>
      </c>
      <c r="N952" s="380">
        <f>IF(ISBLANK(INDEX('Policy Characteristics'!H:H,MATCH($C952,'Policy Characteristics'!$C:$C,0))),"",INDEX('Policy Characteristics'!H:H,MATCH($C952,'Policy Characteristics'!$C:$C,0)))</f>
        <v>0.01</v>
      </c>
      <c r="O952" s="358" t="str">
        <f>IF(ISBLANK(INDEX('Policy Characteristics'!I:I,MATCH($C952,'Policy Characteristics'!$C:$C,0))),"",INDEX('Policy Characteristics'!I:I,MATCH($C952,'Policy Characteristics'!$C:$C,0)))</f>
        <v>% reduction in energy use</v>
      </c>
      <c r="P952" s="358"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2" s="358" t="str">
        <f>IF(ISBLANK(INDEX('Policy Characteristics'!K:K,MATCH($C952,'Policy Characteristics'!$C:$C,0))),"",INDEX('Policy Characteristics'!K:K,MATCH($C952,'Policy Characteristics'!$C:$C,0)))</f>
        <v>industry-ag-main.html#eff-stds</v>
      </c>
      <c r="R952" s="358" t="str">
        <f>IF(ISBLANK(INDEX('Policy Characteristics'!L:L,MATCH($C952,'Policy Characteristics'!$C:$C,0))),"",INDEX('Policy Characteristics'!L:L,MATCH($C952,'Policy Characteristics'!$C:$C,0)))</f>
        <v>industry-energy-efficiency-standards.html</v>
      </c>
    </row>
    <row r="953" spans="1:18" s="5" customFormat="1" x14ac:dyDescent="0.35">
      <c r="A953" s="358" t="str">
        <f>IF(ISBLANK(INDEX('Policy Characteristics'!A:A,MATCH($C953,'Policy Characteristics'!$C:$C,0))),"",INDEX('Policy Characteristics'!A:A,MATCH($C953,'Policy Characteristics'!$C:$C,0)))</f>
        <v>Industry</v>
      </c>
      <c r="B953" s="358" t="str">
        <f>IF(ISBLANK(INDEX('Policy Characteristics'!B:B,MATCH($C953,'Policy Characteristics'!$C:$C,0))),"",INDEX('Policy Characteristics'!B:B,MATCH($C953,'Policy Characteristics'!$C:$C,0)))</f>
        <v>Industry Energy Efficiency Standards</v>
      </c>
      <c r="C953" s="362" t="str">
        <f t="shared" si="40"/>
        <v>Percentage Improvement in Eqpt Efficiency Standards above BAU</v>
      </c>
      <c r="D953" s="9" t="s">
        <v>3242</v>
      </c>
      <c r="E953" s="53" t="s">
        <v>2464</v>
      </c>
      <c r="F953" s="195" t="s">
        <v>3245</v>
      </c>
      <c r="G953" s="53" t="s">
        <v>2472</v>
      </c>
      <c r="H953" s="54">
        <v>1189</v>
      </c>
      <c r="I953" s="53" t="s">
        <v>46</v>
      </c>
      <c r="J953" s="360" t="str">
        <f>IF(ISBLANK(INDEX('Policy Characteristics'!D:D,MATCH($C953,'Policy Characteristics'!$C:$C,0))),"",INDEX('Policy Characteristics'!D:D,MATCH($C953,'Policy Characteristics'!$C:$C,0)))</f>
        <v>Industry Energy Efficiency Standards</v>
      </c>
      <c r="K953" s="358" t="str">
        <f>IF(ISBLANK(INDEX('Policy Characteristics'!E:E,MATCH($C953,'Policy Characteristics'!$C:$C,0))),"",INDEX('Policy Characteristics'!E:E,MATCH($C953,'Policy Characteristics'!$C:$C,0)))</f>
        <v>indst efficiency standards</v>
      </c>
      <c r="L953" s="380">
        <f>IF(ISBLANK(INDEX('Policy Characteristics'!F:F,MATCH($C953,'Policy Characteristics'!$C:$C,0))),"",INDEX('Policy Characteristics'!F:F,MATCH($C953,'Policy Characteristics'!$C:$C,0)))</f>
        <v>0</v>
      </c>
      <c r="M953" s="380">
        <f>IF(ISBLANK(INDEX('Policy Characteristics'!G:G,MATCH($C953,'Policy Characteristics'!$C:$C,0))),"",INDEX('Policy Characteristics'!G:G,MATCH($C953,'Policy Characteristics'!$C:$C,0)))</f>
        <v>0.25</v>
      </c>
      <c r="N953" s="380">
        <f>IF(ISBLANK(INDEX('Policy Characteristics'!H:H,MATCH($C953,'Policy Characteristics'!$C:$C,0))),"",INDEX('Policy Characteristics'!H:H,MATCH($C953,'Policy Characteristics'!$C:$C,0)))</f>
        <v>0.01</v>
      </c>
      <c r="O953" s="358" t="str">
        <f>IF(ISBLANK(INDEX('Policy Characteristics'!I:I,MATCH($C953,'Policy Characteristics'!$C:$C,0))),"",INDEX('Policy Characteristics'!I:I,MATCH($C953,'Policy Characteristics'!$C:$C,0)))</f>
        <v>% reduction in energy use</v>
      </c>
      <c r="P953" s="358"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3" s="358" t="str">
        <f>IF(ISBLANK(INDEX('Policy Characteristics'!K:K,MATCH($C953,'Policy Characteristics'!$C:$C,0))),"",INDEX('Policy Characteristics'!K:K,MATCH($C953,'Policy Characteristics'!$C:$C,0)))</f>
        <v>industry-ag-main.html#eff-stds</v>
      </c>
      <c r="R953" s="358" t="str">
        <f>IF(ISBLANK(INDEX('Policy Characteristics'!L:L,MATCH($C953,'Policy Characteristics'!$C:$C,0))),"",INDEX('Policy Characteristics'!L:L,MATCH($C953,'Policy Characteristics'!$C:$C,0)))</f>
        <v>industry-energy-efficiency-standards.html</v>
      </c>
    </row>
    <row r="954" spans="1:18" s="5" customFormat="1" x14ac:dyDescent="0.35">
      <c r="A954" s="358" t="str">
        <f>IF(ISBLANK(INDEX('Policy Characteristics'!A:A,MATCH($C954,'Policy Characteristics'!$C:$C,0))),"",INDEX('Policy Characteristics'!A:A,MATCH($C954,'Policy Characteristics'!$C:$C,0)))</f>
        <v>Industry</v>
      </c>
      <c r="B954" s="358" t="str">
        <f>IF(ISBLANK(INDEX('Policy Characteristics'!B:B,MATCH($C954,'Policy Characteristics'!$C:$C,0))),"",INDEX('Policy Characteristics'!B:B,MATCH($C954,'Policy Characteristics'!$C:$C,0)))</f>
        <v>Industry Energy Efficiency Standards</v>
      </c>
      <c r="C954" s="362" t="str">
        <f t="shared" si="40"/>
        <v>Percentage Improvement in Eqpt Efficiency Standards above BAU</v>
      </c>
      <c r="D954" s="9" t="s">
        <v>3242</v>
      </c>
      <c r="E954" s="53" t="s">
        <v>2465</v>
      </c>
      <c r="F954" s="195" t="s">
        <v>3245</v>
      </c>
      <c r="G954" s="53" t="s">
        <v>2473</v>
      </c>
      <c r="H954" s="54">
        <v>1190</v>
      </c>
      <c r="I954" s="53" t="s">
        <v>46</v>
      </c>
      <c r="J954" s="360" t="str">
        <f>IF(ISBLANK(INDEX('Policy Characteristics'!D:D,MATCH($C954,'Policy Characteristics'!$C:$C,0))),"",INDEX('Policy Characteristics'!D:D,MATCH($C954,'Policy Characteristics'!$C:$C,0)))</f>
        <v>Industry Energy Efficiency Standards</v>
      </c>
      <c r="K954" s="358" t="str">
        <f>IF(ISBLANK(INDEX('Policy Characteristics'!E:E,MATCH($C954,'Policy Characteristics'!$C:$C,0))),"",INDEX('Policy Characteristics'!E:E,MATCH($C954,'Policy Characteristics'!$C:$C,0)))</f>
        <v>indst efficiency standards</v>
      </c>
      <c r="L954" s="380">
        <f>IF(ISBLANK(INDEX('Policy Characteristics'!F:F,MATCH($C954,'Policy Characteristics'!$C:$C,0))),"",INDEX('Policy Characteristics'!F:F,MATCH($C954,'Policy Characteristics'!$C:$C,0)))</f>
        <v>0</v>
      </c>
      <c r="M954" s="380">
        <f>IF(ISBLANK(INDEX('Policy Characteristics'!G:G,MATCH($C954,'Policy Characteristics'!$C:$C,0))),"",INDEX('Policy Characteristics'!G:G,MATCH($C954,'Policy Characteristics'!$C:$C,0)))</f>
        <v>0.25</v>
      </c>
      <c r="N954" s="380">
        <f>IF(ISBLANK(INDEX('Policy Characteristics'!H:H,MATCH($C954,'Policy Characteristics'!$C:$C,0))),"",INDEX('Policy Characteristics'!H:H,MATCH($C954,'Policy Characteristics'!$C:$C,0)))</f>
        <v>0.01</v>
      </c>
      <c r="O954" s="358" t="str">
        <f>IF(ISBLANK(INDEX('Policy Characteristics'!I:I,MATCH($C954,'Policy Characteristics'!$C:$C,0))),"",INDEX('Policy Characteristics'!I:I,MATCH($C954,'Policy Characteristics'!$C:$C,0)))</f>
        <v>% reduction in energy use</v>
      </c>
      <c r="P954" s="358"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4" s="358" t="str">
        <f>IF(ISBLANK(INDEX('Policy Characteristics'!K:K,MATCH($C954,'Policy Characteristics'!$C:$C,0))),"",INDEX('Policy Characteristics'!K:K,MATCH($C954,'Policy Characteristics'!$C:$C,0)))</f>
        <v>industry-ag-main.html#eff-stds</v>
      </c>
      <c r="R954" s="358" t="str">
        <f>IF(ISBLANK(INDEX('Policy Characteristics'!L:L,MATCH($C954,'Policy Characteristics'!$C:$C,0))),"",INDEX('Policy Characteristics'!L:L,MATCH($C954,'Policy Characteristics'!$C:$C,0)))</f>
        <v>industry-energy-efficiency-standards.html</v>
      </c>
    </row>
    <row r="955" spans="1:18" s="5" customFormat="1" x14ac:dyDescent="0.35">
      <c r="A955" s="358" t="str">
        <f>IF(ISBLANK(INDEX('Policy Characteristics'!A:A,MATCH($C955,'Policy Characteristics'!$C:$C,0))),"",INDEX('Policy Characteristics'!A:A,MATCH($C955,'Policy Characteristics'!$C:$C,0)))</f>
        <v>Industry</v>
      </c>
      <c r="B955" s="358" t="str">
        <f>IF(ISBLANK(INDEX('Policy Characteristics'!B:B,MATCH($C955,'Policy Characteristics'!$C:$C,0))),"",INDEX('Policy Characteristics'!B:B,MATCH($C955,'Policy Characteristics'!$C:$C,0)))</f>
        <v>Industry Energy Efficiency Standards</v>
      </c>
      <c r="C955" s="362" t="str">
        <f t="shared" si="40"/>
        <v>Percentage Improvement in Eqpt Efficiency Standards above BAU</v>
      </c>
      <c r="D955" s="9" t="s">
        <v>3242</v>
      </c>
      <c r="E955" s="53" t="s">
        <v>2466</v>
      </c>
      <c r="F955" s="195" t="s">
        <v>3245</v>
      </c>
      <c r="G955" s="53" t="s">
        <v>2470</v>
      </c>
      <c r="H955" s="54">
        <v>1191</v>
      </c>
      <c r="I955" s="53" t="s">
        <v>46</v>
      </c>
      <c r="J955" s="360" t="str">
        <f>IF(ISBLANK(INDEX('Policy Characteristics'!D:D,MATCH($C955,'Policy Characteristics'!$C:$C,0))),"",INDEX('Policy Characteristics'!D:D,MATCH($C955,'Policy Characteristics'!$C:$C,0)))</f>
        <v>Industry Energy Efficiency Standards</v>
      </c>
      <c r="K955" s="358" t="str">
        <f>IF(ISBLANK(INDEX('Policy Characteristics'!E:E,MATCH($C955,'Policy Characteristics'!$C:$C,0))),"",INDEX('Policy Characteristics'!E:E,MATCH($C955,'Policy Characteristics'!$C:$C,0)))</f>
        <v>indst efficiency standards</v>
      </c>
      <c r="L955" s="380">
        <f>IF(ISBLANK(INDEX('Policy Characteristics'!F:F,MATCH($C955,'Policy Characteristics'!$C:$C,0))),"",INDEX('Policy Characteristics'!F:F,MATCH($C955,'Policy Characteristics'!$C:$C,0)))</f>
        <v>0</v>
      </c>
      <c r="M955" s="380">
        <f>IF(ISBLANK(INDEX('Policy Characteristics'!G:G,MATCH($C955,'Policy Characteristics'!$C:$C,0))),"",INDEX('Policy Characteristics'!G:G,MATCH($C955,'Policy Characteristics'!$C:$C,0)))</f>
        <v>0.25</v>
      </c>
      <c r="N955" s="380">
        <f>IF(ISBLANK(INDEX('Policy Characteristics'!H:H,MATCH($C955,'Policy Characteristics'!$C:$C,0))),"",INDEX('Policy Characteristics'!H:H,MATCH($C955,'Policy Characteristics'!$C:$C,0)))</f>
        <v>0.01</v>
      </c>
      <c r="O955" s="358" t="str">
        <f>IF(ISBLANK(INDEX('Policy Characteristics'!I:I,MATCH($C955,'Policy Characteristics'!$C:$C,0))),"",INDEX('Policy Characteristics'!I:I,MATCH($C955,'Policy Characteristics'!$C:$C,0)))</f>
        <v>% reduction in energy use</v>
      </c>
      <c r="P955" s="358"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5" s="358" t="str">
        <f>IF(ISBLANK(INDEX('Policy Characteristics'!K:K,MATCH($C955,'Policy Characteristics'!$C:$C,0))),"",INDEX('Policy Characteristics'!K:K,MATCH($C955,'Policy Characteristics'!$C:$C,0)))</f>
        <v>industry-ag-main.html#eff-stds</v>
      </c>
      <c r="R955" s="358" t="str">
        <f>IF(ISBLANK(INDEX('Policy Characteristics'!L:L,MATCH($C955,'Policy Characteristics'!$C:$C,0))),"",INDEX('Policy Characteristics'!L:L,MATCH($C955,'Policy Characteristics'!$C:$C,0)))</f>
        <v>industry-energy-efficiency-standards.html</v>
      </c>
    </row>
    <row r="956" spans="1:18" s="5" customFormat="1" x14ac:dyDescent="0.35">
      <c r="A956" s="358" t="str">
        <f>IF(ISBLANK(INDEX('Policy Characteristics'!A:A,MATCH($C956,'Policy Characteristics'!$C:$C,0))),"",INDEX('Policy Characteristics'!A:A,MATCH($C956,'Policy Characteristics'!$C:$C,0)))</f>
        <v>Industry</v>
      </c>
      <c r="B956" s="358" t="str">
        <f>IF(ISBLANK(INDEX('Policy Characteristics'!B:B,MATCH($C956,'Policy Characteristics'!$C:$C,0))),"",INDEX('Policy Characteristics'!B:B,MATCH($C956,'Policy Characteristics'!$C:$C,0)))</f>
        <v>Industry Energy Efficiency Standards</v>
      </c>
      <c r="C956" s="362" t="str">
        <f t="shared" si="40"/>
        <v>Percentage Improvement in Eqpt Efficiency Standards above BAU</v>
      </c>
      <c r="D956" s="9" t="s">
        <v>3242</v>
      </c>
      <c r="E956" s="53" t="s">
        <v>2467</v>
      </c>
      <c r="F956" s="195" t="s">
        <v>3245</v>
      </c>
      <c r="G956" s="53" t="s">
        <v>2471</v>
      </c>
      <c r="H956" s="54">
        <v>1192</v>
      </c>
      <c r="I956" s="53" t="s">
        <v>46</v>
      </c>
      <c r="J956" s="360" t="str">
        <f>IF(ISBLANK(INDEX('Policy Characteristics'!D:D,MATCH($C956,'Policy Characteristics'!$C:$C,0))),"",INDEX('Policy Characteristics'!D:D,MATCH($C956,'Policy Characteristics'!$C:$C,0)))</f>
        <v>Industry Energy Efficiency Standards</v>
      </c>
      <c r="K956" s="358" t="str">
        <f>IF(ISBLANK(INDEX('Policy Characteristics'!E:E,MATCH($C956,'Policy Characteristics'!$C:$C,0))),"",INDEX('Policy Characteristics'!E:E,MATCH($C956,'Policy Characteristics'!$C:$C,0)))</f>
        <v>indst efficiency standards</v>
      </c>
      <c r="L956" s="380">
        <f>IF(ISBLANK(INDEX('Policy Characteristics'!F:F,MATCH($C956,'Policy Characteristics'!$C:$C,0))),"",INDEX('Policy Characteristics'!F:F,MATCH($C956,'Policy Characteristics'!$C:$C,0)))</f>
        <v>0</v>
      </c>
      <c r="M956" s="380">
        <f>IF(ISBLANK(INDEX('Policy Characteristics'!G:G,MATCH($C956,'Policy Characteristics'!$C:$C,0))),"",INDEX('Policy Characteristics'!G:G,MATCH($C956,'Policy Characteristics'!$C:$C,0)))</f>
        <v>0.25</v>
      </c>
      <c r="N956" s="380">
        <f>IF(ISBLANK(INDEX('Policy Characteristics'!H:H,MATCH($C956,'Policy Characteristics'!$C:$C,0))),"",INDEX('Policy Characteristics'!H:H,MATCH($C956,'Policy Characteristics'!$C:$C,0)))</f>
        <v>0.01</v>
      </c>
      <c r="O956" s="358" t="str">
        <f>IF(ISBLANK(INDEX('Policy Characteristics'!I:I,MATCH($C956,'Policy Characteristics'!$C:$C,0))),"",INDEX('Policy Characteristics'!I:I,MATCH($C956,'Policy Characteristics'!$C:$C,0)))</f>
        <v>% reduction in energy use</v>
      </c>
      <c r="P956" s="358"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6" s="358" t="str">
        <f>IF(ISBLANK(INDEX('Policy Characteristics'!K:K,MATCH($C956,'Policy Characteristics'!$C:$C,0))),"",INDEX('Policy Characteristics'!K:K,MATCH($C956,'Policy Characteristics'!$C:$C,0)))</f>
        <v>industry-ag-main.html#eff-stds</v>
      </c>
      <c r="R956" s="358" t="str">
        <f>IF(ISBLANK(INDEX('Policy Characteristics'!L:L,MATCH($C956,'Policy Characteristics'!$C:$C,0))),"",INDEX('Policy Characteristics'!L:L,MATCH($C956,'Policy Characteristics'!$C:$C,0)))</f>
        <v>industry-energy-efficiency-standards.html</v>
      </c>
    </row>
    <row r="957" spans="1:18" s="5" customFormat="1" x14ac:dyDescent="0.35">
      <c r="A957" s="358" t="str">
        <f>IF(ISBLANK(INDEX('Policy Characteristics'!A:A,MATCH($C957,'Policy Characteristics'!$C:$C,0))),"",INDEX('Policy Characteristics'!A:A,MATCH($C957,'Policy Characteristics'!$C:$C,0)))</f>
        <v>Industry</v>
      </c>
      <c r="B957" s="358" t="str">
        <f>IF(ISBLANK(INDEX('Policy Characteristics'!B:B,MATCH($C957,'Policy Characteristics'!$C:$C,0))),"",INDEX('Policy Characteristics'!B:B,MATCH($C957,'Policy Characteristics'!$C:$C,0)))</f>
        <v>Industry Energy Efficiency Standards</v>
      </c>
      <c r="C957" s="362" t="str">
        <f t="shared" si="40"/>
        <v>Percentage Improvement in Eqpt Efficiency Standards above BAU</v>
      </c>
      <c r="D957" s="9" t="s">
        <v>3242</v>
      </c>
      <c r="E957" s="53" t="s">
        <v>2468</v>
      </c>
      <c r="F957" s="195" t="s">
        <v>3245</v>
      </c>
      <c r="G957" s="53" t="s">
        <v>2474</v>
      </c>
      <c r="H957" s="54">
        <v>1193</v>
      </c>
      <c r="I957" s="53" t="s">
        <v>46</v>
      </c>
      <c r="J957" s="360" t="str">
        <f>IF(ISBLANK(INDEX('Policy Characteristics'!D:D,MATCH($C957,'Policy Characteristics'!$C:$C,0))),"",INDEX('Policy Characteristics'!D:D,MATCH($C957,'Policy Characteristics'!$C:$C,0)))</f>
        <v>Industry Energy Efficiency Standards</v>
      </c>
      <c r="K957" s="358" t="str">
        <f>IF(ISBLANK(INDEX('Policy Characteristics'!E:E,MATCH($C957,'Policy Characteristics'!$C:$C,0))),"",INDEX('Policy Characteristics'!E:E,MATCH($C957,'Policy Characteristics'!$C:$C,0)))</f>
        <v>indst efficiency standards</v>
      </c>
      <c r="L957" s="380">
        <f>IF(ISBLANK(INDEX('Policy Characteristics'!F:F,MATCH($C957,'Policy Characteristics'!$C:$C,0))),"",INDEX('Policy Characteristics'!F:F,MATCH($C957,'Policy Characteristics'!$C:$C,0)))</f>
        <v>0</v>
      </c>
      <c r="M957" s="380">
        <f>IF(ISBLANK(INDEX('Policy Characteristics'!G:G,MATCH($C957,'Policy Characteristics'!$C:$C,0))),"",INDEX('Policy Characteristics'!G:G,MATCH($C957,'Policy Characteristics'!$C:$C,0)))</f>
        <v>0.25</v>
      </c>
      <c r="N957" s="380">
        <f>IF(ISBLANK(INDEX('Policy Characteristics'!H:H,MATCH($C957,'Policy Characteristics'!$C:$C,0))),"",INDEX('Policy Characteristics'!H:H,MATCH($C957,'Policy Characteristics'!$C:$C,0)))</f>
        <v>0.01</v>
      </c>
      <c r="O957" s="358" t="str">
        <f>IF(ISBLANK(INDEX('Policy Characteristics'!I:I,MATCH($C957,'Policy Characteristics'!$C:$C,0))),"",INDEX('Policy Characteristics'!I:I,MATCH($C957,'Policy Characteristics'!$C:$C,0)))</f>
        <v>% reduction in energy use</v>
      </c>
      <c r="P957" s="358"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7" s="358" t="str">
        <f>IF(ISBLANK(INDEX('Policy Characteristics'!K:K,MATCH($C957,'Policy Characteristics'!$C:$C,0))),"",INDEX('Policy Characteristics'!K:K,MATCH($C957,'Policy Characteristics'!$C:$C,0)))</f>
        <v>industry-ag-main.html#eff-stds</v>
      </c>
      <c r="R957" s="358" t="str">
        <f>IF(ISBLANK(INDEX('Policy Characteristics'!L:L,MATCH($C957,'Policy Characteristics'!$C:$C,0))),"",INDEX('Policy Characteristics'!L:L,MATCH($C957,'Policy Characteristics'!$C:$C,0)))</f>
        <v>industry-energy-efficiency-standards.html</v>
      </c>
    </row>
    <row r="958" spans="1:18" s="5" customFormat="1" x14ac:dyDescent="0.35">
      <c r="A958" s="358" t="str">
        <f>IF(ISBLANK(INDEX('Policy Characteristics'!A:A,MATCH($C958,'Policy Characteristics'!$C:$C,0))),"",INDEX('Policy Characteristics'!A:A,MATCH($C958,'Policy Characteristics'!$C:$C,0)))</f>
        <v>Industry</v>
      </c>
      <c r="B958" s="358" t="str">
        <f>IF(ISBLANK(INDEX('Policy Characteristics'!B:B,MATCH($C958,'Policy Characteristics'!$C:$C,0))),"",INDEX('Policy Characteristics'!B:B,MATCH($C958,'Policy Characteristics'!$C:$C,0)))</f>
        <v>Industry Energy Efficiency Standards</v>
      </c>
      <c r="C958" s="362" t="str">
        <f t="shared" si="40"/>
        <v>Percentage Improvement in Eqpt Efficiency Standards above BAU</v>
      </c>
      <c r="D958" s="9" t="s">
        <v>3242</v>
      </c>
      <c r="E958" s="53" t="s">
        <v>2805</v>
      </c>
      <c r="F958" s="195" t="s">
        <v>3245</v>
      </c>
      <c r="G958" s="53" t="s">
        <v>2808</v>
      </c>
      <c r="H958" s="54">
        <v>1194</v>
      </c>
      <c r="I958" s="53" t="s">
        <v>46</v>
      </c>
      <c r="J958" s="360" t="str">
        <f>IF(ISBLANK(INDEX('Policy Characteristics'!D:D,MATCH($C958,'Policy Characteristics'!$C:$C,0))),"",INDEX('Policy Characteristics'!D:D,MATCH($C958,'Policy Characteristics'!$C:$C,0)))</f>
        <v>Industry Energy Efficiency Standards</v>
      </c>
      <c r="K958" s="358" t="str">
        <f>IF(ISBLANK(INDEX('Policy Characteristics'!E:E,MATCH($C958,'Policy Characteristics'!$C:$C,0))),"",INDEX('Policy Characteristics'!E:E,MATCH($C958,'Policy Characteristics'!$C:$C,0)))</f>
        <v>indst efficiency standards</v>
      </c>
      <c r="L958" s="380">
        <f>IF(ISBLANK(INDEX('Policy Characteristics'!F:F,MATCH($C958,'Policy Characteristics'!$C:$C,0))),"",INDEX('Policy Characteristics'!F:F,MATCH($C958,'Policy Characteristics'!$C:$C,0)))</f>
        <v>0</v>
      </c>
      <c r="M958" s="380">
        <f>IF(ISBLANK(INDEX('Policy Characteristics'!G:G,MATCH($C958,'Policy Characteristics'!$C:$C,0))),"",INDEX('Policy Characteristics'!G:G,MATCH($C958,'Policy Characteristics'!$C:$C,0)))</f>
        <v>0.25</v>
      </c>
      <c r="N958" s="380">
        <f>IF(ISBLANK(INDEX('Policy Characteristics'!H:H,MATCH($C958,'Policy Characteristics'!$C:$C,0))),"",INDEX('Policy Characteristics'!H:H,MATCH($C958,'Policy Characteristics'!$C:$C,0)))</f>
        <v>0.01</v>
      </c>
      <c r="O958" s="358" t="str">
        <f>IF(ISBLANK(INDEX('Policy Characteristics'!I:I,MATCH($C958,'Policy Characteristics'!$C:$C,0))),"",INDEX('Policy Characteristics'!I:I,MATCH($C958,'Policy Characteristics'!$C:$C,0)))</f>
        <v>% reduction in energy use</v>
      </c>
      <c r="P958" s="358"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8" s="358" t="str">
        <f>IF(ISBLANK(INDEX('Policy Characteristics'!K:K,MATCH($C958,'Policy Characteristics'!$C:$C,0))),"",INDEX('Policy Characteristics'!K:K,MATCH($C958,'Policy Characteristics'!$C:$C,0)))</f>
        <v>industry-ag-main.html#eff-stds</v>
      </c>
      <c r="R958" s="358" t="str">
        <f>IF(ISBLANK(INDEX('Policy Characteristics'!L:L,MATCH($C958,'Policy Characteristics'!$C:$C,0))),"",INDEX('Policy Characteristics'!L:L,MATCH($C958,'Policy Characteristics'!$C:$C,0)))</f>
        <v>industry-energy-efficiency-standards.html</v>
      </c>
    </row>
    <row r="959" spans="1:18" s="5" customFormat="1" x14ac:dyDescent="0.35">
      <c r="A959" s="358" t="str">
        <f>IF(ISBLANK(INDEX('Policy Characteristics'!A:A,MATCH($C959,'Policy Characteristics'!$C:$C,0))),"",INDEX('Policy Characteristics'!A:A,MATCH($C959,'Policy Characteristics'!$C:$C,0)))</f>
        <v>Industry</v>
      </c>
      <c r="B959" s="358" t="str">
        <f>IF(ISBLANK(INDEX('Policy Characteristics'!B:B,MATCH($C959,'Policy Characteristics'!$C:$C,0))),"",INDEX('Policy Characteristics'!B:B,MATCH($C959,'Policy Characteristics'!$C:$C,0)))</f>
        <v>Industry Energy Efficiency Standards</v>
      </c>
      <c r="C959" s="362" t="str">
        <f t="shared" si="40"/>
        <v>Percentage Improvement in Eqpt Efficiency Standards above BAU</v>
      </c>
      <c r="D959" s="9" t="s">
        <v>3242</v>
      </c>
      <c r="E959" s="53" t="s">
        <v>2806</v>
      </c>
      <c r="F959" s="195" t="s">
        <v>3245</v>
      </c>
      <c r="G959" s="53" t="s">
        <v>2810</v>
      </c>
      <c r="H959" s="54">
        <v>1195</v>
      </c>
      <c r="I959" s="53" t="s">
        <v>46</v>
      </c>
      <c r="J959" s="360" t="str">
        <f>IF(ISBLANK(INDEX('Policy Characteristics'!D:D,MATCH($C959,'Policy Characteristics'!$C:$C,0))),"",INDEX('Policy Characteristics'!D:D,MATCH($C959,'Policy Characteristics'!$C:$C,0)))</f>
        <v>Industry Energy Efficiency Standards</v>
      </c>
      <c r="K959" s="358" t="str">
        <f>IF(ISBLANK(INDEX('Policy Characteristics'!E:E,MATCH($C959,'Policy Characteristics'!$C:$C,0))),"",INDEX('Policy Characteristics'!E:E,MATCH($C959,'Policy Characteristics'!$C:$C,0)))</f>
        <v>indst efficiency standards</v>
      </c>
      <c r="L959" s="380">
        <f>IF(ISBLANK(INDEX('Policy Characteristics'!F:F,MATCH($C959,'Policy Characteristics'!$C:$C,0))),"",INDEX('Policy Characteristics'!F:F,MATCH($C959,'Policy Characteristics'!$C:$C,0)))</f>
        <v>0</v>
      </c>
      <c r="M959" s="380">
        <f>IF(ISBLANK(INDEX('Policy Characteristics'!G:G,MATCH($C959,'Policy Characteristics'!$C:$C,0))),"",INDEX('Policy Characteristics'!G:G,MATCH($C959,'Policy Characteristics'!$C:$C,0)))</f>
        <v>0.25</v>
      </c>
      <c r="N959" s="380">
        <f>IF(ISBLANK(INDEX('Policy Characteristics'!H:H,MATCH($C959,'Policy Characteristics'!$C:$C,0))),"",INDEX('Policy Characteristics'!H:H,MATCH($C959,'Policy Characteristics'!$C:$C,0)))</f>
        <v>0.01</v>
      </c>
      <c r="O959" s="358" t="str">
        <f>IF(ISBLANK(INDEX('Policy Characteristics'!I:I,MATCH($C959,'Policy Characteristics'!$C:$C,0))),"",INDEX('Policy Characteristics'!I:I,MATCH($C959,'Policy Characteristics'!$C:$C,0)))</f>
        <v>% reduction in energy use</v>
      </c>
      <c r="P959" s="358"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9" s="358" t="str">
        <f>IF(ISBLANK(INDEX('Policy Characteristics'!K:K,MATCH($C959,'Policy Characteristics'!$C:$C,0))),"",INDEX('Policy Characteristics'!K:K,MATCH($C959,'Policy Characteristics'!$C:$C,0)))</f>
        <v>industry-ag-main.html#eff-stds</v>
      </c>
      <c r="R959" s="358" t="str">
        <f>IF(ISBLANK(INDEX('Policy Characteristics'!L:L,MATCH($C959,'Policy Characteristics'!$C:$C,0))),"",INDEX('Policy Characteristics'!L:L,MATCH($C959,'Policy Characteristics'!$C:$C,0)))</f>
        <v>industry-energy-efficiency-standards.html</v>
      </c>
    </row>
    <row r="960" spans="1:18" s="5" customFormat="1" x14ac:dyDescent="0.35">
      <c r="A960" s="358" t="str">
        <f>IF(ISBLANK(INDEX('Policy Characteristics'!A:A,MATCH($C960,'Policy Characteristics'!$C:$C,0))),"",INDEX('Policy Characteristics'!A:A,MATCH($C960,'Policy Characteristics'!$C:$C,0)))</f>
        <v>Industry</v>
      </c>
      <c r="B960" s="358" t="str">
        <f>IF(ISBLANK(INDEX('Policy Characteristics'!B:B,MATCH($C960,'Policy Characteristics'!$C:$C,0))),"",INDEX('Policy Characteristics'!B:B,MATCH($C960,'Policy Characteristics'!$C:$C,0)))</f>
        <v>Industry Energy Efficiency Standards</v>
      </c>
      <c r="C960" s="362" t="str">
        <f t="shared" si="40"/>
        <v>Percentage Improvement in Eqpt Efficiency Standards above BAU</v>
      </c>
      <c r="D960" s="9" t="s">
        <v>3242</v>
      </c>
      <c r="E960" s="53" t="s">
        <v>2807</v>
      </c>
      <c r="F960" s="195" t="s">
        <v>3245</v>
      </c>
      <c r="G960" s="53" t="s">
        <v>2811</v>
      </c>
      <c r="H960" s="54">
        <v>1196</v>
      </c>
      <c r="I960" s="53" t="s">
        <v>46</v>
      </c>
      <c r="J960" s="360" t="str">
        <f>IF(ISBLANK(INDEX('Policy Characteristics'!D:D,MATCH($C960,'Policy Characteristics'!$C:$C,0))),"",INDEX('Policy Characteristics'!D:D,MATCH($C960,'Policy Characteristics'!$C:$C,0)))</f>
        <v>Industry Energy Efficiency Standards</v>
      </c>
      <c r="K960" s="358" t="str">
        <f>IF(ISBLANK(INDEX('Policy Characteristics'!E:E,MATCH($C960,'Policy Characteristics'!$C:$C,0))),"",INDEX('Policy Characteristics'!E:E,MATCH($C960,'Policy Characteristics'!$C:$C,0)))</f>
        <v>indst efficiency standards</v>
      </c>
      <c r="L960" s="380">
        <f>IF(ISBLANK(INDEX('Policy Characteristics'!F:F,MATCH($C960,'Policy Characteristics'!$C:$C,0))),"",INDEX('Policy Characteristics'!F:F,MATCH($C960,'Policy Characteristics'!$C:$C,0)))</f>
        <v>0</v>
      </c>
      <c r="M960" s="380">
        <f>IF(ISBLANK(INDEX('Policy Characteristics'!G:G,MATCH($C960,'Policy Characteristics'!$C:$C,0))),"",INDEX('Policy Characteristics'!G:G,MATCH($C960,'Policy Characteristics'!$C:$C,0)))</f>
        <v>0.25</v>
      </c>
      <c r="N960" s="380">
        <f>IF(ISBLANK(INDEX('Policy Characteristics'!H:H,MATCH($C960,'Policy Characteristics'!$C:$C,0))),"",INDEX('Policy Characteristics'!H:H,MATCH($C960,'Policy Characteristics'!$C:$C,0)))</f>
        <v>0.01</v>
      </c>
      <c r="O960" s="358" t="str">
        <f>IF(ISBLANK(INDEX('Policy Characteristics'!I:I,MATCH($C960,'Policy Characteristics'!$C:$C,0))),"",INDEX('Policy Characteristics'!I:I,MATCH($C960,'Policy Characteristics'!$C:$C,0)))</f>
        <v>% reduction in energy use</v>
      </c>
      <c r="P960" s="358"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0" s="358" t="str">
        <f>IF(ISBLANK(INDEX('Policy Characteristics'!K:K,MATCH($C960,'Policy Characteristics'!$C:$C,0))),"",INDEX('Policy Characteristics'!K:K,MATCH($C960,'Policy Characteristics'!$C:$C,0)))</f>
        <v>industry-ag-main.html#eff-stds</v>
      </c>
      <c r="R960" s="358" t="str">
        <f>IF(ISBLANK(INDEX('Policy Characteristics'!L:L,MATCH($C960,'Policy Characteristics'!$C:$C,0))),"",INDEX('Policy Characteristics'!L:L,MATCH($C960,'Policy Characteristics'!$C:$C,0)))</f>
        <v>industry-energy-efficiency-standards.html</v>
      </c>
    </row>
    <row r="961" spans="1:18" s="5" customFormat="1" x14ac:dyDescent="0.35">
      <c r="A961" s="358" t="str">
        <f>IF(ISBLANK(INDEX('Policy Characteristics'!A:A,MATCH($C961,'Policy Characteristics'!$C:$C,0))),"",INDEX('Policy Characteristics'!A:A,MATCH($C961,'Policy Characteristics'!$C:$C,0)))</f>
        <v>Industry</v>
      </c>
      <c r="B961" s="358" t="str">
        <f>IF(ISBLANK(INDEX('Policy Characteristics'!B:B,MATCH($C961,'Policy Characteristics'!$C:$C,0))),"",INDEX('Policy Characteristics'!B:B,MATCH($C961,'Policy Characteristics'!$C:$C,0)))</f>
        <v>Industry Energy Efficiency Standards</v>
      </c>
      <c r="C961" s="362" t="str">
        <f t="shared" si="40"/>
        <v>Percentage Improvement in Eqpt Efficiency Standards above BAU</v>
      </c>
      <c r="D961" s="9" t="s">
        <v>3242</v>
      </c>
      <c r="E961" s="53" t="s">
        <v>2804</v>
      </c>
      <c r="F961" s="195" t="s">
        <v>3245</v>
      </c>
      <c r="G961" s="53" t="s">
        <v>2809</v>
      </c>
      <c r="H961" s="54">
        <v>1197</v>
      </c>
      <c r="I961" s="53" t="s">
        <v>46</v>
      </c>
      <c r="J961" s="360" t="str">
        <f>IF(ISBLANK(INDEX('Policy Characteristics'!D:D,MATCH($C961,'Policy Characteristics'!$C:$C,0))),"",INDEX('Policy Characteristics'!D:D,MATCH($C961,'Policy Characteristics'!$C:$C,0)))</f>
        <v>Industry Energy Efficiency Standards</v>
      </c>
      <c r="K961" s="358" t="str">
        <f>IF(ISBLANK(INDEX('Policy Characteristics'!E:E,MATCH($C961,'Policy Characteristics'!$C:$C,0))),"",INDEX('Policy Characteristics'!E:E,MATCH($C961,'Policy Characteristics'!$C:$C,0)))</f>
        <v>indst efficiency standards</v>
      </c>
      <c r="L961" s="380">
        <f>IF(ISBLANK(INDEX('Policy Characteristics'!F:F,MATCH($C961,'Policy Characteristics'!$C:$C,0))),"",INDEX('Policy Characteristics'!F:F,MATCH($C961,'Policy Characteristics'!$C:$C,0)))</f>
        <v>0</v>
      </c>
      <c r="M961" s="380">
        <f>IF(ISBLANK(INDEX('Policy Characteristics'!G:G,MATCH($C961,'Policy Characteristics'!$C:$C,0))),"",INDEX('Policy Characteristics'!G:G,MATCH($C961,'Policy Characteristics'!$C:$C,0)))</f>
        <v>0.25</v>
      </c>
      <c r="N961" s="380">
        <f>IF(ISBLANK(INDEX('Policy Characteristics'!H:H,MATCH($C961,'Policy Characteristics'!$C:$C,0))),"",INDEX('Policy Characteristics'!H:H,MATCH($C961,'Policy Characteristics'!$C:$C,0)))</f>
        <v>0.01</v>
      </c>
      <c r="O961" s="358" t="str">
        <f>IF(ISBLANK(INDEX('Policy Characteristics'!I:I,MATCH($C961,'Policy Characteristics'!$C:$C,0))),"",INDEX('Policy Characteristics'!I:I,MATCH($C961,'Policy Characteristics'!$C:$C,0)))</f>
        <v>% reduction in energy use</v>
      </c>
      <c r="P961" s="358"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1" s="358" t="str">
        <f>IF(ISBLANK(INDEX('Policy Characteristics'!K:K,MATCH($C961,'Policy Characteristics'!$C:$C,0))),"",INDEX('Policy Characteristics'!K:K,MATCH($C961,'Policy Characteristics'!$C:$C,0)))</f>
        <v>industry-ag-main.html#eff-stds</v>
      </c>
      <c r="R961" s="358" t="str">
        <f>IF(ISBLANK(INDEX('Policy Characteristics'!L:L,MATCH($C961,'Policy Characteristics'!$C:$C,0))),"",INDEX('Policy Characteristics'!L:L,MATCH($C961,'Policy Characteristics'!$C:$C,0)))</f>
        <v>industry-energy-efficiency-standards.html</v>
      </c>
    </row>
    <row r="962" spans="1:18" s="5" customFormat="1" x14ac:dyDescent="0.35">
      <c r="A962" s="358" t="str">
        <f>IF(ISBLANK(INDEX('Policy Characteristics'!A:A,MATCH($C962,'Policy Characteristics'!$C:$C,0))),"",INDEX('Policy Characteristics'!A:A,MATCH($C962,'Policy Characteristics'!$C:$C,0)))</f>
        <v>Industry</v>
      </c>
      <c r="B962" s="358" t="str">
        <f>IF(ISBLANK(INDEX('Policy Characteristics'!B:B,MATCH($C962,'Policy Characteristics'!$C:$C,0))),"",INDEX('Policy Characteristics'!B:B,MATCH($C962,'Policy Characteristics'!$C:$C,0)))</f>
        <v>Industry Energy Efficiency Standards</v>
      </c>
      <c r="C962" s="362" t="str">
        <f t="shared" si="40"/>
        <v>Percentage Improvement in Eqpt Efficiency Standards above BAU</v>
      </c>
      <c r="D962" s="9" t="s">
        <v>3243</v>
      </c>
      <c r="E962" s="53" t="s">
        <v>2463</v>
      </c>
      <c r="F962" s="195" t="s">
        <v>3204</v>
      </c>
      <c r="G962" s="53" t="s">
        <v>2469</v>
      </c>
      <c r="H962" s="54">
        <v>1198</v>
      </c>
      <c r="I962" s="53" t="s">
        <v>45</v>
      </c>
      <c r="J962" s="360" t="str">
        <f>IF(ISBLANK(INDEX('Policy Characteristics'!D:D,MATCH($C962,'Policy Characteristics'!$C:$C,0))),"",INDEX('Policy Characteristics'!D:D,MATCH($C962,'Policy Characteristics'!$C:$C,0)))</f>
        <v>Industry Energy Efficiency Standards</v>
      </c>
      <c r="K962" s="358" t="str">
        <f>IF(ISBLANK(INDEX('Policy Characteristics'!E:E,MATCH($C962,'Policy Characteristics'!$C:$C,0))),"",INDEX('Policy Characteristics'!E:E,MATCH($C962,'Policy Characteristics'!$C:$C,0)))</f>
        <v>indst efficiency standards</v>
      </c>
      <c r="L962" s="380">
        <f>IF(ISBLANK(INDEX('Policy Characteristics'!F:F,MATCH($C962,'Policy Characteristics'!$C:$C,0))),"",INDEX('Policy Characteristics'!F:F,MATCH($C962,'Policy Characteristics'!$C:$C,0)))</f>
        <v>0</v>
      </c>
      <c r="M962" s="380">
        <f>IF(ISBLANK(INDEX('Policy Characteristics'!G:G,MATCH($C962,'Policy Characteristics'!$C:$C,0))),"",INDEX('Policy Characteristics'!G:G,MATCH($C962,'Policy Characteristics'!$C:$C,0)))</f>
        <v>0.25</v>
      </c>
      <c r="N962" s="380">
        <f>IF(ISBLANK(INDEX('Policy Characteristics'!H:H,MATCH($C962,'Policy Characteristics'!$C:$C,0))),"",INDEX('Policy Characteristics'!H:H,MATCH($C962,'Policy Characteristics'!$C:$C,0)))</f>
        <v>0.01</v>
      </c>
      <c r="O962" s="358" t="str">
        <f>IF(ISBLANK(INDEX('Policy Characteristics'!I:I,MATCH($C962,'Policy Characteristics'!$C:$C,0))),"",INDEX('Policy Characteristics'!I:I,MATCH($C962,'Policy Characteristics'!$C:$C,0)))</f>
        <v>% reduction in energy use</v>
      </c>
      <c r="P962" s="358"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2" s="358" t="str">
        <f>IF(ISBLANK(INDEX('Policy Characteristics'!K:K,MATCH($C962,'Policy Characteristics'!$C:$C,0))),"",INDEX('Policy Characteristics'!K:K,MATCH($C962,'Policy Characteristics'!$C:$C,0)))</f>
        <v>industry-ag-main.html#eff-stds</v>
      </c>
      <c r="R962" s="358" t="str">
        <f>IF(ISBLANK(INDEX('Policy Characteristics'!L:L,MATCH($C962,'Policy Characteristics'!$C:$C,0))),"",INDEX('Policy Characteristics'!L:L,MATCH($C962,'Policy Characteristics'!$C:$C,0)))</f>
        <v>industry-energy-efficiency-standards.html</v>
      </c>
    </row>
    <row r="963" spans="1:18" s="5" customFormat="1" x14ac:dyDescent="0.35">
      <c r="A963" s="358" t="str">
        <f>IF(ISBLANK(INDEX('Policy Characteristics'!A:A,MATCH($C963,'Policy Characteristics'!$C:$C,0))),"",INDEX('Policy Characteristics'!A:A,MATCH($C963,'Policy Characteristics'!$C:$C,0)))</f>
        <v>Industry</v>
      </c>
      <c r="B963" s="358" t="str">
        <f>IF(ISBLANK(INDEX('Policy Characteristics'!B:B,MATCH($C963,'Policy Characteristics'!$C:$C,0))),"",INDEX('Policy Characteristics'!B:B,MATCH($C963,'Policy Characteristics'!$C:$C,0)))</f>
        <v>Industry Energy Efficiency Standards</v>
      </c>
      <c r="C963" s="362" t="str">
        <f t="shared" si="40"/>
        <v>Percentage Improvement in Eqpt Efficiency Standards above BAU</v>
      </c>
      <c r="D963" s="9" t="s">
        <v>3243</v>
      </c>
      <c r="E963" s="53" t="s">
        <v>2464</v>
      </c>
      <c r="F963" s="195" t="s">
        <v>3204</v>
      </c>
      <c r="G963" s="53" t="s">
        <v>2472</v>
      </c>
      <c r="H963" s="54">
        <v>1199</v>
      </c>
      <c r="I963" s="53" t="s">
        <v>46</v>
      </c>
      <c r="J963" s="360" t="str">
        <f>IF(ISBLANK(INDEX('Policy Characteristics'!D:D,MATCH($C963,'Policy Characteristics'!$C:$C,0))),"",INDEX('Policy Characteristics'!D:D,MATCH($C963,'Policy Characteristics'!$C:$C,0)))</f>
        <v>Industry Energy Efficiency Standards</v>
      </c>
      <c r="K963" s="358" t="str">
        <f>IF(ISBLANK(INDEX('Policy Characteristics'!E:E,MATCH($C963,'Policy Characteristics'!$C:$C,0))),"",INDEX('Policy Characteristics'!E:E,MATCH($C963,'Policy Characteristics'!$C:$C,0)))</f>
        <v>indst efficiency standards</v>
      </c>
      <c r="L963" s="380">
        <f>IF(ISBLANK(INDEX('Policy Characteristics'!F:F,MATCH($C963,'Policy Characteristics'!$C:$C,0))),"",INDEX('Policy Characteristics'!F:F,MATCH($C963,'Policy Characteristics'!$C:$C,0)))</f>
        <v>0</v>
      </c>
      <c r="M963" s="380">
        <f>IF(ISBLANK(INDEX('Policy Characteristics'!G:G,MATCH($C963,'Policy Characteristics'!$C:$C,0))),"",INDEX('Policy Characteristics'!G:G,MATCH($C963,'Policy Characteristics'!$C:$C,0)))</f>
        <v>0.25</v>
      </c>
      <c r="N963" s="380">
        <f>IF(ISBLANK(INDEX('Policy Characteristics'!H:H,MATCH($C963,'Policy Characteristics'!$C:$C,0))),"",INDEX('Policy Characteristics'!H:H,MATCH($C963,'Policy Characteristics'!$C:$C,0)))</f>
        <v>0.01</v>
      </c>
      <c r="O963" s="358" t="str">
        <f>IF(ISBLANK(INDEX('Policy Characteristics'!I:I,MATCH($C963,'Policy Characteristics'!$C:$C,0))),"",INDEX('Policy Characteristics'!I:I,MATCH($C963,'Policy Characteristics'!$C:$C,0)))</f>
        <v>% reduction in energy use</v>
      </c>
      <c r="P963" s="358"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3" s="358" t="str">
        <f>IF(ISBLANK(INDEX('Policy Characteristics'!K:K,MATCH($C963,'Policy Characteristics'!$C:$C,0))),"",INDEX('Policy Characteristics'!K:K,MATCH($C963,'Policy Characteristics'!$C:$C,0)))</f>
        <v>industry-ag-main.html#eff-stds</v>
      </c>
      <c r="R963" s="358" t="str">
        <f>IF(ISBLANK(INDEX('Policy Characteristics'!L:L,MATCH($C963,'Policy Characteristics'!$C:$C,0))),"",INDEX('Policy Characteristics'!L:L,MATCH($C963,'Policy Characteristics'!$C:$C,0)))</f>
        <v>industry-energy-efficiency-standards.html</v>
      </c>
    </row>
    <row r="964" spans="1:18" s="5" customFormat="1" x14ac:dyDescent="0.35">
      <c r="A964" s="358" t="str">
        <f>IF(ISBLANK(INDEX('Policy Characteristics'!A:A,MATCH($C964,'Policy Characteristics'!$C:$C,0))),"",INDEX('Policy Characteristics'!A:A,MATCH($C964,'Policy Characteristics'!$C:$C,0)))</f>
        <v>Industry</v>
      </c>
      <c r="B964" s="358" t="str">
        <f>IF(ISBLANK(INDEX('Policy Characteristics'!B:B,MATCH($C964,'Policy Characteristics'!$C:$C,0))),"",INDEX('Policy Characteristics'!B:B,MATCH($C964,'Policy Characteristics'!$C:$C,0)))</f>
        <v>Industry Energy Efficiency Standards</v>
      </c>
      <c r="C964" s="362" t="str">
        <f t="shared" si="40"/>
        <v>Percentage Improvement in Eqpt Efficiency Standards above BAU</v>
      </c>
      <c r="D964" s="9" t="s">
        <v>3243</v>
      </c>
      <c r="E964" s="53" t="s">
        <v>2465</v>
      </c>
      <c r="F964" s="195" t="s">
        <v>3204</v>
      </c>
      <c r="G964" s="53" t="s">
        <v>2473</v>
      </c>
      <c r="H964" s="54">
        <v>1200</v>
      </c>
      <c r="I964" s="53" t="s">
        <v>45</v>
      </c>
      <c r="J964" s="360" t="str">
        <f>IF(ISBLANK(INDEX('Policy Characteristics'!D:D,MATCH($C964,'Policy Characteristics'!$C:$C,0))),"",INDEX('Policy Characteristics'!D:D,MATCH($C964,'Policy Characteristics'!$C:$C,0)))</f>
        <v>Industry Energy Efficiency Standards</v>
      </c>
      <c r="K964" s="358" t="str">
        <f>IF(ISBLANK(INDEX('Policy Characteristics'!E:E,MATCH($C964,'Policy Characteristics'!$C:$C,0))),"",INDEX('Policy Characteristics'!E:E,MATCH($C964,'Policy Characteristics'!$C:$C,0)))</f>
        <v>indst efficiency standards</v>
      </c>
      <c r="L964" s="380">
        <f>IF(ISBLANK(INDEX('Policy Characteristics'!F:F,MATCH($C964,'Policy Characteristics'!$C:$C,0))),"",INDEX('Policy Characteristics'!F:F,MATCH($C964,'Policy Characteristics'!$C:$C,0)))</f>
        <v>0</v>
      </c>
      <c r="M964" s="380">
        <f>IF(ISBLANK(INDEX('Policy Characteristics'!G:G,MATCH($C964,'Policy Characteristics'!$C:$C,0))),"",INDEX('Policy Characteristics'!G:G,MATCH($C964,'Policy Characteristics'!$C:$C,0)))</f>
        <v>0.25</v>
      </c>
      <c r="N964" s="380">
        <f>IF(ISBLANK(INDEX('Policy Characteristics'!H:H,MATCH($C964,'Policy Characteristics'!$C:$C,0))),"",INDEX('Policy Characteristics'!H:H,MATCH($C964,'Policy Characteristics'!$C:$C,0)))</f>
        <v>0.01</v>
      </c>
      <c r="O964" s="358" t="str">
        <f>IF(ISBLANK(INDEX('Policy Characteristics'!I:I,MATCH($C964,'Policy Characteristics'!$C:$C,0))),"",INDEX('Policy Characteristics'!I:I,MATCH($C964,'Policy Characteristics'!$C:$C,0)))</f>
        <v>% reduction in energy use</v>
      </c>
      <c r="P964" s="358"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4" s="358" t="str">
        <f>IF(ISBLANK(INDEX('Policy Characteristics'!K:K,MATCH($C964,'Policy Characteristics'!$C:$C,0))),"",INDEX('Policy Characteristics'!K:K,MATCH($C964,'Policy Characteristics'!$C:$C,0)))</f>
        <v>industry-ag-main.html#eff-stds</v>
      </c>
      <c r="R964" s="358" t="str">
        <f>IF(ISBLANK(INDEX('Policy Characteristics'!L:L,MATCH($C964,'Policy Characteristics'!$C:$C,0))),"",INDEX('Policy Characteristics'!L:L,MATCH($C964,'Policy Characteristics'!$C:$C,0)))</f>
        <v>industry-energy-efficiency-standards.html</v>
      </c>
    </row>
    <row r="965" spans="1:18" s="5" customFormat="1" x14ac:dyDescent="0.35">
      <c r="A965" s="358" t="str">
        <f>IF(ISBLANK(INDEX('Policy Characteristics'!A:A,MATCH($C965,'Policy Characteristics'!$C:$C,0))),"",INDEX('Policy Characteristics'!A:A,MATCH($C965,'Policy Characteristics'!$C:$C,0)))</f>
        <v>Industry</v>
      </c>
      <c r="B965" s="358" t="str">
        <f>IF(ISBLANK(INDEX('Policy Characteristics'!B:B,MATCH($C965,'Policy Characteristics'!$C:$C,0))),"",INDEX('Policy Characteristics'!B:B,MATCH($C965,'Policy Characteristics'!$C:$C,0)))</f>
        <v>Industry Energy Efficiency Standards</v>
      </c>
      <c r="C965" s="362" t="str">
        <f t="shared" si="40"/>
        <v>Percentage Improvement in Eqpt Efficiency Standards above BAU</v>
      </c>
      <c r="D965" s="9" t="s">
        <v>3243</v>
      </c>
      <c r="E965" s="53" t="s">
        <v>2466</v>
      </c>
      <c r="F965" s="195" t="s">
        <v>3204</v>
      </c>
      <c r="G965" s="53" t="s">
        <v>2470</v>
      </c>
      <c r="H965" s="54">
        <v>1201</v>
      </c>
      <c r="I965" s="53" t="s">
        <v>46</v>
      </c>
      <c r="J965" s="360" t="str">
        <f>IF(ISBLANK(INDEX('Policy Characteristics'!D:D,MATCH($C965,'Policy Characteristics'!$C:$C,0))),"",INDEX('Policy Characteristics'!D:D,MATCH($C965,'Policy Characteristics'!$C:$C,0)))</f>
        <v>Industry Energy Efficiency Standards</v>
      </c>
      <c r="K965" s="358" t="str">
        <f>IF(ISBLANK(INDEX('Policy Characteristics'!E:E,MATCH($C965,'Policy Characteristics'!$C:$C,0))),"",INDEX('Policy Characteristics'!E:E,MATCH($C965,'Policy Characteristics'!$C:$C,0)))</f>
        <v>indst efficiency standards</v>
      </c>
      <c r="L965" s="380">
        <f>IF(ISBLANK(INDEX('Policy Characteristics'!F:F,MATCH($C965,'Policy Characteristics'!$C:$C,0))),"",INDEX('Policy Characteristics'!F:F,MATCH($C965,'Policy Characteristics'!$C:$C,0)))</f>
        <v>0</v>
      </c>
      <c r="M965" s="380">
        <f>IF(ISBLANK(INDEX('Policy Characteristics'!G:G,MATCH($C965,'Policy Characteristics'!$C:$C,0))),"",INDEX('Policy Characteristics'!G:G,MATCH($C965,'Policy Characteristics'!$C:$C,0)))</f>
        <v>0.25</v>
      </c>
      <c r="N965" s="380">
        <f>IF(ISBLANK(INDEX('Policy Characteristics'!H:H,MATCH($C965,'Policy Characteristics'!$C:$C,0))),"",INDEX('Policy Characteristics'!H:H,MATCH($C965,'Policy Characteristics'!$C:$C,0)))</f>
        <v>0.01</v>
      </c>
      <c r="O965" s="358" t="str">
        <f>IF(ISBLANK(INDEX('Policy Characteristics'!I:I,MATCH($C965,'Policy Characteristics'!$C:$C,0))),"",INDEX('Policy Characteristics'!I:I,MATCH($C965,'Policy Characteristics'!$C:$C,0)))</f>
        <v>% reduction in energy use</v>
      </c>
      <c r="P965" s="358"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5" s="358" t="str">
        <f>IF(ISBLANK(INDEX('Policy Characteristics'!K:K,MATCH($C965,'Policy Characteristics'!$C:$C,0))),"",INDEX('Policy Characteristics'!K:K,MATCH($C965,'Policy Characteristics'!$C:$C,0)))</f>
        <v>industry-ag-main.html#eff-stds</v>
      </c>
      <c r="R965" s="358" t="str">
        <f>IF(ISBLANK(INDEX('Policy Characteristics'!L:L,MATCH($C965,'Policy Characteristics'!$C:$C,0))),"",INDEX('Policy Characteristics'!L:L,MATCH($C965,'Policy Characteristics'!$C:$C,0)))</f>
        <v>industry-energy-efficiency-standards.html</v>
      </c>
    </row>
    <row r="966" spans="1:18" s="5" customFormat="1" x14ac:dyDescent="0.35">
      <c r="A966" s="358" t="str">
        <f>IF(ISBLANK(INDEX('Policy Characteristics'!A:A,MATCH($C966,'Policy Characteristics'!$C:$C,0))),"",INDEX('Policy Characteristics'!A:A,MATCH($C966,'Policy Characteristics'!$C:$C,0)))</f>
        <v>Industry</v>
      </c>
      <c r="B966" s="358" t="str">
        <f>IF(ISBLANK(INDEX('Policy Characteristics'!B:B,MATCH($C966,'Policy Characteristics'!$C:$C,0))),"",INDEX('Policy Characteristics'!B:B,MATCH($C966,'Policy Characteristics'!$C:$C,0)))</f>
        <v>Industry Energy Efficiency Standards</v>
      </c>
      <c r="C966" s="362" t="str">
        <f t="shared" si="40"/>
        <v>Percentage Improvement in Eqpt Efficiency Standards above BAU</v>
      </c>
      <c r="D966" s="9" t="s">
        <v>3243</v>
      </c>
      <c r="E966" s="53" t="s">
        <v>2467</v>
      </c>
      <c r="F966" s="195" t="s">
        <v>3204</v>
      </c>
      <c r="G966" s="53" t="s">
        <v>2471</v>
      </c>
      <c r="H966" s="54">
        <v>1202</v>
      </c>
      <c r="I966" s="53" t="s">
        <v>45</v>
      </c>
      <c r="J966" s="360" t="str">
        <f>IF(ISBLANK(INDEX('Policy Characteristics'!D:D,MATCH($C966,'Policy Characteristics'!$C:$C,0))),"",INDEX('Policy Characteristics'!D:D,MATCH($C966,'Policy Characteristics'!$C:$C,0)))</f>
        <v>Industry Energy Efficiency Standards</v>
      </c>
      <c r="K966" s="358" t="str">
        <f>IF(ISBLANK(INDEX('Policy Characteristics'!E:E,MATCH($C966,'Policy Characteristics'!$C:$C,0))),"",INDEX('Policy Characteristics'!E:E,MATCH($C966,'Policy Characteristics'!$C:$C,0)))</f>
        <v>indst efficiency standards</v>
      </c>
      <c r="L966" s="380">
        <f>IF(ISBLANK(INDEX('Policy Characteristics'!F:F,MATCH($C966,'Policy Characteristics'!$C:$C,0))),"",INDEX('Policy Characteristics'!F:F,MATCH($C966,'Policy Characteristics'!$C:$C,0)))</f>
        <v>0</v>
      </c>
      <c r="M966" s="380">
        <f>IF(ISBLANK(INDEX('Policy Characteristics'!G:G,MATCH($C966,'Policy Characteristics'!$C:$C,0))),"",INDEX('Policy Characteristics'!G:G,MATCH($C966,'Policy Characteristics'!$C:$C,0)))</f>
        <v>0.25</v>
      </c>
      <c r="N966" s="380">
        <f>IF(ISBLANK(INDEX('Policy Characteristics'!H:H,MATCH($C966,'Policy Characteristics'!$C:$C,0))),"",INDEX('Policy Characteristics'!H:H,MATCH($C966,'Policy Characteristics'!$C:$C,0)))</f>
        <v>0.01</v>
      </c>
      <c r="O966" s="358" t="str">
        <f>IF(ISBLANK(INDEX('Policy Characteristics'!I:I,MATCH($C966,'Policy Characteristics'!$C:$C,0))),"",INDEX('Policy Characteristics'!I:I,MATCH($C966,'Policy Characteristics'!$C:$C,0)))</f>
        <v>% reduction in energy use</v>
      </c>
      <c r="P966" s="358"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6" s="358" t="str">
        <f>IF(ISBLANK(INDEX('Policy Characteristics'!K:K,MATCH($C966,'Policy Characteristics'!$C:$C,0))),"",INDEX('Policy Characteristics'!K:K,MATCH($C966,'Policy Characteristics'!$C:$C,0)))</f>
        <v>industry-ag-main.html#eff-stds</v>
      </c>
      <c r="R966" s="358" t="str">
        <f>IF(ISBLANK(INDEX('Policy Characteristics'!L:L,MATCH($C966,'Policy Characteristics'!$C:$C,0))),"",INDEX('Policy Characteristics'!L:L,MATCH($C966,'Policy Characteristics'!$C:$C,0)))</f>
        <v>industry-energy-efficiency-standards.html</v>
      </c>
    </row>
    <row r="967" spans="1:18" s="5" customFormat="1" x14ac:dyDescent="0.35">
      <c r="A967" s="358" t="str">
        <f>IF(ISBLANK(INDEX('Policy Characteristics'!A:A,MATCH($C967,'Policy Characteristics'!$C:$C,0))),"",INDEX('Policy Characteristics'!A:A,MATCH($C967,'Policy Characteristics'!$C:$C,0)))</f>
        <v>Industry</v>
      </c>
      <c r="B967" s="358" t="str">
        <f>IF(ISBLANK(INDEX('Policy Characteristics'!B:B,MATCH($C967,'Policy Characteristics'!$C:$C,0))),"",INDEX('Policy Characteristics'!B:B,MATCH($C967,'Policy Characteristics'!$C:$C,0)))</f>
        <v>Industry Energy Efficiency Standards</v>
      </c>
      <c r="C967" s="362" t="str">
        <f t="shared" si="40"/>
        <v>Percentage Improvement in Eqpt Efficiency Standards above BAU</v>
      </c>
      <c r="D967" s="9" t="s">
        <v>3243</v>
      </c>
      <c r="E967" s="53" t="s">
        <v>2468</v>
      </c>
      <c r="F967" s="195" t="s">
        <v>3204</v>
      </c>
      <c r="G967" s="53" t="s">
        <v>2474</v>
      </c>
      <c r="H967" s="54">
        <v>1203</v>
      </c>
      <c r="I967" s="53" t="s">
        <v>46</v>
      </c>
      <c r="J967" s="360" t="str">
        <f>IF(ISBLANK(INDEX('Policy Characteristics'!D:D,MATCH($C967,'Policy Characteristics'!$C:$C,0))),"",INDEX('Policy Characteristics'!D:D,MATCH($C967,'Policy Characteristics'!$C:$C,0)))</f>
        <v>Industry Energy Efficiency Standards</v>
      </c>
      <c r="K967" s="358" t="str">
        <f>IF(ISBLANK(INDEX('Policy Characteristics'!E:E,MATCH($C967,'Policy Characteristics'!$C:$C,0))),"",INDEX('Policy Characteristics'!E:E,MATCH($C967,'Policy Characteristics'!$C:$C,0)))</f>
        <v>indst efficiency standards</v>
      </c>
      <c r="L967" s="380">
        <f>IF(ISBLANK(INDEX('Policy Characteristics'!F:F,MATCH($C967,'Policy Characteristics'!$C:$C,0))),"",INDEX('Policy Characteristics'!F:F,MATCH($C967,'Policy Characteristics'!$C:$C,0)))</f>
        <v>0</v>
      </c>
      <c r="M967" s="380">
        <f>IF(ISBLANK(INDEX('Policy Characteristics'!G:G,MATCH($C967,'Policy Characteristics'!$C:$C,0))),"",INDEX('Policy Characteristics'!G:G,MATCH($C967,'Policy Characteristics'!$C:$C,0)))</f>
        <v>0.25</v>
      </c>
      <c r="N967" s="380">
        <f>IF(ISBLANK(INDEX('Policy Characteristics'!H:H,MATCH($C967,'Policy Characteristics'!$C:$C,0))),"",INDEX('Policy Characteristics'!H:H,MATCH($C967,'Policy Characteristics'!$C:$C,0)))</f>
        <v>0.01</v>
      </c>
      <c r="O967" s="358" t="str">
        <f>IF(ISBLANK(INDEX('Policy Characteristics'!I:I,MATCH($C967,'Policy Characteristics'!$C:$C,0))),"",INDEX('Policy Characteristics'!I:I,MATCH($C967,'Policy Characteristics'!$C:$C,0)))</f>
        <v>% reduction in energy use</v>
      </c>
      <c r="P967" s="358"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7" s="358" t="str">
        <f>IF(ISBLANK(INDEX('Policy Characteristics'!K:K,MATCH($C967,'Policy Characteristics'!$C:$C,0))),"",INDEX('Policy Characteristics'!K:K,MATCH($C967,'Policy Characteristics'!$C:$C,0)))</f>
        <v>industry-ag-main.html#eff-stds</v>
      </c>
      <c r="R967" s="358" t="str">
        <f>IF(ISBLANK(INDEX('Policy Characteristics'!L:L,MATCH($C967,'Policy Characteristics'!$C:$C,0))),"",INDEX('Policy Characteristics'!L:L,MATCH($C967,'Policy Characteristics'!$C:$C,0)))</f>
        <v>industry-energy-efficiency-standards.html</v>
      </c>
    </row>
    <row r="968" spans="1:18" s="5" customFormat="1" x14ac:dyDescent="0.35">
      <c r="A968" s="358" t="str">
        <f>IF(ISBLANK(INDEX('Policy Characteristics'!A:A,MATCH($C968,'Policy Characteristics'!$C:$C,0))),"",INDEX('Policy Characteristics'!A:A,MATCH($C968,'Policy Characteristics'!$C:$C,0)))</f>
        <v>Industry</v>
      </c>
      <c r="B968" s="358" t="str">
        <f>IF(ISBLANK(INDEX('Policy Characteristics'!B:B,MATCH($C968,'Policy Characteristics'!$C:$C,0))),"",INDEX('Policy Characteristics'!B:B,MATCH($C968,'Policy Characteristics'!$C:$C,0)))</f>
        <v>Industry Energy Efficiency Standards</v>
      </c>
      <c r="C968" s="362" t="str">
        <f t="shared" si="40"/>
        <v>Percentage Improvement in Eqpt Efficiency Standards above BAU</v>
      </c>
      <c r="D968" s="9" t="s">
        <v>3243</v>
      </c>
      <c r="E968" s="53" t="s">
        <v>2805</v>
      </c>
      <c r="F968" s="195" t="s">
        <v>3204</v>
      </c>
      <c r="G968" s="53" t="s">
        <v>2808</v>
      </c>
      <c r="H968" s="54">
        <v>1204</v>
      </c>
      <c r="I968" s="53" t="s">
        <v>46</v>
      </c>
      <c r="J968" s="360" t="str">
        <f>IF(ISBLANK(INDEX('Policy Characteristics'!D:D,MATCH($C968,'Policy Characteristics'!$C:$C,0))),"",INDEX('Policy Characteristics'!D:D,MATCH($C968,'Policy Characteristics'!$C:$C,0)))</f>
        <v>Industry Energy Efficiency Standards</v>
      </c>
      <c r="K968" s="358" t="str">
        <f>IF(ISBLANK(INDEX('Policy Characteristics'!E:E,MATCH($C968,'Policy Characteristics'!$C:$C,0))),"",INDEX('Policy Characteristics'!E:E,MATCH($C968,'Policy Characteristics'!$C:$C,0)))</f>
        <v>indst efficiency standards</v>
      </c>
      <c r="L968" s="380">
        <f>IF(ISBLANK(INDEX('Policy Characteristics'!F:F,MATCH($C968,'Policy Characteristics'!$C:$C,0))),"",INDEX('Policy Characteristics'!F:F,MATCH($C968,'Policy Characteristics'!$C:$C,0)))</f>
        <v>0</v>
      </c>
      <c r="M968" s="380">
        <f>IF(ISBLANK(INDEX('Policy Characteristics'!G:G,MATCH($C968,'Policy Characteristics'!$C:$C,0))),"",INDEX('Policy Characteristics'!G:G,MATCH($C968,'Policy Characteristics'!$C:$C,0)))</f>
        <v>0.25</v>
      </c>
      <c r="N968" s="380">
        <f>IF(ISBLANK(INDEX('Policy Characteristics'!H:H,MATCH($C968,'Policy Characteristics'!$C:$C,0))),"",INDEX('Policy Characteristics'!H:H,MATCH($C968,'Policy Characteristics'!$C:$C,0)))</f>
        <v>0.01</v>
      </c>
      <c r="O968" s="358" t="str">
        <f>IF(ISBLANK(INDEX('Policy Characteristics'!I:I,MATCH($C968,'Policy Characteristics'!$C:$C,0))),"",INDEX('Policy Characteristics'!I:I,MATCH($C968,'Policy Characteristics'!$C:$C,0)))</f>
        <v>% reduction in energy use</v>
      </c>
      <c r="P968" s="358"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8" s="358" t="str">
        <f>IF(ISBLANK(INDEX('Policy Characteristics'!K:K,MATCH($C968,'Policy Characteristics'!$C:$C,0))),"",INDEX('Policy Characteristics'!K:K,MATCH($C968,'Policy Characteristics'!$C:$C,0)))</f>
        <v>industry-ag-main.html#eff-stds</v>
      </c>
      <c r="R968" s="358" t="str">
        <f>IF(ISBLANK(INDEX('Policy Characteristics'!L:L,MATCH($C968,'Policy Characteristics'!$C:$C,0))),"",INDEX('Policy Characteristics'!L:L,MATCH($C968,'Policy Characteristics'!$C:$C,0)))</f>
        <v>industry-energy-efficiency-standards.html</v>
      </c>
    </row>
    <row r="969" spans="1:18" s="5" customFormat="1" x14ac:dyDescent="0.35">
      <c r="A969" s="358" t="str">
        <f>IF(ISBLANK(INDEX('Policy Characteristics'!A:A,MATCH($C969,'Policy Characteristics'!$C:$C,0))),"",INDEX('Policy Characteristics'!A:A,MATCH($C969,'Policy Characteristics'!$C:$C,0)))</f>
        <v>Industry</v>
      </c>
      <c r="B969" s="358" t="str">
        <f>IF(ISBLANK(INDEX('Policy Characteristics'!B:B,MATCH($C969,'Policy Characteristics'!$C:$C,0))),"",INDEX('Policy Characteristics'!B:B,MATCH($C969,'Policy Characteristics'!$C:$C,0)))</f>
        <v>Industry Energy Efficiency Standards</v>
      </c>
      <c r="C969" s="362" t="str">
        <f t="shared" si="40"/>
        <v>Percentage Improvement in Eqpt Efficiency Standards above BAU</v>
      </c>
      <c r="D969" s="9" t="s">
        <v>3243</v>
      </c>
      <c r="E969" s="53" t="s">
        <v>2806</v>
      </c>
      <c r="F969" s="195" t="s">
        <v>3204</v>
      </c>
      <c r="G969" s="53" t="s">
        <v>2810</v>
      </c>
      <c r="H969" s="54">
        <v>1205</v>
      </c>
      <c r="I969" s="53" t="s">
        <v>45</v>
      </c>
      <c r="J969" s="360" t="str">
        <f>IF(ISBLANK(INDEX('Policy Characteristics'!D:D,MATCH($C969,'Policy Characteristics'!$C:$C,0))),"",INDEX('Policy Characteristics'!D:D,MATCH($C969,'Policy Characteristics'!$C:$C,0)))</f>
        <v>Industry Energy Efficiency Standards</v>
      </c>
      <c r="K969" s="358" t="str">
        <f>IF(ISBLANK(INDEX('Policy Characteristics'!E:E,MATCH($C969,'Policy Characteristics'!$C:$C,0))),"",INDEX('Policy Characteristics'!E:E,MATCH($C969,'Policy Characteristics'!$C:$C,0)))</f>
        <v>indst efficiency standards</v>
      </c>
      <c r="L969" s="380">
        <f>IF(ISBLANK(INDEX('Policy Characteristics'!F:F,MATCH($C969,'Policy Characteristics'!$C:$C,0))),"",INDEX('Policy Characteristics'!F:F,MATCH($C969,'Policy Characteristics'!$C:$C,0)))</f>
        <v>0</v>
      </c>
      <c r="M969" s="380">
        <f>IF(ISBLANK(INDEX('Policy Characteristics'!G:G,MATCH($C969,'Policy Characteristics'!$C:$C,0))),"",INDEX('Policy Characteristics'!G:G,MATCH($C969,'Policy Characteristics'!$C:$C,0)))</f>
        <v>0.25</v>
      </c>
      <c r="N969" s="380">
        <f>IF(ISBLANK(INDEX('Policy Characteristics'!H:H,MATCH($C969,'Policy Characteristics'!$C:$C,0))),"",INDEX('Policy Characteristics'!H:H,MATCH($C969,'Policy Characteristics'!$C:$C,0)))</f>
        <v>0.01</v>
      </c>
      <c r="O969" s="358" t="str">
        <f>IF(ISBLANK(INDEX('Policy Characteristics'!I:I,MATCH($C969,'Policy Characteristics'!$C:$C,0))),"",INDEX('Policy Characteristics'!I:I,MATCH($C969,'Policy Characteristics'!$C:$C,0)))</f>
        <v>% reduction in energy use</v>
      </c>
      <c r="P969" s="358"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9" s="358" t="str">
        <f>IF(ISBLANK(INDEX('Policy Characteristics'!K:K,MATCH($C969,'Policy Characteristics'!$C:$C,0))),"",INDEX('Policy Characteristics'!K:K,MATCH($C969,'Policy Characteristics'!$C:$C,0)))</f>
        <v>industry-ag-main.html#eff-stds</v>
      </c>
      <c r="R969" s="358" t="str">
        <f>IF(ISBLANK(INDEX('Policy Characteristics'!L:L,MATCH($C969,'Policy Characteristics'!$C:$C,0))),"",INDEX('Policy Characteristics'!L:L,MATCH($C969,'Policy Characteristics'!$C:$C,0)))</f>
        <v>industry-energy-efficiency-standards.html</v>
      </c>
    </row>
    <row r="970" spans="1:18" s="5" customFormat="1" x14ac:dyDescent="0.35">
      <c r="A970" s="358" t="str">
        <f>IF(ISBLANK(INDEX('Policy Characteristics'!A:A,MATCH($C970,'Policy Characteristics'!$C:$C,0))),"",INDEX('Policy Characteristics'!A:A,MATCH($C970,'Policy Characteristics'!$C:$C,0)))</f>
        <v>Industry</v>
      </c>
      <c r="B970" s="358" t="str">
        <f>IF(ISBLANK(INDEX('Policy Characteristics'!B:B,MATCH($C970,'Policy Characteristics'!$C:$C,0))),"",INDEX('Policy Characteristics'!B:B,MATCH($C970,'Policy Characteristics'!$C:$C,0)))</f>
        <v>Industry Energy Efficiency Standards</v>
      </c>
      <c r="C970" s="362" t="str">
        <f t="shared" si="40"/>
        <v>Percentage Improvement in Eqpt Efficiency Standards above BAU</v>
      </c>
      <c r="D970" s="9" t="s">
        <v>3243</v>
      </c>
      <c r="E970" s="53" t="s">
        <v>2807</v>
      </c>
      <c r="F970" s="195" t="s">
        <v>3204</v>
      </c>
      <c r="G970" s="53" t="s">
        <v>2811</v>
      </c>
      <c r="H970" s="54">
        <v>1206</v>
      </c>
      <c r="I970" s="53" t="s">
        <v>45</v>
      </c>
      <c r="J970" s="360" t="str">
        <f>IF(ISBLANK(INDEX('Policy Characteristics'!D:D,MATCH($C970,'Policy Characteristics'!$C:$C,0))),"",INDEX('Policy Characteristics'!D:D,MATCH($C970,'Policy Characteristics'!$C:$C,0)))</f>
        <v>Industry Energy Efficiency Standards</v>
      </c>
      <c r="K970" s="358" t="str">
        <f>IF(ISBLANK(INDEX('Policy Characteristics'!E:E,MATCH($C970,'Policy Characteristics'!$C:$C,0))),"",INDEX('Policy Characteristics'!E:E,MATCH($C970,'Policy Characteristics'!$C:$C,0)))</f>
        <v>indst efficiency standards</v>
      </c>
      <c r="L970" s="380">
        <f>IF(ISBLANK(INDEX('Policy Characteristics'!F:F,MATCH($C970,'Policy Characteristics'!$C:$C,0))),"",INDEX('Policy Characteristics'!F:F,MATCH($C970,'Policy Characteristics'!$C:$C,0)))</f>
        <v>0</v>
      </c>
      <c r="M970" s="380">
        <f>IF(ISBLANK(INDEX('Policy Characteristics'!G:G,MATCH($C970,'Policy Characteristics'!$C:$C,0))),"",INDEX('Policy Characteristics'!G:G,MATCH($C970,'Policy Characteristics'!$C:$C,0)))</f>
        <v>0.25</v>
      </c>
      <c r="N970" s="380">
        <f>IF(ISBLANK(INDEX('Policy Characteristics'!H:H,MATCH($C970,'Policy Characteristics'!$C:$C,0))),"",INDEX('Policy Characteristics'!H:H,MATCH($C970,'Policy Characteristics'!$C:$C,0)))</f>
        <v>0.01</v>
      </c>
      <c r="O970" s="358" t="str">
        <f>IF(ISBLANK(INDEX('Policy Characteristics'!I:I,MATCH($C970,'Policy Characteristics'!$C:$C,0))),"",INDEX('Policy Characteristics'!I:I,MATCH($C970,'Policy Characteristics'!$C:$C,0)))</f>
        <v>% reduction in energy use</v>
      </c>
      <c r="P970" s="358"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0" s="358" t="str">
        <f>IF(ISBLANK(INDEX('Policy Characteristics'!K:K,MATCH($C970,'Policy Characteristics'!$C:$C,0))),"",INDEX('Policy Characteristics'!K:K,MATCH($C970,'Policy Characteristics'!$C:$C,0)))</f>
        <v>industry-ag-main.html#eff-stds</v>
      </c>
      <c r="R970" s="358" t="str">
        <f>IF(ISBLANK(INDEX('Policy Characteristics'!L:L,MATCH($C970,'Policy Characteristics'!$C:$C,0))),"",INDEX('Policy Characteristics'!L:L,MATCH($C970,'Policy Characteristics'!$C:$C,0)))</f>
        <v>industry-energy-efficiency-standards.html</v>
      </c>
    </row>
    <row r="971" spans="1:18" s="5" customFormat="1" x14ac:dyDescent="0.35">
      <c r="A971" s="358" t="str">
        <f>IF(ISBLANK(INDEX('Policy Characteristics'!A:A,MATCH($C971,'Policy Characteristics'!$C:$C,0))),"",INDEX('Policy Characteristics'!A:A,MATCH($C971,'Policy Characteristics'!$C:$C,0)))</f>
        <v>Industry</v>
      </c>
      <c r="B971" s="358" t="str">
        <f>IF(ISBLANK(INDEX('Policy Characteristics'!B:B,MATCH($C971,'Policy Characteristics'!$C:$C,0))),"",INDEX('Policy Characteristics'!B:B,MATCH($C971,'Policy Characteristics'!$C:$C,0)))</f>
        <v>Industry Energy Efficiency Standards</v>
      </c>
      <c r="C971" s="362" t="str">
        <f t="shared" si="40"/>
        <v>Percentage Improvement in Eqpt Efficiency Standards above BAU</v>
      </c>
      <c r="D971" s="9" t="s">
        <v>3243</v>
      </c>
      <c r="E971" s="53" t="s">
        <v>2804</v>
      </c>
      <c r="F971" s="195" t="s">
        <v>3204</v>
      </c>
      <c r="G971" s="53" t="s">
        <v>2809</v>
      </c>
      <c r="H971" s="54">
        <v>1207</v>
      </c>
      <c r="I971" s="53" t="s">
        <v>46</v>
      </c>
      <c r="J971" s="360" t="str">
        <f>IF(ISBLANK(INDEX('Policy Characteristics'!D:D,MATCH($C971,'Policy Characteristics'!$C:$C,0))),"",INDEX('Policy Characteristics'!D:D,MATCH($C971,'Policy Characteristics'!$C:$C,0)))</f>
        <v>Industry Energy Efficiency Standards</v>
      </c>
      <c r="K971" s="358" t="str">
        <f>IF(ISBLANK(INDEX('Policy Characteristics'!E:E,MATCH($C971,'Policy Characteristics'!$C:$C,0))),"",INDEX('Policy Characteristics'!E:E,MATCH($C971,'Policy Characteristics'!$C:$C,0)))</f>
        <v>indst efficiency standards</v>
      </c>
      <c r="L971" s="380">
        <f>IF(ISBLANK(INDEX('Policy Characteristics'!F:F,MATCH($C971,'Policy Characteristics'!$C:$C,0))),"",INDEX('Policy Characteristics'!F:F,MATCH($C971,'Policy Characteristics'!$C:$C,0)))</f>
        <v>0</v>
      </c>
      <c r="M971" s="380">
        <f>IF(ISBLANK(INDEX('Policy Characteristics'!G:G,MATCH($C971,'Policy Characteristics'!$C:$C,0))),"",INDEX('Policy Characteristics'!G:G,MATCH($C971,'Policy Characteristics'!$C:$C,0)))</f>
        <v>0.25</v>
      </c>
      <c r="N971" s="380">
        <f>IF(ISBLANK(INDEX('Policy Characteristics'!H:H,MATCH($C971,'Policy Characteristics'!$C:$C,0))),"",INDEX('Policy Characteristics'!H:H,MATCH($C971,'Policy Characteristics'!$C:$C,0)))</f>
        <v>0.01</v>
      </c>
      <c r="O971" s="358" t="str">
        <f>IF(ISBLANK(INDEX('Policy Characteristics'!I:I,MATCH($C971,'Policy Characteristics'!$C:$C,0))),"",INDEX('Policy Characteristics'!I:I,MATCH($C971,'Policy Characteristics'!$C:$C,0)))</f>
        <v>% reduction in energy use</v>
      </c>
      <c r="P971" s="358"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1" s="358" t="str">
        <f>IF(ISBLANK(INDEX('Policy Characteristics'!K:K,MATCH($C971,'Policy Characteristics'!$C:$C,0))),"",INDEX('Policy Characteristics'!K:K,MATCH($C971,'Policy Characteristics'!$C:$C,0)))</f>
        <v>industry-ag-main.html#eff-stds</v>
      </c>
      <c r="R971" s="358" t="str">
        <f>IF(ISBLANK(INDEX('Policy Characteristics'!L:L,MATCH($C971,'Policy Characteristics'!$C:$C,0))),"",INDEX('Policy Characteristics'!L:L,MATCH($C971,'Policy Characteristics'!$C:$C,0)))</f>
        <v>industry-energy-efficiency-standards.html</v>
      </c>
    </row>
    <row r="972" spans="1:18" s="5" customFormat="1" x14ac:dyDescent="0.35">
      <c r="A972" s="358" t="str">
        <f>IF(ISBLANK(INDEX('Policy Characteristics'!A:A,MATCH($C972,'Policy Characteristics'!$C:$C,0))),"",INDEX('Policy Characteristics'!A:A,MATCH($C972,'Policy Characteristics'!$C:$C,0)))</f>
        <v>Industry</v>
      </c>
      <c r="B972" s="358" t="str">
        <f>IF(ISBLANK(INDEX('Policy Characteristics'!B:B,MATCH($C972,'Policy Characteristics'!$C:$C,0))),"",INDEX('Policy Characteristics'!B:B,MATCH($C972,'Policy Characteristics'!$C:$C,0)))</f>
        <v>Material Efficiency, Longevity, &amp; Re-Use</v>
      </c>
      <c r="C972" s="363" t="s">
        <v>2501</v>
      </c>
      <c r="D972" s="53" t="s">
        <v>3231</v>
      </c>
      <c r="E972" s="53"/>
      <c r="F972" s="9" t="s">
        <v>3194</v>
      </c>
      <c r="G972" s="53"/>
      <c r="H972" s="54">
        <v>429</v>
      </c>
      <c r="I972" s="53" t="s">
        <v>45</v>
      </c>
      <c r="J972" s="360" t="str">
        <f>IF(ISBLANK(INDEX('Policy Characteristics'!D:D,MATCH($C972,'Policy Characteristics'!$C:$C,0))),"",INDEX('Policy Characteristics'!D:D,MATCH($C972,'Policy Characteristics'!$C:$C,0)))</f>
        <v>Material Efficiency, Longevity, &amp; Re-Use</v>
      </c>
      <c r="K972" s="358" t="str">
        <f>IF(ISBLANK(INDEX('Policy Characteristics'!E:E,MATCH($C972,'Policy Characteristics'!$C:$C,0))),"",INDEX('Policy Characteristics'!E:E,MATCH($C972,'Policy Characteristics'!$C:$C,0)))</f>
        <v>indst reduce nonenergy product demand</v>
      </c>
      <c r="L972" s="380">
        <f>IF(ISBLANK(INDEX('Policy Characteristics'!F:F,MATCH($C972,'Policy Characteristics'!$C:$C,0))),"",INDEX('Policy Characteristics'!F:F,MATCH($C972,'Policy Characteristics'!$C:$C,0)))</f>
        <v>0</v>
      </c>
      <c r="M972" s="380">
        <f>IF(ISBLANK(INDEX('Policy Characteristics'!G:G,MATCH($C972,'Policy Characteristics'!$C:$C,0))),"",INDEX('Policy Characteristics'!G:G,MATCH($C972,'Policy Characteristics'!$C:$C,0)))</f>
        <v>1</v>
      </c>
      <c r="N972" s="380">
        <f>IF(ISBLANK(INDEX('Policy Characteristics'!H:H,MATCH($C972,'Policy Characteristics'!$C:$C,0))),"",INDEX('Policy Characteristics'!H:H,MATCH($C972,'Policy Characteristics'!$C:$C,0)))</f>
        <v>0.01</v>
      </c>
      <c r="O972" s="358" t="str">
        <f>IF(ISBLANK(INDEX('Policy Characteristics'!I:I,MATCH($C972,'Policy Characteristics'!$C:$C,0))),"",INDEX('Policy Characteristics'!I:I,MATCH($C972,'Policy Characteristics'!$C:$C,0)))</f>
        <v>% demand reduction</v>
      </c>
      <c r="P972" s="358"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358" t="str">
        <f>IF(ISBLANK(INDEX('Policy Characteristics'!K:K,MATCH($C972,'Policy Characteristics'!$C:$C,0))),"",INDEX('Policy Characteristics'!K:K,MATCH($C972,'Policy Characteristics'!$C:$C,0)))</f>
        <v/>
      </c>
      <c r="R972" s="358" t="str">
        <f>IF(ISBLANK(INDEX('Policy Characteristics'!L:L,MATCH($C972,'Policy Characteristics'!$C:$C,0))),"",INDEX('Policy Characteristics'!L:L,MATCH($C972,'Policy Characteristics'!$C:$C,0)))</f>
        <v>material-efficiency-longevity-reuse.html</v>
      </c>
    </row>
    <row r="973" spans="1:18" s="5" customFormat="1" x14ac:dyDescent="0.35">
      <c r="A973" s="358" t="str">
        <f>IF(ISBLANK(INDEX('Policy Characteristics'!A:A,MATCH($C973,'Policy Characteristics'!$C:$C,0))),"",INDEX('Policy Characteristics'!A:A,MATCH($C973,'Policy Characteristics'!$C:$C,0)))</f>
        <v>Industry</v>
      </c>
      <c r="B973" s="358" t="str">
        <f>IF(ISBLANK(INDEX('Policy Characteristics'!B:B,MATCH($C973,'Policy Characteristics'!$C:$C,0))),"",INDEX('Policy Characteristics'!B:B,MATCH($C973,'Policy Characteristics'!$C:$C,0)))</f>
        <v>Material Efficiency, Longevity, &amp; Re-Use</v>
      </c>
      <c r="C973" s="362" t="str">
        <f t="shared" ref="C973" si="41">C$972</f>
        <v>Percent Reduction in Nonenergy Nonagriculture Industry Product Demand</v>
      </c>
      <c r="D973" s="9" t="s">
        <v>3232</v>
      </c>
      <c r="E973" s="53"/>
      <c r="F973" s="9" t="s">
        <v>2666</v>
      </c>
      <c r="G973" s="53"/>
      <c r="H973" s="54">
        <v>430</v>
      </c>
      <c r="I973" s="53" t="s">
        <v>45</v>
      </c>
      <c r="J973" s="360" t="str">
        <f>IF(ISBLANK(INDEX('Policy Characteristics'!D:D,MATCH($C973,'Policy Characteristics'!$C:$C,0))),"",INDEX('Policy Characteristics'!D:D,MATCH($C973,'Policy Characteristics'!$C:$C,0)))</f>
        <v>Material Efficiency, Longevity, &amp; Re-Use</v>
      </c>
      <c r="K973" s="358" t="str">
        <f>IF(ISBLANK(INDEX('Policy Characteristics'!E:E,MATCH($C973,'Policy Characteristics'!$C:$C,0))),"",INDEX('Policy Characteristics'!E:E,MATCH($C973,'Policy Characteristics'!$C:$C,0)))</f>
        <v>indst reduce nonenergy product demand</v>
      </c>
      <c r="L973" s="380">
        <f>IF(ISBLANK(INDEX('Policy Characteristics'!F:F,MATCH($C973,'Policy Characteristics'!$C:$C,0))),"",INDEX('Policy Characteristics'!F:F,MATCH($C973,'Policy Characteristics'!$C:$C,0)))</f>
        <v>0</v>
      </c>
      <c r="M973" s="380">
        <f>IF(ISBLANK(INDEX('Policy Characteristics'!G:G,MATCH($C973,'Policy Characteristics'!$C:$C,0))),"",INDEX('Policy Characteristics'!G:G,MATCH($C973,'Policy Characteristics'!$C:$C,0)))</f>
        <v>1</v>
      </c>
      <c r="N973" s="380">
        <f>IF(ISBLANK(INDEX('Policy Characteristics'!H:H,MATCH($C973,'Policy Characteristics'!$C:$C,0))),"",INDEX('Policy Characteristics'!H:H,MATCH($C973,'Policy Characteristics'!$C:$C,0)))</f>
        <v>0.01</v>
      </c>
      <c r="O973" s="358" t="str">
        <f>IF(ISBLANK(INDEX('Policy Characteristics'!I:I,MATCH($C973,'Policy Characteristics'!$C:$C,0))),"",INDEX('Policy Characteristics'!I:I,MATCH($C973,'Policy Characteristics'!$C:$C,0)))</f>
        <v>% demand reduction</v>
      </c>
      <c r="P973" s="358"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358" t="str">
        <f>IF(ISBLANK(INDEX('Policy Characteristics'!K:K,MATCH($C973,'Policy Characteristics'!$C:$C,0))),"",INDEX('Policy Characteristics'!K:K,MATCH($C973,'Policy Characteristics'!$C:$C,0)))</f>
        <v/>
      </c>
      <c r="R973" s="358" t="str">
        <f>IF(ISBLANK(INDEX('Policy Characteristics'!L:L,MATCH($C973,'Policy Characteristics'!$C:$C,0))),"",INDEX('Policy Characteristics'!L:L,MATCH($C973,'Policy Characteristics'!$C:$C,0)))</f>
        <v>material-efficiency-longevity-reuse.html</v>
      </c>
    </row>
    <row r="974" spans="1:18" s="5" customFormat="1" x14ac:dyDescent="0.35">
      <c r="A974" s="358" t="str">
        <f>IF(ISBLANK(INDEX('Policy Characteristics'!A:A,MATCH($C974,'Policy Characteristics'!$C:$C,0))),"",INDEX('Policy Characteristics'!A:A,MATCH($C974,'Policy Characteristics'!$C:$C,0)))</f>
        <v>Industry</v>
      </c>
      <c r="B974" s="358" t="str">
        <f>IF(ISBLANK(INDEX('Policy Characteristics'!B:B,MATCH($C974,'Policy Characteristics'!$C:$C,0))),"",INDEX('Policy Characteristics'!B:B,MATCH($C974,'Policy Characteristics'!$C:$C,0)))</f>
        <v>Material Efficiency, Longevity, &amp; Re-Use</v>
      </c>
      <c r="C974" s="362" t="str">
        <f t="shared" ref="C974" si="42">C$972</f>
        <v>Percent Reduction in Nonenergy Nonagriculture Industry Product Demand</v>
      </c>
      <c r="D974" s="9" t="s">
        <v>3242</v>
      </c>
      <c r="E974" s="53"/>
      <c r="F974" s="9" t="s">
        <v>3245</v>
      </c>
      <c r="G974" s="53"/>
      <c r="H974" s="54">
        <v>432</v>
      </c>
      <c r="I974" s="53" t="s">
        <v>45</v>
      </c>
      <c r="J974" s="360" t="str">
        <f>IF(ISBLANK(INDEX('Policy Characteristics'!D:D,MATCH($C974,'Policy Characteristics'!$C:$C,0))),"",INDEX('Policy Characteristics'!D:D,MATCH($C974,'Policy Characteristics'!$C:$C,0)))</f>
        <v>Material Efficiency, Longevity, &amp; Re-Use</v>
      </c>
      <c r="K974" s="358" t="str">
        <f>IF(ISBLANK(INDEX('Policy Characteristics'!E:E,MATCH($C974,'Policy Characteristics'!$C:$C,0))),"",INDEX('Policy Characteristics'!E:E,MATCH($C974,'Policy Characteristics'!$C:$C,0)))</f>
        <v>indst reduce nonenergy product demand</v>
      </c>
      <c r="L974" s="380">
        <f>IF(ISBLANK(INDEX('Policy Characteristics'!F:F,MATCH($C974,'Policy Characteristics'!$C:$C,0))),"",INDEX('Policy Characteristics'!F:F,MATCH($C974,'Policy Characteristics'!$C:$C,0)))</f>
        <v>0</v>
      </c>
      <c r="M974" s="380">
        <f>IF(ISBLANK(INDEX('Policy Characteristics'!G:G,MATCH($C974,'Policy Characteristics'!$C:$C,0))),"",INDEX('Policy Characteristics'!G:G,MATCH($C974,'Policy Characteristics'!$C:$C,0)))</f>
        <v>1</v>
      </c>
      <c r="N974" s="380">
        <f>IF(ISBLANK(INDEX('Policy Characteristics'!H:H,MATCH($C974,'Policy Characteristics'!$C:$C,0))),"",INDEX('Policy Characteristics'!H:H,MATCH($C974,'Policy Characteristics'!$C:$C,0)))</f>
        <v>0.01</v>
      </c>
      <c r="O974" s="358" t="str">
        <f>IF(ISBLANK(INDEX('Policy Characteristics'!I:I,MATCH($C974,'Policy Characteristics'!$C:$C,0))),"",INDEX('Policy Characteristics'!I:I,MATCH($C974,'Policy Characteristics'!$C:$C,0)))</f>
        <v>% demand reduction</v>
      </c>
      <c r="P974" s="358"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358" t="str">
        <f>IF(ISBLANK(INDEX('Policy Characteristics'!K:K,MATCH($C974,'Policy Characteristics'!$C:$C,0))),"",INDEX('Policy Characteristics'!K:K,MATCH($C974,'Policy Characteristics'!$C:$C,0)))</f>
        <v/>
      </c>
      <c r="R974" s="358" t="str">
        <f>IF(ISBLANK(INDEX('Policy Characteristics'!L:L,MATCH($C974,'Policy Characteristics'!$C:$C,0))),"",INDEX('Policy Characteristics'!L:L,MATCH($C974,'Policy Characteristics'!$C:$C,0)))</f>
        <v>material-efficiency-longevity-reuse.html</v>
      </c>
    </row>
    <row r="975" spans="1:18" x14ac:dyDescent="0.35">
      <c r="A975" s="358" t="str">
        <f>IF(ISBLANK(INDEX('Policy Characteristics'!A:A,MATCH($C975,'Policy Characteristics'!$C:$C,0))),"",INDEX('Policy Characteristics'!A:A,MATCH($C975,'Policy Characteristics'!$C:$C,0)))</f>
        <v>Industry</v>
      </c>
      <c r="B975" s="358" t="str">
        <f>IF(ISBLANK(INDEX('Policy Characteristics'!B:B,MATCH($C975,'Policy Characteristics'!$C:$C,0))),"",INDEX('Policy Characteristics'!B:B,MATCH($C975,'Policy Characteristics'!$C:$C,0)))</f>
        <v>Methane Capture</v>
      </c>
      <c r="C975" s="363" t="s">
        <v>306</v>
      </c>
      <c r="D975" s="53" t="s">
        <v>3221</v>
      </c>
      <c r="E975" s="53"/>
      <c r="F975" s="195" t="s">
        <v>3185</v>
      </c>
      <c r="G975" s="53"/>
      <c r="H975" s="54">
        <v>1458</v>
      </c>
      <c r="I975" s="53" t="s">
        <v>45</v>
      </c>
      <c r="J975" s="360" t="str">
        <f>IF(ISBLANK(INDEX('Policy Characteristics'!D:D,MATCH($C975,'Policy Characteristics'!$C:$C,0))),"",INDEX('Policy Characteristics'!D:D,MATCH($C975,'Policy Characteristics'!$C:$C,0)))</f>
        <v>Methane Capture and Destruction</v>
      </c>
      <c r="K975" s="358" t="str">
        <f>IF(ISBLANK(INDEX('Policy Characteristics'!E:E,MATCH($C975,'Policy Characteristics'!$C:$C,0))),"",INDEX('Policy Characteristics'!E:E,MATCH($C975,'Policy Characteristics'!$C:$C,0)))</f>
        <v>indst methane capture</v>
      </c>
      <c r="L975" s="380">
        <f>IF(ISBLANK(INDEX('Policy Characteristics'!F:F,MATCH($C975,'Policy Characteristics'!$C:$C,0))),"",INDEX('Policy Characteristics'!F:F,MATCH($C975,'Policy Characteristics'!$C:$C,0)))</f>
        <v>0</v>
      </c>
      <c r="M975" s="380">
        <f>IF(ISBLANK(INDEX('Policy Characteristics'!G:G,MATCH($C975,'Policy Characteristics'!$C:$C,0))),"",INDEX('Policy Characteristics'!G:G,MATCH($C975,'Policy Characteristics'!$C:$C,0)))</f>
        <v>1</v>
      </c>
      <c r="N975" s="380">
        <f>IF(ISBLANK(INDEX('Policy Characteristics'!H:H,MATCH($C975,'Policy Characteristics'!$C:$C,0))),"",INDEX('Policy Characteristics'!H:H,MATCH($C975,'Policy Characteristics'!$C:$C,0)))</f>
        <v>0.01</v>
      </c>
      <c r="O975" s="358" t="str">
        <f>IF(ISBLANK(INDEX('Policy Characteristics'!I:I,MATCH($C975,'Policy Characteristics'!$C:$C,0))),"",INDEX('Policy Characteristics'!I:I,MATCH($C975,'Policy Characteristics'!$C:$C,0)))</f>
        <v>% of potential achieved</v>
      </c>
      <c r="P975" s="358"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358" t="str">
        <f>IF(ISBLANK(INDEX('Policy Characteristics'!K:K,MATCH($C975,'Policy Characteristics'!$C:$C,0))),"",INDEX('Policy Characteristics'!K:K,MATCH($C975,'Policy Characteristics'!$C:$C,0)))</f>
        <v>industry-ag-main.html#methane-capture</v>
      </c>
      <c r="R975" s="358" t="str">
        <f>IF(ISBLANK(INDEX('Policy Characteristics'!L:L,MATCH($C975,'Policy Characteristics'!$C:$C,0))),"",INDEX('Policy Characteristics'!L:L,MATCH($C975,'Policy Characteristics'!$C:$C,0)))</f>
        <v>methane-capture.html</v>
      </c>
    </row>
    <row r="976" spans="1:18" x14ac:dyDescent="0.35">
      <c r="A976" s="358" t="str">
        <f>IF(ISBLANK(INDEX('Policy Characteristics'!A:A,MATCH($C976,'Policy Characteristics'!$C:$C,0))),"",INDEX('Policy Characteristics'!A:A,MATCH($C976,'Policy Characteristics'!$C:$C,0)))</f>
        <v>Industry</v>
      </c>
      <c r="B976" s="358" t="str">
        <f>IF(ISBLANK(INDEX('Policy Characteristics'!B:B,MATCH($C976,'Policy Characteristics'!$C:$C,0))),"",INDEX('Policy Characteristics'!B:B,MATCH($C976,'Policy Characteristics'!$C:$C,0)))</f>
        <v>Methane Capture</v>
      </c>
      <c r="C976" s="362" t="str">
        <f t="shared" ref="C976:C978" si="43">C$975</f>
        <v>Fraction of Methane Capture Opportunities Achieved</v>
      </c>
      <c r="D976" s="53" t="s">
        <v>3241</v>
      </c>
      <c r="E976" s="53"/>
      <c r="F976" s="195" t="s">
        <v>3203</v>
      </c>
      <c r="G976" s="53"/>
      <c r="H976" s="54">
        <v>1459</v>
      </c>
      <c r="I976" s="53" t="s">
        <v>45</v>
      </c>
      <c r="J976" s="360" t="str">
        <f>IF(ISBLANK(INDEX('Policy Characteristics'!D:D,MATCH($C976,'Policy Characteristics'!$C:$C,0))),"",INDEX('Policy Characteristics'!D:D,MATCH($C976,'Policy Characteristics'!$C:$C,0)))</f>
        <v>Methane Capture and Destruction</v>
      </c>
      <c r="K976" s="358" t="str">
        <f>IF(ISBLANK(INDEX('Policy Characteristics'!E:E,MATCH($C976,'Policy Characteristics'!$C:$C,0))),"",INDEX('Policy Characteristics'!E:E,MATCH($C976,'Policy Characteristics'!$C:$C,0)))</f>
        <v>indst methane capture</v>
      </c>
      <c r="L976" s="380">
        <f>IF(ISBLANK(INDEX('Policy Characteristics'!F:F,MATCH($C976,'Policy Characteristics'!$C:$C,0))),"",INDEX('Policy Characteristics'!F:F,MATCH($C976,'Policy Characteristics'!$C:$C,0)))</f>
        <v>0</v>
      </c>
      <c r="M976" s="380">
        <f>IF(ISBLANK(INDEX('Policy Characteristics'!G:G,MATCH($C976,'Policy Characteristics'!$C:$C,0))),"",INDEX('Policy Characteristics'!G:G,MATCH($C976,'Policy Characteristics'!$C:$C,0)))</f>
        <v>1</v>
      </c>
      <c r="N976" s="380">
        <f>IF(ISBLANK(INDEX('Policy Characteristics'!H:H,MATCH($C976,'Policy Characteristics'!$C:$C,0))),"",INDEX('Policy Characteristics'!H:H,MATCH($C976,'Policy Characteristics'!$C:$C,0)))</f>
        <v>0.01</v>
      </c>
      <c r="O976" s="358" t="str">
        <f>IF(ISBLANK(INDEX('Policy Characteristics'!I:I,MATCH($C976,'Policy Characteristics'!$C:$C,0))),"",INDEX('Policy Characteristics'!I:I,MATCH($C976,'Policy Characteristics'!$C:$C,0)))</f>
        <v>% of potential achieved</v>
      </c>
      <c r="P976" s="358"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358" t="str">
        <f>IF(ISBLANK(INDEX('Policy Characteristics'!K:K,MATCH($C976,'Policy Characteristics'!$C:$C,0))),"",INDEX('Policy Characteristics'!K:K,MATCH($C976,'Policy Characteristics'!$C:$C,0)))</f>
        <v>industry-ag-main.html#methane-capture</v>
      </c>
      <c r="R976" s="358" t="str">
        <f>IF(ISBLANK(INDEX('Policy Characteristics'!L:L,MATCH($C976,'Policy Characteristics'!$C:$C,0))),"",INDEX('Policy Characteristics'!L:L,MATCH($C976,'Policy Characteristics'!$C:$C,0)))</f>
        <v>methane-capture.html</v>
      </c>
    </row>
    <row r="977" spans="1:18" x14ac:dyDescent="0.35">
      <c r="A977" s="358" t="str">
        <f>IF(ISBLANK(INDEX('Policy Characteristics'!A:A,MATCH($C977,'Policy Characteristics'!$C:$C,0))),"",INDEX('Policy Characteristics'!A:A,MATCH($C977,'Policy Characteristics'!$C:$C,0)))</f>
        <v>Industry</v>
      </c>
      <c r="B977" s="358" t="str">
        <f>IF(ISBLANK(INDEX('Policy Characteristics'!B:B,MATCH($C977,'Policy Characteristics'!$C:$C,0))),"",INDEX('Policy Characteristics'!B:B,MATCH($C977,'Policy Characteristics'!$C:$C,0)))</f>
        <v>Methane Capture</v>
      </c>
      <c r="C977" s="362" t="str">
        <f t="shared" si="43"/>
        <v>Fraction of Methane Capture Opportunities Achieved</v>
      </c>
      <c r="D977" s="53" t="s">
        <v>3220</v>
      </c>
      <c r="E977" s="53"/>
      <c r="F977" s="195" t="s">
        <v>2864</v>
      </c>
      <c r="G977" s="53"/>
      <c r="H977" s="54">
        <v>513</v>
      </c>
      <c r="I977" s="53" t="s">
        <v>45</v>
      </c>
      <c r="J977" s="360" t="str">
        <f>IF(ISBLANK(INDEX('Policy Characteristics'!D:D,MATCH($C977,'Policy Characteristics'!$C:$C,0))),"",INDEX('Policy Characteristics'!D:D,MATCH($C977,'Policy Characteristics'!$C:$C,0)))</f>
        <v>Methane Capture and Destruction</v>
      </c>
      <c r="K977" s="358" t="str">
        <f>IF(ISBLANK(INDEX('Policy Characteristics'!E:E,MATCH($C977,'Policy Characteristics'!$C:$C,0))),"",INDEX('Policy Characteristics'!E:E,MATCH($C977,'Policy Characteristics'!$C:$C,0)))</f>
        <v>indst methane capture</v>
      </c>
      <c r="L977" s="380">
        <f>IF(ISBLANK(INDEX('Policy Characteristics'!F:F,MATCH($C977,'Policy Characteristics'!$C:$C,0))),"",INDEX('Policy Characteristics'!F:F,MATCH($C977,'Policy Characteristics'!$C:$C,0)))</f>
        <v>0</v>
      </c>
      <c r="M977" s="380">
        <f>IF(ISBLANK(INDEX('Policy Characteristics'!G:G,MATCH($C977,'Policy Characteristics'!$C:$C,0))),"",INDEX('Policy Characteristics'!G:G,MATCH($C977,'Policy Characteristics'!$C:$C,0)))</f>
        <v>1</v>
      </c>
      <c r="N977" s="380">
        <f>IF(ISBLANK(INDEX('Policy Characteristics'!H:H,MATCH($C977,'Policy Characteristics'!$C:$C,0))),"",INDEX('Policy Characteristics'!H:H,MATCH($C977,'Policy Characteristics'!$C:$C,0)))</f>
        <v>0.01</v>
      </c>
      <c r="O977" s="358" t="str">
        <f>IF(ISBLANK(INDEX('Policy Characteristics'!I:I,MATCH($C977,'Policy Characteristics'!$C:$C,0))),"",INDEX('Policy Characteristics'!I:I,MATCH($C977,'Policy Characteristics'!$C:$C,0)))</f>
        <v>% of potential achieved</v>
      </c>
      <c r="P977" s="358"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358" t="str">
        <f>IF(ISBLANK(INDEX('Policy Characteristics'!K:K,MATCH($C977,'Policy Characteristics'!$C:$C,0))),"",INDEX('Policy Characteristics'!K:K,MATCH($C977,'Policy Characteristics'!$C:$C,0)))</f>
        <v>industry-ag-main.html#methane-capture</v>
      </c>
      <c r="R977" s="358" t="str">
        <f>IF(ISBLANK(INDEX('Policy Characteristics'!L:L,MATCH($C977,'Policy Characteristics'!$C:$C,0))),"",INDEX('Policy Characteristics'!L:L,MATCH($C977,'Policy Characteristics'!$C:$C,0)))</f>
        <v>methane-capture.html</v>
      </c>
    </row>
    <row r="978" spans="1:18" x14ac:dyDescent="0.35">
      <c r="A978" s="358" t="str">
        <f>IF(ISBLANK(INDEX('Policy Characteristics'!A:A,MATCH($C978,'Policy Characteristics'!$C:$C,0))),"",INDEX('Policy Characteristics'!A:A,MATCH($C978,'Policy Characteristics'!$C:$C,0)))</f>
        <v>Industry</v>
      </c>
      <c r="B978" s="358" t="str">
        <f>IF(ISBLANK(INDEX('Policy Characteristics'!B:B,MATCH($C978,'Policy Characteristics'!$C:$C,0))),"",INDEX('Policy Characteristics'!B:B,MATCH($C978,'Policy Characteristics'!$C:$C,0)))</f>
        <v>Methane Capture</v>
      </c>
      <c r="C978" s="362" t="str">
        <f t="shared" si="43"/>
        <v>Fraction of Methane Capture Opportunities Achieved</v>
      </c>
      <c r="D978" s="53" t="s">
        <v>3242</v>
      </c>
      <c r="E978" s="53"/>
      <c r="F978" s="195" t="s">
        <v>3245</v>
      </c>
      <c r="G978" s="53"/>
      <c r="H978" s="54">
        <v>514</v>
      </c>
      <c r="I978" s="53" t="s">
        <v>45</v>
      </c>
      <c r="J978" s="360" t="str">
        <f>IF(ISBLANK(INDEX('Policy Characteristics'!D:D,MATCH($C978,'Policy Characteristics'!$C:$C,0))),"",INDEX('Policy Characteristics'!D:D,MATCH($C978,'Policy Characteristics'!$C:$C,0)))</f>
        <v>Methane Capture and Destruction</v>
      </c>
      <c r="K978" s="358" t="str">
        <f>IF(ISBLANK(INDEX('Policy Characteristics'!E:E,MATCH($C978,'Policy Characteristics'!$C:$C,0))),"",INDEX('Policy Characteristics'!E:E,MATCH($C978,'Policy Characteristics'!$C:$C,0)))</f>
        <v>indst methane capture</v>
      </c>
      <c r="L978" s="380">
        <f>IF(ISBLANK(INDEX('Policy Characteristics'!F:F,MATCH($C978,'Policy Characteristics'!$C:$C,0))),"",INDEX('Policy Characteristics'!F:F,MATCH($C978,'Policy Characteristics'!$C:$C,0)))</f>
        <v>0</v>
      </c>
      <c r="M978" s="380">
        <f>IF(ISBLANK(INDEX('Policy Characteristics'!G:G,MATCH($C978,'Policy Characteristics'!$C:$C,0))),"",INDEX('Policy Characteristics'!G:G,MATCH($C978,'Policy Characteristics'!$C:$C,0)))</f>
        <v>1</v>
      </c>
      <c r="N978" s="380">
        <f>IF(ISBLANK(INDEX('Policy Characteristics'!H:H,MATCH($C978,'Policy Characteristics'!$C:$C,0))),"",INDEX('Policy Characteristics'!H:H,MATCH($C978,'Policy Characteristics'!$C:$C,0)))</f>
        <v>0.01</v>
      </c>
      <c r="O978" s="358" t="str">
        <f>IF(ISBLANK(INDEX('Policy Characteristics'!I:I,MATCH($C978,'Policy Characteristics'!$C:$C,0))),"",INDEX('Policy Characteristics'!I:I,MATCH($C978,'Policy Characteristics'!$C:$C,0)))</f>
        <v>% of potential achieved</v>
      </c>
      <c r="P978" s="358"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358" t="str">
        <f>IF(ISBLANK(INDEX('Policy Characteristics'!K:K,MATCH($C978,'Policy Characteristics'!$C:$C,0))),"",INDEX('Policy Characteristics'!K:K,MATCH($C978,'Policy Characteristics'!$C:$C,0)))</f>
        <v>industry-ag-main.html#methane-capture</v>
      </c>
      <c r="R978" s="358" t="str">
        <f>IF(ISBLANK(INDEX('Policy Characteristics'!L:L,MATCH($C978,'Policy Characteristics'!$C:$C,0))),"",INDEX('Policy Characteristics'!L:L,MATCH($C978,'Policy Characteristics'!$C:$C,0)))</f>
        <v>methane-capture.html</v>
      </c>
    </row>
    <row r="979" spans="1:18" x14ac:dyDescent="0.35">
      <c r="A979" s="358" t="str">
        <f>IF(ISBLANK(INDEX('Policy Characteristics'!A:A,MATCH($C979,'Policy Characteristics'!$C:$C,0))),"",INDEX('Policy Characteristics'!A:A,MATCH($C979,'Policy Characteristics'!$C:$C,0)))</f>
        <v>Industry</v>
      </c>
      <c r="B979" s="358" t="str">
        <f>IF(ISBLANK(INDEX('Policy Characteristics'!B:B,MATCH($C979,'Policy Characteristics'!$C:$C,0))),"",INDEX('Policy Characteristics'!B:B,MATCH($C979,'Policy Characteristics'!$C:$C,0)))</f>
        <v>Methane Destruction</v>
      </c>
      <c r="C979" s="363" t="s">
        <v>307</v>
      </c>
      <c r="D979" s="53" t="s">
        <v>3221</v>
      </c>
      <c r="E979" s="53"/>
      <c r="F979" s="195" t="s">
        <v>3185</v>
      </c>
      <c r="G979" s="53"/>
      <c r="H979" s="54">
        <v>1460</v>
      </c>
      <c r="I979" s="53" t="s">
        <v>45</v>
      </c>
      <c r="J979" s="360" t="str">
        <f>IF(ISBLANK(INDEX('Policy Characteristics'!D:D,MATCH($C979,'Policy Characteristics'!$C:$C,0))),"",INDEX('Policy Characteristics'!D:D,MATCH($C979,'Policy Characteristics'!$C:$C,0)))</f>
        <v>Methane Capture and Destruction</v>
      </c>
      <c r="K979" s="358" t="str">
        <f>IF(ISBLANK(INDEX('Policy Characteristics'!E:E,MATCH($C979,'Policy Characteristics'!$C:$C,0))),"",INDEX('Policy Characteristics'!E:E,MATCH($C979,'Policy Characteristics'!$C:$C,0)))</f>
        <v>indst methane destruction</v>
      </c>
      <c r="L979" s="380">
        <f>IF(ISBLANK(INDEX('Policy Characteristics'!F:F,MATCH($C979,'Policy Characteristics'!$C:$C,0))),"",INDEX('Policy Characteristics'!F:F,MATCH($C979,'Policy Characteristics'!$C:$C,0)))</f>
        <v>0</v>
      </c>
      <c r="M979" s="380">
        <f>IF(ISBLANK(INDEX('Policy Characteristics'!G:G,MATCH($C979,'Policy Characteristics'!$C:$C,0))),"",INDEX('Policy Characteristics'!G:G,MATCH($C979,'Policy Characteristics'!$C:$C,0)))</f>
        <v>1</v>
      </c>
      <c r="N979" s="380">
        <f>IF(ISBLANK(INDEX('Policy Characteristics'!H:H,MATCH($C979,'Policy Characteristics'!$C:$C,0))),"",INDEX('Policy Characteristics'!H:H,MATCH($C979,'Policy Characteristics'!$C:$C,0)))</f>
        <v>0.01</v>
      </c>
      <c r="O979" s="358" t="str">
        <f>IF(ISBLANK(INDEX('Policy Characteristics'!I:I,MATCH($C979,'Policy Characteristics'!$C:$C,0))),"",INDEX('Policy Characteristics'!I:I,MATCH($C979,'Policy Characteristics'!$C:$C,0)))</f>
        <v>% of potential achieved</v>
      </c>
      <c r="P979" s="358"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358" t="str">
        <f>IF(ISBLANK(INDEX('Policy Characteristics'!K:K,MATCH($C979,'Policy Characteristics'!$C:$C,0))),"",INDEX('Policy Characteristics'!K:K,MATCH($C979,'Policy Characteristics'!$C:$C,0)))</f>
        <v>industry-ag-main.html#methane-destr</v>
      </c>
      <c r="R979" s="358" t="str">
        <f>IF(ISBLANK(INDEX('Policy Characteristics'!L:L,MATCH($C979,'Policy Characteristics'!$C:$C,0))),"",INDEX('Policy Characteristics'!L:L,MATCH($C979,'Policy Characteristics'!$C:$C,0)))</f>
        <v>methane-destruction.html</v>
      </c>
    </row>
    <row r="980" spans="1:18" x14ac:dyDescent="0.35">
      <c r="A980" s="358" t="str">
        <f>IF(ISBLANK(INDEX('Policy Characteristics'!A:A,MATCH($C980,'Policy Characteristics'!$C:$C,0))),"",INDEX('Policy Characteristics'!A:A,MATCH($C980,'Policy Characteristics'!$C:$C,0)))</f>
        <v>Industry</v>
      </c>
      <c r="B980" s="358" t="str">
        <f>IF(ISBLANK(INDEX('Policy Characteristics'!B:B,MATCH($C980,'Policy Characteristics'!$C:$C,0))),"",INDEX('Policy Characteristics'!B:B,MATCH($C980,'Policy Characteristics'!$C:$C,0)))</f>
        <v>Methane Destruction</v>
      </c>
      <c r="C980" s="362" t="str">
        <f t="shared" ref="C980:C982" si="44">C$979</f>
        <v>Fraction of Methane Destruction Opportunities Achieved</v>
      </c>
      <c r="D980" s="53" t="s">
        <v>3241</v>
      </c>
      <c r="E980" s="53"/>
      <c r="F980" s="195" t="s">
        <v>3203</v>
      </c>
      <c r="G980" s="53"/>
      <c r="H980" s="54">
        <v>1461</v>
      </c>
      <c r="I980" s="53" t="s">
        <v>45</v>
      </c>
      <c r="J980" s="360" t="str">
        <f>IF(ISBLANK(INDEX('Policy Characteristics'!D:D,MATCH($C980,'Policy Characteristics'!$C:$C,0))),"",INDEX('Policy Characteristics'!D:D,MATCH($C980,'Policy Characteristics'!$C:$C,0)))</f>
        <v>Methane Capture and Destruction</v>
      </c>
      <c r="K980" s="358" t="str">
        <f>IF(ISBLANK(INDEX('Policy Characteristics'!E:E,MATCH($C980,'Policy Characteristics'!$C:$C,0))),"",INDEX('Policy Characteristics'!E:E,MATCH($C980,'Policy Characteristics'!$C:$C,0)))</f>
        <v>indst methane destruction</v>
      </c>
      <c r="L980" s="380">
        <f>IF(ISBLANK(INDEX('Policy Characteristics'!F:F,MATCH($C980,'Policy Characteristics'!$C:$C,0))),"",INDEX('Policy Characteristics'!F:F,MATCH($C980,'Policy Characteristics'!$C:$C,0)))</f>
        <v>0</v>
      </c>
      <c r="M980" s="380">
        <f>IF(ISBLANK(INDEX('Policy Characteristics'!G:G,MATCH($C980,'Policy Characteristics'!$C:$C,0))),"",INDEX('Policy Characteristics'!G:G,MATCH($C980,'Policy Characteristics'!$C:$C,0)))</f>
        <v>1</v>
      </c>
      <c r="N980" s="380">
        <f>IF(ISBLANK(INDEX('Policy Characteristics'!H:H,MATCH($C980,'Policy Characteristics'!$C:$C,0))),"",INDEX('Policy Characteristics'!H:H,MATCH($C980,'Policy Characteristics'!$C:$C,0)))</f>
        <v>0.01</v>
      </c>
      <c r="O980" s="358" t="str">
        <f>IF(ISBLANK(INDEX('Policy Characteristics'!I:I,MATCH($C980,'Policy Characteristics'!$C:$C,0))),"",INDEX('Policy Characteristics'!I:I,MATCH($C980,'Policy Characteristics'!$C:$C,0)))</f>
        <v>% of potential achieved</v>
      </c>
      <c r="P980" s="358"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358" t="str">
        <f>IF(ISBLANK(INDEX('Policy Characteristics'!K:K,MATCH($C980,'Policy Characteristics'!$C:$C,0))),"",INDEX('Policy Characteristics'!K:K,MATCH($C980,'Policy Characteristics'!$C:$C,0)))</f>
        <v>industry-ag-main.html#methane-destr</v>
      </c>
      <c r="R980" s="358" t="str">
        <f>IF(ISBLANK(INDEX('Policy Characteristics'!L:L,MATCH($C980,'Policy Characteristics'!$C:$C,0))),"",INDEX('Policy Characteristics'!L:L,MATCH($C980,'Policy Characteristics'!$C:$C,0)))</f>
        <v>methane-destruction.html</v>
      </c>
    </row>
    <row r="981" spans="1:18" x14ac:dyDescent="0.35">
      <c r="A981" s="358" t="str">
        <f>IF(ISBLANK(INDEX('Policy Characteristics'!A:A,MATCH($C981,'Policy Characteristics'!$C:$C,0))),"",INDEX('Policy Characteristics'!A:A,MATCH($C981,'Policy Characteristics'!$C:$C,0)))</f>
        <v>Industry</v>
      </c>
      <c r="B981" s="358" t="str">
        <f>IF(ISBLANK(INDEX('Policy Characteristics'!B:B,MATCH($C981,'Policy Characteristics'!$C:$C,0))),"",INDEX('Policy Characteristics'!B:B,MATCH($C981,'Policy Characteristics'!$C:$C,0)))</f>
        <v>Methane Destruction</v>
      </c>
      <c r="C981" s="362" t="str">
        <f t="shared" si="44"/>
        <v>Fraction of Methane Destruction Opportunities Achieved</v>
      </c>
      <c r="D981" s="53" t="s">
        <v>3220</v>
      </c>
      <c r="E981" s="53"/>
      <c r="F981" s="195" t="s">
        <v>2864</v>
      </c>
      <c r="G981" s="53"/>
      <c r="H981" s="54">
        <v>515</v>
      </c>
      <c r="I981" s="53" t="s">
        <v>45</v>
      </c>
      <c r="J981" s="360" t="str">
        <f>IF(ISBLANK(INDEX('Policy Characteristics'!D:D,MATCH($C981,'Policy Characteristics'!$C:$C,0))),"",INDEX('Policy Characteristics'!D:D,MATCH($C981,'Policy Characteristics'!$C:$C,0)))</f>
        <v>Methane Capture and Destruction</v>
      </c>
      <c r="K981" s="358" t="str">
        <f>IF(ISBLANK(INDEX('Policy Characteristics'!E:E,MATCH($C981,'Policy Characteristics'!$C:$C,0))),"",INDEX('Policy Characteristics'!E:E,MATCH($C981,'Policy Characteristics'!$C:$C,0)))</f>
        <v>indst methane destruction</v>
      </c>
      <c r="L981" s="380">
        <f>IF(ISBLANK(INDEX('Policy Characteristics'!F:F,MATCH($C981,'Policy Characteristics'!$C:$C,0))),"",INDEX('Policy Characteristics'!F:F,MATCH($C981,'Policy Characteristics'!$C:$C,0)))</f>
        <v>0</v>
      </c>
      <c r="M981" s="380">
        <f>IF(ISBLANK(INDEX('Policy Characteristics'!G:G,MATCH($C981,'Policy Characteristics'!$C:$C,0))),"",INDEX('Policy Characteristics'!G:G,MATCH($C981,'Policy Characteristics'!$C:$C,0)))</f>
        <v>1</v>
      </c>
      <c r="N981" s="380">
        <f>IF(ISBLANK(INDEX('Policy Characteristics'!H:H,MATCH($C981,'Policy Characteristics'!$C:$C,0))),"",INDEX('Policy Characteristics'!H:H,MATCH($C981,'Policy Characteristics'!$C:$C,0)))</f>
        <v>0.01</v>
      </c>
      <c r="O981" s="358" t="str">
        <f>IF(ISBLANK(INDEX('Policy Characteristics'!I:I,MATCH($C981,'Policy Characteristics'!$C:$C,0))),"",INDEX('Policy Characteristics'!I:I,MATCH($C981,'Policy Characteristics'!$C:$C,0)))</f>
        <v>% of potential achieved</v>
      </c>
      <c r="P981" s="358"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358" t="str">
        <f>IF(ISBLANK(INDEX('Policy Characteristics'!K:K,MATCH($C981,'Policy Characteristics'!$C:$C,0))),"",INDEX('Policy Characteristics'!K:K,MATCH($C981,'Policy Characteristics'!$C:$C,0)))</f>
        <v>industry-ag-main.html#methane-destr</v>
      </c>
      <c r="R981" s="358" t="str">
        <f>IF(ISBLANK(INDEX('Policy Characteristics'!L:L,MATCH($C981,'Policy Characteristics'!$C:$C,0))),"",INDEX('Policy Characteristics'!L:L,MATCH($C981,'Policy Characteristics'!$C:$C,0)))</f>
        <v>methane-destruction.html</v>
      </c>
    </row>
    <row r="982" spans="1:18" x14ac:dyDescent="0.35">
      <c r="A982" s="358" t="str">
        <f>IF(ISBLANK(INDEX('Policy Characteristics'!A:A,MATCH($C982,'Policy Characteristics'!$C:$C,0))),"",INDEX('Policy Characteristics'!A:A,MATCH($C982,'Policy Characteristics'!$C:$C,0)))</f>
        <v>Industry</v>
      </c>
      <c r="B982" s="358" t="str">
        <f>IF(ISBLANK(INDEX('Policy Characteristics'!B:B,MATCH($C982,'Policy Characteristics'!$C:$C,0))),"",INDEX('Policy Characteristics'!B:B,MATCH($C982,'Policy Characteristics'!$C:$C,0)))</f>
        <v>Methane Destruction</v>
      </c>
      <c r="C982" s="362" t="str">
        <f t="shared" si="44"/>
        <v>Fraction of Methane Destruction Opportunities Achieved</v>
      </c>
      <c r="D982" s="53" t="s">
        <v>3242</v>
      </c>
      <c r="E982" s="53"/>
      <c r="F982" s="195" t="s">
        <v>3245</v>
      </c>
      <c r="G982" s="53"/>
      <c r="H982" s="54">
        <v>516</v>
      </c>
      <c r="I982" s="53" t="s">
        <v>45</v>
      </c>
      <c r="J982" s="360" t="str">
        <f>IF(ISBLANK(INDEX('Policy Characteristics'!D:D,MATCH($C982,'Policy Characteristics'!$C:$C,0))),"",INDEX('Policy Characteristics'!D:D,MATCH($C982,'Policy Characteristics'!$C:$C,0)))</f>
        <v>Methane Capture and Destruction</v>
      </c>
      <c r="K982" s="358" t="str">
        <f>IF(ISBLANK(INDEX('Policy Characteristics'!E:E,MATCH($C982,'Policy Characteristics'!$C:$C,0))),"",INDEX('Policy Characteristics'!E:E,MATCH($C982,'Policy Characteristics'!$C:$C,0)))</f>
        <v>indst methane destruction</v>
      </c>
      <c r="L982" s="380">
        <f>IF(ISBLANK(INDEX('Policy Characteristics'!F:F,MATCH($C982,'Policy Characteristics'!$C:$C,0))),"",INDEX('Policy Characteristics'!F:F,MATCH($C982,'Policy Characteristics'!$C:$C,0)))</f>
        <v>0</v>
      </c>
      <c r="M982" s="380">
        <f>IF(ISBLANK(INDEX('Policy Characteristics'!G:G,MATCH($C982,'Policy Characteristics'!$C:$C,0))),"",INDEX('Policy Characteristics'!G:G,MATCH($C982,'Policy Characteristics'!$C:$C,0)))</f>
        <v>1</v>
      </c>
      <c r="N982" s="380">
        <f>IF(ISBLANK(INDEX('Policy Characteristics'!H:H,MATCH($C982,'Policy Characteristics'!$C:$C,0))),"",INDEX('Policy Characteristics'!H:H,MATCH($C982,'Policy Characteristics'!$C:$C,0)))</f>
        <v>0.01</v>
      </c>
      <c r="O982" s="358" t="str">
        <f>IF(ISBLANK(INDEX('Policy Characteristics'!I:I,MATCH($C982,'Policy Characteristics'!$C:$C,0))),"",INDEX('Policy Characteristics'!I:I,MATCH($C982,'Policy Characteristics'!$C:$C,0)))</f>
        <v>% of potential achieved</v>
      </c>
      <c r="P982" s="358"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358" t="str">
        <f>IF(ISBLANK(INDEX('Policy Characteristics'!K:K,MATCH($C982,'Policy Characteristics'!$C:$C,0))),"",INDEX('Policy Characteristics'!K:K,MATCH($C982,'Policy Characteristics'!$C:$C,0)))</f>
        <v>industry-ag-main.html#methane-destr</v>
      </c>
      <c r="R982" s="358" t="str">
        <f>IF(ISBLANK(INDEX('Policy Characteristics'!L:L,MATCH($C982,'Policy Characteristics'!$C:$C,0))),"",INDEX('Policy Characteristics'!L:L,MATCH($C982,'Policy Characteristics'!$C:$C,0)))</f>
        <v>methane-destruction.html</v>
      </c>
    </row>
    <row r="983" spans="1:18" x14ac:dyDescent="0.35">
      <c r="A983" s="358" t="str">
        <f>IF(ISBLANK(INDEX('Policy Characteristics'!A:A,MATCH($C983,'Policy Characteristics'!$C:$C,0))),"",INDEX('Policy Characteristics'!A:A,MATCH($C983,'Policy Characteristics'!$C:$C,0)))</f>
        <v>Industry</v>
      </c>
      <c r="B983" s="383" t="str">
        <f>IF(ISBLANK(INDEX('Policy Characteristics'!B:B,MATCH($C983,'Policy Characteristics'!$C:$C,0))),"",INDEX('Policy Characteristics'!B:B,MATCH($C983,'Policy Characteristics'!$C:$C,0)))</f>
        <v>N2O Abatement</v>
      </c>
      <c r="C983" s="4" t="s">
        <v>3424</v>
      </c>
      <c r="D983" s="53"/>
      <c r="E983" s="53"/>
      <c r="F983" s="195"/>
      <c r="G983" s="53"/>
      <c r="H983" s="54">
        <v>1562</v>
      </c>
      <c r="I983" s="53" t="s">
        <v>45</v>
      </c>
      <c r="J983" s="360" t="str">
        <f>IF(ISBLANK(INDEX('Policy Characteristics'!D:D,MATCH($C983,'Policy Characteristics'!$C:$C,0))),"",INDEX('Policy Characteristics'!D:D,MATCH($C983,'Policy Characteristics'!$C:$C,0)))</f>
        <v>N2O Abatement</v>
      </c>
      <c r="K983" s="358" t="str">
        <f>IF(ISBLANK(INDEX('Policy Characteristics'!E:E,MATCH($C983,'Policy Characteristics'!$C:$C,0))),"",INDEX('Policy Characteristics'!E:E,MATCH($C983,'Policy Characteristics'!$C:$C,0)))</f>
        <v>indst N2O abatement</v>
      </c>
      <c r="L983" s="380">
        <f>IF(ISBLANK(INDEX('Policy Characteristics'!F:F,MATCH($C983,'Policy Characteristics'!$C:$C,0))),"",INDEX('Policy Characteristics'!F:F,MATCH($C983,'Policy Characteristics'!$C:$C,0)))</f>
        <v>0</v>
      </c>
      <c r="M983" s="380">
        <f>IF(ISBLANK(INDEX('Policy Characteristics'!G:G,MATCH($C983,'Policy Characteristics'!$C:$C,0))),"",INDEX('Policy Characteristics'!G:G,MATCH($C983,'Policy Characteristics'!$C:$C,0)))</f>
        <v>1</v>
      </c>
      <c r="N983" s="380">
        <f>IF(ISBLANK(INDEX('Policy Characteristics'!H:H,MATCH($C983,'Policy Characteristics'!$C:$C,0))),"",INDEX('Policy Characteristics'!H:H,MATCH($C983,'Policy Characteristics'!$C:$C,0)))</f>
        <v>0.01</v>
      </c>
      <c r="O983" s="358" t="str">
        <f>IF(ISBLANK(INDEX('Policy Characteristics'!I:I,MATCH($C983,'Policy Characteristics'!$C:$C,0))),"",INDEX('Policy Characteristics'!I:I,MATCH($C983,'Policy Characteristics'!$C:$C,0)))</f>
        <v>% of potential achieved</v>
      </c>
      <c r="P983" s="358"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358" t="str">
        <f>IF(ISBLANK(INDEX('Policy Characteristics'!K:K,MATCH($C983,'Policy Characteristics'!$C:$C,0))),"",INDEX('Policy Characteristics'!K:K,MATCH($C983,'Policy Characteristics'!$C:$C,0)))</f>
        <v/>
      </c>
      <c r="R983" s="358" t="str">
        <f>IF(ISBLANK(INDEX('Policy Characteristics'!L:L,MATCH($C983,'Policy Characteristics'!$C:$C,0))),"",INDEX('Policy Characteristics'!L:L,MATCH($C983,'Policy Characteristics'!$C:$C,0)))</f>
        <v/>
      </c>
    </row>
    <row r="984" spans="1:18" x14ac:dyDescent="0.35">
      <c r="A984" s="358" t="str">
        <f>IF(ISBLANK(INDEX('Policy Characteristics'!A:A,MATCH($C984,'Policy Characteristics'!$C:$C,0))),"",INDEX('Policy Characteristics'!A:A,MATCH($C984,'Policy Characteristics'!$C:$C,0)))</f>
        <v>Industry</v>
      </c>
      <c r="B984" s="358" t="str">
        <f>IF(ISBLANK(INDEX('Policy Characteristics'!B:B,MATCH($C984,'Policy Characteristics'!$C:$C,0))),"",INDEX('Policy Characteristics'!B:B,MATCH($C984,'Policy Characteristics'!$C:$C,0)))</f>
        <v>Reduce Fossil Fuel Exports</v>
      </c>
      <c r="C984" s="363" t="s">
        <v>2566</v>
      </c>
      <c r="D984" s="9" t="s">
        <v>479</v>
      </c>
      <c r="E984" s="53"/>
      <c r="F984" s="9" t="s">
        <v>476</v>
      </c>
      <c r="G984" s="53"/>
      <c r="H984" s="54">
        <v>451</v>
      </c>
      <c r="I984" s="53" t="s">
        <v>45</v>
      </c>
      <c r="J984" s="360" t="str">
        <f>IF(ISBLANK(INDEX('Policy Characteristics'!D:D,MATCH($C984,'Policy Characteristics'!$C:$C,0))),"",INDEX('Policy Characteristics'!D:D,MATCH($C984,'Policy Characteristics'!$C:$C,0)))</f>
        <v>Percent Reduction in Fossil Fuel Exports</v>
      </c>
      <c r="K984" s="358" t="str">
        <f>IF(ISBLANK(INDEX('Policy Characteristics'!E:E,MATCH($C984,'Policy Characteristics'!$C:$C,0))),"",INDEX('Policy Characteristics'!E:E,MATCH($C984,'Policy Characteristics'!$C:$C,0)))</f>
        <v>indst reduce fossil fuel exports</v>
      </c>
      <c r="L984" s="380">
        <f>IF(ISBLANK(INDEX('Policy Characteristics'!F:F,MATCH($C984,'Policy Characteristics'!$C:$C,0))),"",INDEX('Policy Characteristics'!F:F,MATCH($C984,'Policy Characteristics'!$C:$C,0)))</f>
        <v>0</v>
      </c>
      <c r="M984" s="380">
        <f>IF(ISBLANK(INDEX('Policy Characteristics'!G:G,MATCH($C984,'Policy Characteristics'!$C:$C,0))),"",INDEX('Policy Characteristics'!G:G,MATCH($C984,'Policy Characteristics'!$C:$C,0)))</f>
        <v>1</v>
      </c>
      <c r="N984" s="380">
        <f>IF(ISBLANK(INDEX('Policy Characteristics'!H:H,MATCH($C984,'Policy Characteristics'!$C:$C,0))),"",INDEX('Policy Characteristics'!H:H,MATCH($C984,'Policy Characteristics'!$C:$C,0)))</f>
        <v>0.01</v>
      </c>
      <c r="O984" s="358" t="str">
        <f>IF(ISBLANK(INDEX('Policy Characteristics'!I:I,MATCH($C984,'Policy Characteristics'!$C:$C,0))),"",INDEX('Policy Characteristics'!I:I,MATCH($C984,'Policy Characteristics'!$C:$C,0)))</f>
        <v>% reduction in exports</v>
      </c>
      <c r="P984" s="358"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4" s="358" t="str">
        <f>IF(ISBLANK(INDEX('Policy Characteristics'!K:K,MATCH($C984,'Policy Characteristics'!$C:$C,0))),"",INDEX('Policy Characteristics'!K:K,MATCH($C984,'Policy Characteristics'!$C:$C,0)))</f>
        <v/>
      </c>
      <c r="R984" s="358" t="str">
        <f>IF(ISBLANK(INDEX('Policy Characteristics'!L:L,MATCH($C984,'Policy Characteristics'!$C:$C,0))),"",INDEX('Policy Characteristics'!L:L,MATCH($C984,'Policy Characteristics'!$C:$C,0)))</f>
        <v>reduce-fuel-exports.html</v>
      </c>
    </row>
    <row r="985" spans="1:18" x14ac:dyDescent="0.35">
      <c r="A985" s="358" t="str">
        <f>IF(ISBLANK(INDEX('Policy Characteristics'!A:A,MATCH($C985,'Policy Characteristics'!$C:$C,0))),"",INDEX('Policy Characteristics'!A:A,MATCH($C985,'Policy Characteristics'!$C:$C,0)))</f>
        <v>Industry</v>
      </c>
      <c r="B985" s="358" t="str">
        <f>IF(ISBLANK(INDEX('Policy Characteristics'!B:B,MATCH($C985,'Policy Characteristics'!$C:$C,0))),"",INDEX('Policy Characteristics'!B:B,MATCH($C985,'Policy Characteristics'!$C:$C,0)))</f>
        <v>Reduce Fossil Fuel Exports</v>
      </c>
      <c r="C985" s="362" t="str">
        <f t="shared" ref="C985:C992" si="45">C$984</f>
        <v>Percent Reduction in Fossil Fuel Exports</v>
      </c>
      <c r="D985" s="9" t="s">
        <v>48</v>
      </c>
      <c r="E985" s="53"/>
      <c r="F985" s="9" t="s">
        <v>91</v>
      </c>
      <c r="G985" s="53"/>
      <c r="H985" s="54">
        <v>452</v>
      </c>
      <c r="I985" s="53" t="s">
        <v>45</v>
      </c>
      <c r="J985" s="360" t="str">
        <f>IF(ISBLANK(INDEX('Policy Characteristics'!D:D,MATCH($C985,'Policy Characteristics'!$C:$C,0))),"",INDEX('Policy Characteristics'!D:D,MATCH($C985,'Policy Characteristics'!$C:$C,0)))</f>
        <v>Percent Reduction in Fossil Fuel Exports</v>
      </c>
      <c r="K985" s="358" t="str">
        <f>IF(ISBLANK(INDEX('Policy Characteristics'!E:E,MATCH($C985,'Policy Characteristics'!$C:$C,0))),"",INDEX('Policy Characteristics'!E:E,MATCH($C985,'Policy Characteristics'!$C:$C,0)))</f>
        <v>indst reduce fossil fuel exports</v>
      </c>
      <c r="L985" s="380">
        <f>IF(ISBLANK(INDEX('Policy Characteristics'!F:F,MATCH($C985,'Policy Characteristics'!$C:$C,0))),"",INDEX('Policy Characteristics'!F:F,MATCH($C985,'Policy Characteristics'!$C:$C,0)))</f>
        <v>0</v>
      </c>
      <c r="M985" s="380">
        <f>IF(ISBLANK(INDEX('Policy Characteristics'!G:G,MATCH($C985,'Policy Characteristics'!$C:$C,0))),"",INDEX('Policy Characteristics'!G:G,MATCH($C985,'Policy Characteristics'!$C:$C,0)))</f>
        <v>1</v>
      </c>
      <c r="N985" s="380">
        <f>IF(ISBLANK(INDEX('Policy Characteristics'!H:H,MATCH($C985,'Policy Characteristics'!$C:$C,0))),"",INDEX('Policy Characteristics'!H:H,MATCH($C985,'Policy Characteristics'!$C:$C,0)))</f>
        <v>0.01</v>
      </c>
      <c r="O985" s="358" t="str">
        <f>IF(ISBLANK(INDEX('Policy Characteristics'!I:I,MATCH($C985,'Policy Characteristics'!$C:$C,0))),"",INDEX('Policy Characteristics'!I:I,MATCH($C985,'Policy Characteristics'!$C:$C,0)))</f>
        <v>% reduction in exports</v>
      </c>
      <c r="P985" s="358"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5" s="358" t="str">
        <f>IF(ISBLANK(INDEX('Policy Characteristics'!K:K,MATCH($C985,'Policy Characteristics'!$C:$C,0))),"",INDEX('Policy Characteristics'!K:K,MATCH($C985,'Policy Characteristics'!$C:$C,0)))</f>
        <v/>
      </c>
      <c r="R985" s="358" t="str">
        <f>IF(ISBLANK(INDEX('Policy Characteristics'!L:L,MATCH($C985,'Policy Characteristics'!$C:$C,0))),"",INDEX('Policy Characteristics'!L:L,MATCH($C985,'Policy Characteristics'!$C:$C,0)))</f>
        <v>reduce-fuel-exports.html</v>
      </c>
    </row>
    <row r="986" spans="1:18" x14ac:dyDescent="0.35">
      <c r="A986" s="358" t="str">
        <f>IF(ISBLANK(INDEX('Policy Characteristics'!A:A,MATCH($C986,'Policy Characteristics'!$C:$C,0))),"",INDEX('Policy Characteristics'!A:A,MATCH($C986,'Policy Characteristics'!$C:$C,0)))</f>
        <v>Industry</v>
      </c>
      <c r="B986" s="358" t="str">
        <f>IF(ISBLANK(INDEX('Policy Characteristics'!B:B,MATCH($C986,'Policy Characteristics'!$C:$C,0))),"",INDEX('Policy Characteristics'!B:B,MATCH($C986,'Policy Characteristics'!$C:$C,0)))</f>
        <v>Reduce Fossil Fuel Exports</v>
      </c>
      <c r="C986" s="362" t="str">
        <f t="shared" si="45"/>
        <v>Percent Reduction in Fossil Fuel Exports</v>
      </c>
      <c r="D986" s="9" t="s">
        <v>55</v>
      </c>
      <c r="E986" s="53"/>
      <c r="F986" s="9" t="s">
        <v>99</v>
      </c>
      <c r="G986" s="53"/>
      <c r="H986" s="54">
        <v>453</v>
      </c>
      <c r="I986" s="53" t="s">
        <v>45</v>
      </c>
      <c r="J986" s="360" t="str">
        <f>IF(ISBLANK(INDEX('Policy Characteristics'!D:D,MATCH($C986,'Policy Characteristics'!$C:$C,0))),"",INDEX('Policy Characteristics'!D:D,MATCH($C986,'Policy Characteristics'!$C:$C,0)))</f>
        <v>Percent Reduction in Fossil Fuel Exports</v>
      </c>
      <c r="K986" s="358" t="str">
        <f>IF(ISBLANK(INDEX('Policy Characteristics'!E:E,MATCH($C986,'Policy Characteristics'!$C:$C,0))),"",INDEX('Policy Characteristics'!E:E,MATCH($C986,'Policy Characteristics'!$C:$C,0)))</f>
        <v>indst reduce fossil fuel exports</v>
      </c>
      <c r="L986" s="380">
        <f>IF(ISBLANK(INDEX('Policy Characteristics'!F:F,MATCH($C986,'Policy Characteristics'!$C:$C,0))),"",INDEX('Policy Characteristics'!F:F,MATCH($C986,'Policy Characteristics'!$C:$C,0)))</f>
        <v>0</v>
      </c>
      <c r="M986" s="380">
        <f>IF(ISBLANK(INDEX('Policy Characteristics'!G:G,MATCH($C986,'Policy Characteristics'!$C:$C,0))),"",INDEX('Policy Characteristics'!G:G,MATCH($C986,'Policy Characteristics'!$C:$C,0)))</f>
        <v>1</v>
      </c>
      <c r="N986" s="380">
        <f>IF(ISBLANK(INDEX('Policy Characteristics'!H:H,MATCH($C986,'Policy Characteristics'!$C:$C,0))),"",INDEX('Policy Characteristics'!H:H,MATCH($C986,'Policy Characteristics'!$C:$C,0)))</f>
        <v>0.01</v>
      </c>
      <c r="O986" s="358" t="str">
        <f>IF(ISBLANK(INDEX('Policy Characteristics'!I:I,MATCH($C986,'Policy Characteristics'!$C:$C,0))),"",INDEX('Policy Characteristics'!I:I,MATCH($C986,'Policy Characteristics'!$C:$C,0)))</f>
        <v>% reduction in exports</v>
      </c>
      <c r="P986" s="358"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6" s="358" t="str">
        <f>IF(ISBLANK(INDEX('Policy Characteristics'!K:K,MATCH($C986,'Policy Characteristics'!$C:$C,0))),"",INDEX('Policy Characteristics'!K:K,MATCH($C986,'Policy Characteristics'!$C:$C,0)))</f>
        <v/>
      </c>
      <c r="R986" s="358" t="str">
        <f>IF(ISBLANK(INDEX('Policy Characteristics'!L:L,MATCH($C986,'Policy Characteristics'!$C:$C,0))),"",INDEX('Policy Characteristics'!L:L,MATCH($C986,'Policy Characteristics'!$C:$C,0)))</f>
        <v>reduce-fuel-exports.html</v>
      </c>
    </row>
    <row r="987" spans="1:18" x14ac:dyDescent="0.35">
      <c r="A987" s="358" t="str">
        <f>IF(ISBLANK(INDEX('Policy Characteristics'!A:A,MATCH($C987,'Policy Characteristics'!$C:$C,0))),"",INDEX('Policy Characteristics'!A:A,MATCH($C987,'Policy Characteristics'!$C:$C,0)))</f>
        <v>Industry</v>
      </c>
      <c r="B987" s="358" t="str">
        <f>IF(ISBLANK(INDEX('Policy Characteristics'!B:B,MATCH($C987,'Policy Characteristics'!$C:$C,0))),"",INDEX('Policy Characteristics'!B:B,MATCH($C987,'Policy Characteristics'!$C:$C,0)))</f>
        <v>Reduce Fossil Fuel Exports</v>
      </c>
      <c r="C987" s="362" t="str">
        <f t="shared" si="45"/>
        <v>Percent Reduction in Fossil Fuel Exports</v>
      </c>
      <c r="D987" s="9" t="s">
        <v>56</v>
      </c>
      <c r="E987" s="53"/>
      <c r="F987" s="9" t="s">
        <v>100</v>
      </c>
      <c r="G987" s="53"/>
      <c r="H987" s="54">
        <v>454</v>
      </c>
      <c r="I987" s="53" t="s">
        <v>45</v>
      </c>
      <c r="J987" s="360" t="str">
        <f>IF(ISBLANK(INDEX('Policy Characteristics'!D:D,MATCH($C987,'Policy Characteristics'!$C:$C,0))),"",INDEX('Policy Characteristics'!D:D,MATCH($C987,'Policy Characteristics'!$C:$C,0)))</f>
        <v>Percent Reduction in Fossil Fuel Exports</v>
      </c>
      <c r="K987" s="358" t="str">
        <f>IF(ISBLANK(INDEX('Policy Characteristics'!E:E,MATCH($C987,'Policy Characteristics'!$C:$C,0))),"",INDEX('Policy Characteristics'!E:E,MATCH($C987,'Policy Characteristics'!$C:$C,0)))</f>
        <v>indst reduce fossil fuel exports</v>
      </c>
      <c r="L987" s="380">
        <f>IF(ISBLANK(INDEX('Policy Characteristics'!F:F,MATCH($C987,'Policy Characteristics'!$C:$C,0))),"",INDEX('Policy Characteristics'!F:F,MATCH($C987,'Policy Characteristics'!$C:$C,0)))</f>
        <v>0</v>
      </c>
      <c r="M987" s="380">
        <f>IF(ISBLANK(INDEX('Policy Characteristics'!G:G,MATCH($C987,'Policy Characteristics'!$C:$C,0))),"",INDEX('Policy Characteristics'!G:G,MATCH($C987,'Policy Characteristics'!$C:$C,0)))</f>
        <v>1</v>
      </c>
      <c r="N987" s="380">
        <f>IF(ISBLANK(INDEX('Policy Characteristics'!H:H,MATCH($C987,'Policy Characteristics'!$C:$C,0))),"",INDEX('Policy Characteristics'!H:H,MATCH($C987,'Policy Characteristics'!$C:$C,0)))</f>
        <v>0.01</v>
      </c>
      <c r="O987" s="358" t="str">
        <f>IF(ISBLANK(INDEX('Policy Characteristics'!I:I,MATCH($C987,'Policy Characteristics'!$C:$C,0))),"",INDEX('Policy Characteristics'!I:I,MATCH($C987,'Policy Characteristics'!$C:$C,0)))</f>
        <v>% reduction in exports</v>
      </c>
      <c r="P987" s="358"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7" s="358" t="str">
        <f>IF(ISBLANK(INDEX('Policy Characteristics'!K:K,MATCH($C987,'Policy Characteristics'!$C:$C,0))),"",INDEX('Policy Characteristics'!K:K,MATCH($C987,'Policy Characteristics'!$C:$C,0)))</f>
        <v/>
      </c>
      <c r="R987" s="358" t="str">
        <f>IF(ISBLANK(INDEX('Policy Characteristics'!L:L,MATCH($C987,'Policy Characteristics'!$C:$C,0))),"",INDEX('Policy Characteristics'!L:L,MATCH($C987,'Policy Characteristics'!$C:$C,0)))</f>
        <v>reduce-fuel-exports.html</v>
      </c>
    </row>
    <row r="988" spans="1:18" x14ac:dyDescent="0.35">
      <c r="A988" s="358" t="str">
        <f>IF(ISBLANK(INDEX('Policy Characteristics'!A:A,MATCH($C988,'Policy Characteristics'!$C:$C,0))),"",INDEX('Policy Characteristics'!A:A,MATCH($C988,'Policy Characteristics'!$C:$C,0)))</f>
        <v>Industry</v>
      </c>
      <c r="B988" s="358" t="str">
        <f>IF(ISBLANK(INDEX('Policy Characteristics'!B:B,MATCH($C988,'Policy Characteristics'!$C:$C,0))),"",INDEX('Policy Characteristics'!B:B,MATCH($C988,'Policy Characteristics'!$C:$C,0)))</f>
        <v>Reduce Fossil Fuel Exports</v>
      </c>
      <c r="C988" s="362" t="str">
        <f t="shared" si="45"/>
        <v>Percent Reduction in Fossil Fuel Exports</v>
      </c>
      <c r="D988" s="9" t="s">
        <v>2547</v>
      </c>
      <c r="E988" s="53"/>
      <c r="F988" s="9" t="s">
        <v>2548</v>
      </c>
      <c r="G988" s="53"/>
      <c r="H988" s="54">
        <v>455</v>
      </c>
      <c r="I988" s="53" t="s">
        <v>45</v>
      </c>
      <c r="J988" s="360" t="str">
        <f>IF(ISBLANK(INDEX('Policy Characteristics'!D:D,MATCH($C988,'Policy Characteristics'!$C:$C,0))),"",INDEX('Policy Characteristics'!D:D,MATCH($C988,'Policy Characteristics'!$C:$C,0)))</f>
        <v>Percent Reduction in Fossil Fuel Exports</v>
      </c>
      <c r="K988" s="358" t="str">
        <f>IF(ISBLANK(INDEX('Policy Characteristics'!E:E,MATCH($C988,'Policy Characteristics'!$C:$C,0))),"",INDEX('Policy Characteristics'!E:E,MATCH($C988,'Policy Characteristics'!$C:$C,0)))</f>
        <v>indst reduce fossil fuel exports</v>
      </c>
      <c r="L988" s="380">
        <f>IF(ISBLANK(INDEX('Policy Characteristics'!F:F,MATCH($C988,'Policy Characteristics'!$C:$C,0))),"",INDEX('Policy Characteristics'!F:F,MATCH($C988,'Policy Characteristics'!$C:$C,0)))</f>
        <v>0</v>
      </c>
      <c r="M988" s="380">
        <f>IF(ISBLANK(INDEX('Policy Characteristics'!G:G,MATCH($C988,'Policy Characteristics'!$C:$C,0))),"",INDEX('Policy Characteristics'!G:G,MATCH($C988,'Policy Characteristics'!$C:$C,0)))</f>
        <v>1</v>
      </c>
      <c r="N988" s="380">
        <f>IF(ISBLANK(INDEX('Policy Characteristics'!H:H,MATCH($C988,'Policy Characteristics'!$C:$C,0))),"",INDEX('Policy Characteristics'!H:H,MATCH($C988,'Policy Characteristics'!$C:$C,0)))</f>
        <v>0.01</v>
      </c>
      <c r="O988" s="358" t="str">
        <f>IF(ISBLANK(INDEX('Policy Characteristics'!I:I,MATCH($C988,'Policy Characteristics'!$C:$C,0))),"",INDEX('Policy Characteristics'!I:I,MATCH($C988,'Policy Characteristics'!$C:$C,0)))</f>
        <v>% reduction in exports</v>
      </c>
      <c r="P988" s="358"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8" s="358" t="str">
        <f>IF(ISBLANK(INDEX('Policy Characteristics'!K:K,MATCH($C988,'Policy Characteristics'!$C:$C,0))),"",INDEX('Policy Characteristics'!K:K,MATCH($C988,'Policy Characteristics'!$C:$C,0)))</f>
        <v/>
      </c>
      <c r="R988" s="358" t="str">
        <f>IF(ISBLANK(INDEX('Policy Characteristics'!L:L,MATCH($C988,'Policy Characteristics'!$C:$C,0))),"",INDEX('Policy Characteristics'!L:L,MATCH($C988,'Policy Characteristics'!$C:$C,0)))</f>
        <v>reduce-fuel-exports.html</v>
      </c>
    </row>
    <row r="989" spans="1:18" x14ac:dyDescent="0.35">
      <c r="A989" s="358" t="str">
        <f>IF(ISBLANK(INDEX('Policy Characteristics'!A:A,MATCH($C989,'Policy Characteristics'!$C:$C,0))),"",INDEX('Policy Characteristics'!A:A,MATCH($C989,'Policy Characteristics'!$C:$C,0)))</f>
        <v>Industry</v>
      </c>
      <c r="B989" s="358" t="str">
        <f>IF(ISBLANK(INDEX('Policy Characteristics'!B:B,MATCH($C989,'Policy Characteristics'!$C:$C,0))),"",INDEX('Policy Characteristics'!B:B,MATCH($C989,'Policy Characteristics'!$C:$C,0)))</f>
        <v>Reduce Fossil Fuel Exports</v>
      </c>
      <c r="C989" s="362" t="str">
        <f t="shared" si="45"/>
        <v>Percent Reduction in Fossil Fuel Exports</v>
      </c>
      <c r="D989" s="9" t="s">
        <v>472</v>
      </c>
      <c r="E989" s="53"/>
      <c r="F989" s="9" t="s">
        <v>473</v>
      </c>
      <c r="G989" s="53"/>
      <c r="H989" s="54">
        <v>456</v>
      </c>
      <c r="I989" s="9" t="s">
        <v>46</v>
      </c>
      <c r="J989" s="360" t="str">
        <f>IF(ISBLANK(INDEX('Policy Characteristics'!D:D,MATCH($C989,'Policy Characteristics'!$C:$C,0))),"",INDEX('Policy Characteristics'!D:D,MATCH($C989,'Policy Characteristics'!$C:$C,0)))</f>
        <v>Percent Reduction in Fossil Fuel Exports</v>
      </c>
      <c r="K989" s="358" t="str">
        <f>IF(ISBLANK(INDEX('Policy Characteristics'!E:E,MATCH($C989,'Policy Characteristics'!$C:$C,0))),"",INDEX('Policy Characteristics'!E:E,MATCH($C989,'Policy Characteristics'!$C:$C,0)))</f>
        <v>indst reduce fossil fuel exports</v>
      </c>
      <c r="L989" s="380">
        <f>IF(ISBLANK(INDEX('Policy Characteristics'!F:F,MATCH($C989,'Policy Characteristics'!$C:$C,0))),"",INDEX('Policy Characteristics'!F:F,MATCH($C989,'Policy Characteristics'!$C:$C,0)))</f>
        <v>0</v>
      </c>
      <c r="M989" s="380">
        <f>IF(ISBLANK(INDEX('Policy Characteristics'!G:G,MATCH($C989,'Policy Characteristics'!$C:$C,0))),"",INDEX('Policy Characteristics'!G:G,MATCH($C989,'Policy Characteristics'!$C:$C,0)))</f>
        <v>1</v>
      </c>
      <c r="N989" s="380">
        <f>IF(ISBLANK(INDEX('Policy Characteristics'!H:H,MATCH($C989,'Policy Characteristics'!$C:$C,0))),"",INDEX('Policy Characteristics'!H:H,MATCH($C989,'Policy Characteristics'!$C:$C,0)))</f>
        <v>0.01</v>
      </c>
      <c r="O989" s="358" t="str">
        <f>IF(ISBLANK(INDEX('Policy Characteristics'!I:I,MATCH($C989,'Policy Characteristics'!$C:$C,0))),"",INDEX('Policy Characteristics'!I:I,MATCH($C989,'Policy Characteristics'!$C:$C,0)))</f>
        <v>% reduction in exports</v>
      </c>
      <c r="P989" s="358"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9" s="358" t="str">
        <f>IF(ISBLANK(INDEX('Policy Characteristics'!K:K,MATCH($C989,'Policy Characteristics'!$C:$C,0))),"",INDEX('Policy Characteristics'!K:K,MATCH($C989,'Policy Characteristics'!$C:$C,0)))</f>
        <v/>
      </c>
      <c r="R989" s="358" t="str">
        <f>IF(ISBLANK(INDEX('Policy Characteristics'!L:L,MATCH($C989,'Policy Characteristics'!$C:$C,0))),"",INDEX('Policy Characteristics'!L:L,MATCH($C989,'Policy Characteristics'!$C:$C,0)))</f>
        <v>reduce-fuel-exports.html</v>
      </c>
    </row>
    <row r="990" spans="1:18" x14ac:dyDescent="0.35">
      <c r="A990" s="358" t="str">
        <f>IF(ISBLANK(INDEX('Policy Characteristics'!A:A,MATCH($C990,'Policy Characteristics'!$C:$C,0))),"",INDEX('Policy Characteristics'!A:A,MATCH($C990,'Policy Characteristics'!$C:$C,0)))</f>
        <v>Industry</v>
      </c>
      <c r="B990" s="358" t="str">
        <f>IF(ISBLANK(INDEX('Policy Characteristics'!B:B,MATCH($C990,'Policy Characteristics'!$C:$C,0))),"",INDEX('Policy Characteristics'!B:B,MATCH($C990,'Policy Characteristics'!$C:$C,0)))</f>
        <v>Reduce Fossil Fuel Exports</v>
      </c>
      <c r="C990" s="362" t="str">
        <f t="shared" si="45"/>
        <v>Percent Reduction in Fossil Fuel Exports</v>
      </c>
      <c r="D990" s="9" t="s">
        <v>2539</v>
      </c>
      <c r="E990" s="53"/>
      <c r="F990" s="9" t="s">
        <v>2543</v>
      </c>
      <c r="G990" s="53"/>
      <c r="H990" s="54">
        <v>457</v>
      </c>
      <c r="I990" s="53" t="s">
        <v>45</v>
      </c>
      <c r="J990" s="360" t="str">
        <f>IF(ISBLANK(INDEX('Policy Characteristics'!D:D,MATCH($C990,'Policy Characteristics'!$C:$C,0))),"",INDEX('Policy Characteristics'!D:D,MATCH($C990,'Policy Characteristics'!$C:$C,0)))</f>
        <v>Percent Reduction in Fossil Fuel Exports</v>
      </c>
      <c r="K990" s="358" t="str">
        <f>IF(ISBLANK(INDEX('Policy Characteristics'!E:E,MATCH($C990,'Policy Characteristics'!$C:$C,0))),"",INDEX('Policy Characteristics'!E:E,MATCH($C990,'Policy Characteristics'!$C:$C,0)))</f>
        <v>indst reduce fossil fuel exports</v>
      </c>
      <c r="L990" s="380">
        <f>IF(ISBLANK(INDEX('Policy Characteristics'!F:F,MATCH($C990,'Policy Characteristics'!$C:$C,0))),"",INDEX('Policy Characteristics'!F:F,MATCH($C990,'Policy Characteristics'!$C:$C,0)))</f>
        <v>0</v>
      </c>
      <c r="M990" s="380">
        <f>IF(ISBLANK(INDEX('Policy Characteristics'!G:G,MATCH($C990,'Policy Characteristics'!$C:$C,0))),"",INDEX('Policy Characteristics'!G:G,MATCH($C990,'Policy Characteristics'!$C:$C,0)))</f>
        <v>1</v>
      </c>
      <c r="N990" s="380">
        <f>IF(ISBLANK(INDEX('Policy Characteristics'!H:H,MATCH($C990,'Policy Characteristics'!$C:$C,0))),"",INDEX('Policy Characteristics'!H:H,MATCH($C990,'Policy Characteristics'!$C:$C,0)))</f>
        <v>0.01</v>
      </c>
      <c r="O990" s="358" t="str">
        <f>IF(ISBLANK(INDEX('Policy Characteristics'!I:I,MATCH($C990,'Policy Characteristics'!$C:$C,0))),"",INDEX('Policy Characteristics'!I:I,MATCH($C990,'Policy Characteristics'!$C:$C,0)))</f>
        <v>% reduction in exports</v>
      </c>
      <c r="P990" s="358"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0" s="358" t="str">
        <f>IF(ISBLANK(INDEX('Policy Characteristics'!K:K,MATCH($C990,'Policy Characteristics'!$C:$C,0))),"",INDEX('Policy Characteristics'!K:K,MATCH($C990,'Policy Characteristics'!$C:$C,0)))</f>
        <v/>
      </c>
      <c r="R990" s="358" t="str">
        <f>IF(ISBLANK(INDEX('Policy Characteristics'!L:L,MATCH($C990,'Policy Characteristics'!$C:$C,0))),"",INDEX('Policy Characteristics'!L:L,MATCH($C990,'Policy Characteristics'!$C:$C,0)))</f>
        <v>reduce-fuel-exports.html</v>
      </c>
    </row>
    <row r="991" spans="1:18" x14ac:dyDescent="0.35">
      <c r="A991" s="358" t="str">
        <f>IF(ISBLANK(INDEX('Policy Characteristics'!A:A,MATCH($C991,'Policy Characteristics'!$C:$C,0))),"",INDEX('Policy Characteristics'!A:A,MATCH($C991,'Policy Characteristics'!$C:$C,0)))</f>
        <v>Industry</v>
      </c>
      <c r="B991" s="358" t="str">
        <f>IF(ISBLANK(INDEX('Policy Characteristics'!B:B,MATCH($C991,'Policy Characteristics'!$C:$C,0))),"",INDEX('Policy Characteristics'!B:B,MATCH($C991,'Policy Characteristics'!$C:$C,0)))</f>
        <v>Reduce Fossil Fuel Exports</v>
      </c>
      <c r="C991" s="362" t="str">
        <f t="shared" si="45"/>
        <v>Percent Reduction in Fossil Fuel Exports</v>
      </c>
      <c r="D991" s="9" t="s">
        <v>2549</v>
      </c>
      <c r="E991" s="53"/>
      <c r="F991" s="9" t="s">
        <v>2550</v>
      </c>
      <c r="G991" s="53"/>
      <c r="H991" s="54">
        <v>458</v>
      </c>
      <c r="I991" s="53" t="s">
        <v>45</v>
      </c>
      <c r="J991" s="360" t="str">
        <f>IF(ISBLANK(INDEX('Policy Characteristics'!D:D,MATCH($C991,'Policy Characteristics'!$C:$C,0))),"",INDEX('Policy Characteristics'!D:D,MATCH($C991,'Policy Characteristics'!$C:$C,0)))</f>
        <v>Percent Reduction in Fossil Fuel Exports</v>
      </c>
      <c r="K991" s="358" t="str">
        <f>IF(ISBLANK(INDEX('Policy Characteristics'!E:E,MATCH($C991,'Policy Characteristics'!$C:$C,0))),"",INDEX('Policy Characteristics'!E:E,MATCH($C991,'Policy Characteristics'!$C:$C,0)))</f>
        <v>indst reduce fossil fuel exports</v>
      </c>
      <c r="L991" s="380">
        <f>IF(ISBLANK(INDEX('Policy Characteristics'!F:F,MATCH($C991,'Policy Characteristics'!$C:$C,0))),"",INDEX('Policy Characteristics'!F:F,MATCH($C991,'Policy Characteristics'!$C:$C,0)))</f>
        <v>0</v>
      </c>
      <c r="M991" s="380">
        <f>IF(ISBLANK(INDEX('Policy Characteristics'!G:G,MATCH($C991,'Policy Characteristics'!$C:$C,0))),"",INDEX('Policy Characteristics'!G:G,MATCH($C991,'Policy Characteristics'!$C:$C,0)))</f>
        <v>1</v>
      </c>
      <c r="N991" s="380">
        <f>IF(ISBLANK(INDEX('Policy Characteristics'!H:H,MATCH($C991,'Policy Characteristics'!$C:$C,0))),"",INDEX('Policy Characteristics'!H:H,MATCH($C991,'Policy Characteristics'!$C:$C,0)))</f>
        <v>0.01</v>
      </c>
      <c r="O991" s="358" t="str">
        <f>IF(ISBLANK(INDEX('Policy Characteristics'!I:I,MATCH($C991,'Policy Characteristics'!$C:$C,0))),"",INDEX('Policy Characteristics'!I:I,MATCH($C991,'Policy Characteristics'!$C:$C,0)))</f>
        <v>% reduction in exports</v>
      </c>
      <c r="P991" s="358"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1" s="358" t="str">
        <f>IF(ISBLANK(INDEX('Policy Characteristics'!K:K,MATCH($C991,'Policy Characteristics'!$C:$C,0))),"",INDEX('Policy Characteristics'!K:K,MATCH($C991,'Policy Characteristics'!$C:$C,0)))</f>
        <v/>
      </c>
      <c r="R991" s="358" t="str">
        <f>IF(ISBLANK(INDEX('Policy Characteristics'!L:L,MATCH($C991,'Policy Characteristics'!$C:$C,0))),"",INDEX('Policy Characteristics'!L:L,MATCH($C991,'Policy Characteristics'!$C:$C,0)))</f>
        <v>reduce-fuel-exports.html</v>
      </c>
    </row>
    <row r="992" spans="1:18" x14ac:dyDescent="0.35">
      <c r="A992" s="358" t="str">
        <f>IF(ISBLANK(INDEX('Policy Characteristics'!A:A,MATCH($C992,'Policy Characteristics'!$C:$C,0))),"",INDEX('Policy Characteristics'!A:A,MATCH($C992,'Policy Characteristics'!$C:$C,0)))</f>
        <v>Industry</v>
      </c>
      <c r="B992" s="358" t="str">
        <f>IF(ISBLANK(INDEX('Policy Characteristics'!B:B,MATCH($C992,'Policy Characteristics'!$C:$C,0))),"",INDEX('Policy Characteristics'!B:B,MATCH($C992,'Policy Characteristics'!$C:$C,0)))</f>
        <v>Reduce Fossil Fuel Exports</v>
      </c>
      <c r="C992" s="362" t="str">
        <f t="shared" si="45"/>
        <v>Percent Reduction in Fossil Fuel Exports</v>
      </c>
      <c r="D992" s="9" t="s">
        <v>2540</v>
      </c>
      <c r="E992" s="53"/>
      <c r="F992" s="9" t="s">
        <v>2544</v>
      </c>
      <c r="G992" s="53"/>
      <c r="H992" s="54">
        <v>459</v>
      </c>
      <c r="I992" s="53" t="s">
        <v>45</v>
      </c>
      <c r="J992" s="360" t="str">
        <f>IF(ISBLANK(INDEX('Policy Characteristics'!D:D,MATCH($C992,'Policy Characteristics'!$C:$C,0))),"",INDEX('Policy Characteristics'!D:D,MATCH($C992,'Policy Characteristics'!$C:$C,0)))</f>
        <v>Percent Reduction in Fossil Fuel Exports</v>
      </c>
      <c r="K992" s="358" t="str">
        <f>IF(ISBLANK(INDEX('Policy Characteristics'!E:E,MATCH($C992,'Policy Characteristics'!$C:$C,0))),"",INDEX('Policy Characteristics'!E:E,MATCH($C992,'Policy Characteristics'!$C:$C,0)))</f>
        <v>indst reduce fossil fuel exports</v>
      </c>
      <c r="L992" s="380">
        <f>IF(ISBLANK(INDEX('Policy Characteristics'!F:F,MATCH($C992,'Policy Characteristics'!$C:$C,0))),"",INDEX('Policy Characteristics'!F:F,MATCH($C992,'Policy Characteristics'!$C:$C,0)))</f>
        <v>0</v>
      </c>
      <c r="M992" s="380">
        <f>IF(ISBLANK(INDEX('Policy Characteristics'!G:G,MATCH($C992,'Policy Characteristics'!$C:$C,0))),"",INDEX('Policy Characteristics'!G:G,MATCH($C992,'Policy Characteristics'!$C:$C,0)))</f>
        <v>1</v>
      </c>
      <c r="N992" s="380">
        <f>IF(ISBLANK(INDEX('Policy Characteristics'!H:H,MATCH($C992,'Policy Characteristics'!$C:$C,0))),"",INDEX('Policy Characteristics'!H:H,MATCH($C992,'Policy Characteristics'!$C:$C,0)))</f>
        <v>0.01</v>
      </c>
      <c r="O992" s="358" t="str">
        <f>IF(ISBLANK(INDEX('Policy Characteristics'!I:I,MATCH($C992,'Policy Characteristics'!$C:$C,0))),"",INDEX('Policy Characteristics'!I:I,MATCH($C992,'Policy Characteristics'!$C:$C,0)))</f>
        <v>% reduction in exports</v>
      </c>
      <c r="P992" s="358"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2" s="358" t="str">
        <f>IF(ISBLANK(INDEX('Policy Characteristics'!K:K,MATCH($C992,'Policy Characteristics'!$C:$C,0))),"",INDEX('Policy Characteristics'!K:K,MATCH($C992,'Policy Characteristics'!$C:$C,0)))</f>
        <v/>
      </c>
      <c r="R992" s="358" t="str">
        <f>IF(ISBLANK(INDEX('Policy Characteristics'!L:L,MATCH($C992,'Policy Characteristics'!$C:$C,0))),"",INDEX('Policy Characteristics'!L:L,MATCH($C992,'Policy Characteristics'!$C:$C,0)))</f>
        <v>reduce-fuel-exports.html</v>
      </c>
    </row>
    <row r="993" spans="1:18" x14ac:dyDescent="0.35">
      <c r="A993" s="358" t="str">
        <f>IF(ISBLANK(INDEX('Policy Characteristics'!A:A,MATCH($C993,'Policy Characteristics'!$C:$C,0))),"",INDEX('Policy Characteristics'!A:A,MATCH($C993,'Policy Characteristics'!$C:$C,0)))</f>
        <v>Agriculture, Land Use, and Forestry</v>
      </c>
      <c r="B993" s="358" t="str">
        <f>IF(ISBLANK(INDEX('Policy Characteristics'!B:B,MATCH($C993,'Policy Characteristics'!$C:$C,0))),"",INDEX('Policy Characteristics'!B:B,MATCH($C993,'Policy Characteristics'!$C:$C,0)))</f>
        <v>Afforestation and Reforestation</v>
      </c>
      <c r="C993" s="363" t="s">
        <v>458</v>
      </c>
      <c r="D993" s="53"/>
      <c r="E993" s="53"/>
      <c r="F993" s="53"/>
      <c r="G993" s="53"/>
      <c r="H993" s="54">
        <v>60</v>
      </c>
      <c r="I993" s="53" t="s">
        <v>45</v>
      </c>
      <c r="J993" s="360" t="str">
        <f>IF(ISBLANK(INDEX('Policy Characteristics'!D:D,MATCH($C993,'Policy Characteristics'!$C:$C,0))),"",INDEX('Policy Characteristics'!D:D,MATCH($C993,'Policy Characteristics'!$C:$C,0)))</f>
        <v>Afforestation and Reforestation</v>
      </c>
      <c r="K993" s="358" t="str">
        <f>IF(ISBLANK(INDEX('Policy Characteristics'!E:E,MATCH($C993,'Policy Characteristics'!$C:$C,0))),"",INDEX('Policy Characteristics'!E:E,MATCH($C993,'Policy Characteristics'!$C:$C,0)))</f>
        <v>land afforestation and reforestation</v>
      </c>
      <c r="L993" s="380">
        <f>IF(ISBLANK(INDEX('Policy Characteristics'!F:F,MATCH($C993,'Policy Characteristics'!$C:$C,0))),"",INDEX('Policy Characteristics'!F:F,MATCH($C993,'Policy Characteristics'!$C:$C,0)))</f>
        <v>0</v>
      </c>
      <c r="M993" s="380">
        <f>IF(ISBLANK(INDEX('Policy Characteristics'!G:G,MATCH($C993,'Policy Characteristics'!$C:$C,0))),"",INDEX('Policy Characteristics'!G:G,MATCH($C993,'Policy Characteristics'!$C:$C,0)))</f>
        <v>1</v>
      </c>
      <c r="N993" s="380">
        <f>IF(ISBLANK(INDEX('Policy Characteristics'!H:H,MATCH($C993,'Policy Characteristics'!$C:$C,0))),"",INDEX('Policy Characteristics'!H:H,MATCH($C993,'Policy Characteristics'!$C:$C,0)))</f>
        <v>0.01</v>
      </c>
      <c r="O993" s="358" t="str">
        <f>IF(ISBLANK(INDEX('Policy Characteristics'!I:I,MATCH($C993,'Policy Characteristics'!$C:$C,0))),"",INDEX('Policy Characteristics'!I:I,MATCH($C993,'Policy Characteristics'!$C:$C,0)))</f>
        <v>% of potential achieved</v>
      </c>
      <c r="P993" s="358"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358" t="str">
        <f>IF(ISBLANK(INDEX('Policy Characteristics'!K:K,MATCH($C993,'Policy Characteristics'!$C:$C,0))),"",INDEX('Policy Characteristics'!K:K,MATCH($C993,'Policy Characteristics'!$C:$C,0)))</f>
        <v>lulucf.html#aff-ref</v>
      </c>
      <c r="R993" s="358" t="str">
        <f>IF(ISBLANK(INDEX('Policy Characteristics'!L:L,MATCH($C993,'Policy Characteristics'!$C:$C,0))),"",INDEX('Policy Characteristics'!L:L,MATCH($C993,'Policy Characteristics'!$C:$C,0)))</f>
        <v>afforestation-and-reforestation.html</v>
      </c>
    </row>
    <row r="994" spans="1:18" x14ac:dyDescent="0.35">
      <c r="A994" s="358" t="str">
        <f>IF(ISBLANK(INDEX('Policy Characteristics'!A:A,MATCH($C994,'Policy Characteristics'!$C:$C,0))),"",INDEX('Policy Characteristics'!A:A,MATCH($C994,'Policy Characteristics'!$C:$C,0)))</f>
        <v>Agriculture, Land Use, and Forestry</v>
      </c>
      <c r="B994" s="358" t="str">
        <f>IF(ISBLANK(INDEX('Policy Characteristics'!B:B,MATCH($C994,'Policy Characteristics'!$C:$C,0))),"",INDEX('Policy Characteristics'!B:B,MATCH($C994,'Policy Characteristics'!$C:$C,0)))</f>
        <v>Avoid Deforestation</v>
      </c>
      <c r="C994" s="363" t="s">
        <v>467</v>
      </c>
      <c r="D994" s="53"/>
      <c r="E994" s="53"/>
      <c r="F994" s="53"/>
      <c r="G994" s="53"/>
      <c r="H994" s="54">
        <v>705</v>
      </c>
      <c r="I994" s="9" t="s">
        <v>46</v>
      </c>
      <c r="J994" s="360" t="str">
        <f>IF(ISBLANK(INDEX('Policy Characteristics'!D:D,MATCH($C994,'Policy Characteristics'!$C:$C,0))),"",INDEX('Policy Characteristics'!D:D,MATCH($C994,'Policy Characteristics'!$C:$C,0)))</f>
        <v>Avoid Deforestation</v>
      </c>
      <c r="K994" s="358" t="str">
        <f>IF(ISBLANK(INDEX('Policy Characteristics'!E:E,MATCH($C994,'Policy Characteristics'!$C:$C,0))),"",INDEX('Policy Characteristics'!E:E,MATCH($C994,'Policy Characteristics'!$C:$C,0)))</f>
        <v>land avoid deforestation</v>
      </c>
      <c r="L994" s="380">
        <f>IF(ISBLANK(INDEX('Policy Characteristics'!F:F,MATCH($C994,'Policy Characteristics'!$C:$C,0))),"",INDEX('Policy Characteristics'!F:F,MATCH($C994,'Policy Characteristics'!$C:$C,0)))</f>
        <v>0</v>
      </c>
      <c r="M994" s="380">
        <f>IF(ISBLANK(INDEX('Policy Characteristics'!G:G,MATCH($C994,'Policy Characteristics'!$C:$C,0))),"",INDEX('Policy Characteristics'!G:G,MATCH($C994,'Policy Characteristics'!$C:$C,0)))</f>
        <v>1</v>
      </c>
      <c r="N994" s="380">
        <f>IF(ISBLANK(INDEX('Policy Characteristics'!H:H,MATCH($C994,'Policy Characteristics'!$C:$C,0))),"",INDEX('Policy Characteristics'!H:H,MATCH($C994,'Policy Characteristics'!$C:$C,0)))</f>
        <v>0.01</v>
      </c>
      <c r="O994" s="358" t="str">
        <f>IF(ISBLANK(INDEX('Policy Characteristics'!I:I,MATCH($C994,'Policy Characteristics'!$C:$C,0))),"",INDEX('Policy Characteristics'!I:I,MATCH($C994,'Policy Characteristics'!$C:$C,0)))</f>
        <v>% of potential achieved</v>
      </c>
      <c r="P994" s="358" t="str">
        <f>IF(ISBLANK(INDEX('Policy Characteristics'!J:J,MATCH($C994,'Policy Characteristics'!$C:$C,0))),"",INDEX('Policy Characteristics'!J:J,MATCH($C994,'Policy Characteristics'!$C:$C,0)))</f>
        <v/>
      </c>
      <c r="Q994" s="358" t="str">
        <f>IF(ISBLANK(INDEX('Policy Characteristics'!K:K,MATCH($C994,'Policy Characteristics'!$C:$C,0))),"",INDEX('Policy Characteristics'!K:K,MATCH($C994,'Policy Characteristics'!$C:$C,0)))</f>
        <v>lulucf.html#avoid-def</v>
      </c>
      <c r="R994" s="358" t="str">
        <f>IF(ISBLANK(INDEX('Policy Characteristics'!L:L,MATCH($C994,'Policy Characteristics'!$C:$C,0))),"",INDEX('Policy Characteristics'!L:L,MATCH($C994,'Policy Characteristics'!$C:$C,0)))</f>
        <v>avoid-deforestation.html</v>
      </c>
    </row>
    <row r="995" spans="1:18" x14ac:dyDescent="0.35">
      <c r="A995" s="358" t="str">
        <f>IF(ISBLANK(INDEX('Policy Characteristics'!A:A,MATCH($C995,'Policy Characteristics'!$C:$C,0))),"",INDEX('Policy Characteristics'!A:A,MATCH($C995,'Policy Characteristics'!$C:$C,0)))</f>
        <v>Agriculture, Land Use, and Forestry</v>
      </c>
      <c r="B995" s="358" t="str">
        <f>IF(ISBLANK(INDEX('Policy Characteristics'!B:B,MATCH($C995,'Policy Characteristics'!$C:$C,0))),"",INDEX('Policy Characteristics'!B:B,MATCH($C995,'Policy Characteristics'!$C:$C,0)))</f>
        <v>Forest Restoration</v>
      </c>
      <c r="C995" s="363" t="s">
        <v>464</v>
      </c>
      <c r="D995" s="53"/>
      <c r="E995" s="53"/>
      <c r="F995" s="53"/>
      <c r="G995" s="53"/>
      <c r="H995" s="54">
        <v>177</v>
      </c>
      <c r="I995" s="9" t="s">
        <v>46</v>
      </c>
      <c r="J995" s="360" t="str">
        <f>IF(ISBLANK(INDEX('Policy Characteristics'!D:D,MATCH($C995,'Policy Characteristics'!$C:$C,0))),"",INDEX('Policy Characteristics'!D:D,MATCH($C995,'Policy Characteristics'!$C:$C,0)))</f>
        <v>Forest Restoration</v>
      </c>
      <c r="K995" s="358" t="str">
        <f>IF(ISBLANK(INDEX('Policy Characteristics'!E:E,MATCH($C995,'Policy Characteristics'!$C:$C,0))),"",INDEX('Policy Characteristics'!E:E,MATCH($C995,'Policy Characteristics'!$C:$C,0)))</f>
        <v>land forest restoration</v>
      </c>
      <c r="L995" s="380">
        <f>IF(ISBLANK(INDEX('Policy Characteristics'!F:F,MATCH($C995,'Policy Characteristics'!$C:$C,0))),"",INDEX('Policy Characteristics'!F:F,MATCH($C995,'Policy Characteristics'!$C:$C,0)))</f>
        <v>0</v>
      </c>
      <c r="M995" s="380">
        <f>IF(ISBLANK(INDEX('Policy Characteristics'!G:G,MATCH($C995,'Policy Characteristics'!$C:$C,0))),"",INDEX('Policy Characteristics'!G:G,MATCH($C995,'Policy Characteristics'!$C:$C,0)))</f>
        <v>1</v>
      </c>
      <c r="N995" s="380">
        <f>IF(ISBLANK(INDEX('Policy Characteristics'!H:H,MATCH($C995,'Policy Characteristics'!$C:$C,0))),"",INDEX('Policy Characteristics'!H:H,MATCH($C995,'Policy Characteristics'!$C:$C,0)))</f>
        <v>0.01</v>
      </c>
      <c r="O995" s="358" t="str">
        <f>IF(ISBLANK(INDEX('Policy Characteristics'!I:I,MATCH($C995,'Policy Characteristics'!$C:$C,0))),"",INDEX('Policy Characteristics'!I:I,MATCH($C995,'Policy Characteristics'!$C:$C,0)))</f>
        <v>% of potential achieved</v>
      </c>
      <c r="P995" s="358" t="str">
        <f>IF(ISBLANK(INDEX('Policy Characteristics'!J:J,MATCH($C995,'Policy Characteristics'!$C:$C,0))),"",INDEX('Policy Characteristics'!J:J,MATCH($C995,'Policy Characteristics'!$C:$C,0)))</f>
        <v/>
      </c>
      <c r="Q995" s="358" t="str">
        <f>IF(ISBLANK(INDEX('Policy Characteristics'!K:K,MATCH($C995,'Policy Characteristics'!$C:$C,0))),"",INDEX('Policy Characteristics'!K:K,MATCH($C995,'Policy Characteristics'!$C:$C,0)))</f>
        <v/>
      </c>
      <c r="R995" s="358" t="str">
        <f>IF(ISBLANK(INDEX('Policy Characteristics'!L:L,MATCH($C995,'Policy Characteristics'!$C:$C,0))),"",INDEX('Policy Characteristics'!L:L,MATCH($C995,'Policy Characteristics'!$C:$C,0)))</f>
        <v>forest-restoration.html</v>
      </c>
    </row>
    <row r="996" spans="1:18" x14ac:dyDescent="0.35">
      <c r="A996" s="358" t="str">
        <f>IF(ISBLANK(INDEX('Policy Characteristics'!A:A,MATCH($C996,'Policy Characteristics'!$C:$C,0))),"",INDEX('Policy Characteristics'!A:A,MATCH($C996,'Policy Characteristics'!$C:$C,0)))</f>
        <v>Agriculture, Land Use, and Forestry</v>
      </c>
      <c r="B996" s="358" t="str">
        <f>IF(ISBLANK(INDEX('Policy Characteristics'!B:B,MATCH($C996,'Policy Characteristics'!$C:$C,0))),"",INDEX('Policy Characteristics'!B:B,MATCH($C996,'Policy Characteristics'!$C:$C,0)))</f>
        <v>Forest Set-Asides</v>
      </c>
      <c r="C996" s="363" t="s">
        <v>459</v>
      </c>
      <c r="D996" s="53"/>
      <c r="E996" s="53"/>
      <c r="F996" s="53"/>
      <c r="G996" s="53"/>
      <c r="H996" s="54">
        <v>61</v>
      </c>
      <c r="I996" s="53" t="s">
        <v>45</v>
      </c>
      <c r="J996" s="360" t="str">
        <f>IF(ISBLANK(INDEX('Policy Characteristics'!D:D,MATCH($C996,'Policy Characteristics'!$C:$C,0))),"",INDEX('Policy Characteristics'!D:D,MATCH($C996,'Policy Characteristics'!$C:$C,0)))</f>
        <v>Forest Set-Asides</v>
      </c>
      <c r="K996" s="358" t="str">
        <f>IF(ISBLANK(INDEX('Policy Characteristics'!E:E,MATCH($C996,'Policy Characteristics'!$C:$C,0))),"",INDEX('Policy Characteristics'!E:E,MATCH($C996,'Policy Characteristics'!$C:$C,0)))</f>
        <v>land forest set asides</v>
      </c>
      <c r="L996" s="380">
        <f>IF(ISBLANK(INDEX('Policy Characteristics'!F:F,MATCH($C996,'Policy Characteristics'!$C:$C,0))),"",INDEX('Policy Characteristics'!F:F,MATCH($C996,'Policy Characteristics'!$C:$C,0)))</f>
        <v>0</v>
      </c>
      <c r="M996" s="380">
        <f>IF(ISBLANK(INDEX('Policy Characteristics'!G:G,MATCH($C996,'Policy Characteristics'!$C:$C,0))),"",INDEX('Policy Characteristics'!G:G,MATCH($C996,'Policy Characteristics'!$C:$C,0)))</f>
        <v>1</v>
      </c>
      <c r="N996" s="380">
        <f>IF(ISBLANK(INDEX('Policy Characteristics'!H:H,MATCH($C996,'Policy Characteristics'!$C:$C,0))),"",INDEX('Policy Characteristics'!H:H,MATCH($C996,'Policy Characteristics'!$C:$C,0)))</f>
        <v>0.01</v>
      </c>
      <c r="O996" s="358" t="str">
        <f>IF(ISBLANK(INDEX('Policy Characteristics'!I:I,MATCH($C996,'Policy Characteristics'!$C:$C,0))),"",INDEX('Policy Characteristics'!I:I,MATCH($C996,'Policy Characteristics'!$C:$C,0)))</f>
        <v>% of potential achieved</v>
      </c>
      <c r="P996" s="358"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996" s="358" t="str">
        <f>IF(ISBLANK(INDEX('Policy Characteristics'!K:K,MATCH($C996,'Policy Characteristics'!$C:$C,0))),"",INDEX('Policy Characteristics'!K:K,MATCH($C996,'Policy Characteristics'!$C:$C,0)))</f>
        <v>lulucf.html#set-asides</v>
      </c>
      <c r="R996" s="358" t="str">
        <f>IF(ISBLANK(INDEX('Policy Characteristics'!L:L,MATCH($C996,'Policy Characteristics'!$C:$C,0))),"",INDEX('Policy Characteristics'!L:L,MATCH($C996,'Policy Characteristics'!$C:$C,0)))</f>
        <v>forest-set-asides.html</v>
      </c>
    </row>
    <row r="997" spans="1:18" x14ac:dyDescent="0.35">
      <c r="A997" s="358" t="str">
        <f>IF(ISBLANK(INDEX('Policy Characteristics'!A:A,MATCH($C997,'Policy Characteristics'!$C:$C,0))),"",INDEX('Policy Characteristics'!A:A,MATCH($C997,'Policy Characteristics'!$C:$C,0)))</f>
        <v>Agriculture, Land Use, and Forestry</v>
      </c>
      <c r="B997" s="358" t="str">
        <f>IF(ISBLANK(INDEX('Policy Characteristics'!B:B,MATCH($C997,'Policy Characteristics'!$C:$C,0))),"",INDEX('Policy Characteristics'!B:B,MATCH($C997,'Policy Characteristics'!$C:$C,0)))</f>
        <v>Cropland and Rice Measures</v>
      </c>
      <c r="C997" s="363" t="s">
        <v>2879</v>
      </c>
      <c r="D997" s="53"/>
      <c r="E997" s="53"/>
      <c r="F997" s="53"/>
      <c r="G997" s="53"/>
      <c r="H997" s="54">
        <v>62</v>
      </c>
      <c r="I997" s="53" t="s">
        <v>45</v>
      </c>
      <c r="J997" s="360" t="str">
        <f>IF(ISBLANK(INDEX('Policy Characteristics'!D:D,MATCH($C997,'Policy Characteristics'!$C:$C,0))),"",INDEX('Policy Characteristics'!D:D,MATCH($C997,'Policy Characteristics'!$C:$C,0)))</f>
        <v>Cropland and Rice Measures</v>
      </c>
      <c r="K997" s="358" t="str">
        <f>IF(ISBLANK(INDEX('Policy Characteristics'!E:E,MATCH($C997,'Policy Characteristics'!$C:$C,0))),"",INDEX('Policy Characteristics'!E:E,MATCH($C997,'Policy Characteristics'!$C:$C,0)))</f>
        <v>indst cropland and rice measures</v>
      </c>
      <c r="L997" s="380">
        <f>IF(ISBLANK(INDEX('Policy Characteristics'!F:F,MATCH($C997,'Policy Characteristics'!$C:$C,0))),"",INDEX('Policy Characteristics'!F:F,MATCH($C997,'Policy Characteristics'!$C:$C,0)))</f>
        <v>0</v>
      </c>
      <c r="M997" s="380">
        <f>IF(ISBLANK(INDEX('Policy Characteristics'!G:G,MATCH($C997,'Policy Characteristics'!$C:$C,0))),"",INDEX('Policy Characteristics'!G:G,MATCH($C997,'Policy Characteristics'!$C:$C,0)))</f>
        <v>1</v>
      </c>
      <c r="N997" s="380">
        <f>IF(ISBLANK(INDEX('Policy Characteristics'!H:H,MATCH($C997,'Policy Characteristics'!$C:$C,0))),"",INDEX('Policy Characteristics'!H:H,MATCH($C997,'Policy Characteristics'!$C:$C,0)))</f>
        <v>0.01</v>
      </c>
      <c r="O997" s="358" t="str">
        <f>IF(ISBLANK(INDEX('Policy Characteristics'!I:I,MATCH($C997,'Policy Characteristics'!$C:$C,0))),"",INDEX('Policy Characteristics'!I:I,MATCH($C997,'Policy Characteristics'!$C:$C,0)))</f>
        <v>% of potential achieved</v>
      </c>
      <c r="P997" s="358"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358" t="str">
        <f>IF(ISBLANK(INDEX('Policy Characteristics'!K:K,MATCH($C997,'Policy Characteristics'!$C:$C,0))),"",INDEX('Policy Characteristics'!K:K,MATCH($C997,'Policy Characteristics'!$C:$C,0)))</f>
        <v>industry-ag-main.html#cropland</v>
      </c>
      <c r="R997" s="358" t="str">
        <f>IF(ISBLANK(INDEX('Policy Characteristics'!L:L,MATCH($C997,'Policy Characteristics'!$C:$C,0))),"",INDEX('Policy Characteristics'!L:L,MATCH($C997,'Policy Characteristics'!$C:$C,0)))</f>
        <v>cropland-management.html</v>
      </c>
    </row>
    <row r="998" spans="1:18" x14ac:dyDescent="0.35">
      <c r="A998" s="358" t="str">
        <f>IF(ISBLANK(INDEX('Policy Characteristics'!A:A,MATCH($C998,'Policy Characteristics'!$C:$C,0))),"",INDEX('Policy Characteristics'!A:A,MATCH($C998,'Policy Characteristics'!$C:$C,0)))</f>
        <v>Agriculture, Land Use, and Forestry</v>
      </c>
      <c r="B998" s="358" t="str">
        <f>IF(ISBLANK(INDEX('Policy Characteristics'!B:B,MATCH($C998,'Policy Characteristics'!$C:$C,0))),"",INDEX('Policy Characteristics'!B:B,MATCH($C998,'Policy Characteristics'!$C:$C,0)))</f>
        <v>Improved Forest Management</v>
      </c>
      <c r="C998" s="363" t="s">
        <v>460</v>
      </c>
      <c r="D998" s="53"/>
      <c r="E998" s="53"/>
      <c r="F998" s="53"/>
      <c r="G998" s="53"/>
      <c r="H998" s="54">
        <v>63</v>
      </c>
      <c r="I998" s="53" t="s">
        <v>45</v>
      </c>
      <c r="J998" s="360" t="str">
        <f>IF(ISBLANK(INDEX('Policy Characteristics'!D:D,MATCH($C998,'Policy Characteristics'!$C:$C,0))),"",INDEX('Policy Characteristics'!D:D,MATCH($C998,'Policy Characteristics'!$C:$C,0)))</f>
        <v>Improved Forest Management</v>
      </c>
      <c r="K998" s="358" t="str">
        <f>IF(ISBLANK(INDEX('Policy Characteristics'!E:E,MATCH($C998,'Policy Characteristics'!$C:$C,0))),"",INDEX('Policy Characteristics'!E:E,MATCH($C998,'Policy Characteristics'!$C:$C,0)))</f>
        <v>land forest management</v>
      </c>
      <c r="L998" s="380">
        <f>IF(ISBLANK(INDEX('Policy Characteristics'!F:F,MATCH($C998,'Policy Characteristics'!$C:$C,0))),"",INDEX('Policy Characteristics'!F:F,MATCH($C998,'Policy Characteristics'!$C:$C,0)))</f>
        <v>0</v>
      </c>
      <c r="M998" s="380">
        <f>IF(ISBLANK(INDEX('Policy Characteristics'!G:G,MATCH($C998,'Policy Characteristics'!$C:$C,0))),"",INDEX('Policy Characteristics'!G:G,MATCH($C998,'Policy Characteristics'!$C:$C,0)))</f>
        <v>1</v>
      </c>
      <c r="N998" s="380">
        <f>IF(ISBLANK(INDEX('Policy Characteristics'!H:H,MATCH($C998,'Policy Characteristics'!$C:$C,0))),"",INDEX('Policy Characteristics'!H:H,MATCH($C998,'Policy Characteristics'!$C:$C,0)))</f>
        <v>0.01</v>
      </c>
      <c r="O998" s="358" t="str">
        <f>IF(ISBLANK(INDEX('Policy Characteristics'!I:I,MATCH($C998,'Policy Characteristics'!$C:$C,0))),"",INDEX('Policy Characteristics'!I:I,MATCH($C998,'Policy Characteristics'!$C:$C,0)))</f>
        <v>% of potential achieved</v>
      </c>
      <c r="P998" s="358"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358" t="str">
        <f>IF(ISBLANK(INDEX('Policy Characteristics'!K:K,MATCH($C998,'Policy Characteristics'!$C:$C,0))),"",INDEX('Policy Characteristics'!K:K,MATCH($C998,'Policy Characteristics'!$C:$C,0)))</f>
        <v>lulucf.html#forest-mgmt</v>
      </c>
      <c r="R998" s="358" t="str">
        <f>IF(ISBLANK(INDEX('Policy Characteristics'!L:L,MATCH($C998,'Policy Characteristics'!$C:$C,0))),"",INDEX('Policy Characteristics'!L:L,MATCH($C998,'Policy Characteristics'!$C:$C,0)))</f>
        <v>improved-forest-management.html</v>
      </c>
    </row>
    <row r="999" spans="1:18" x14ac:dyDescent="0.35">
      <c r="A999" s="358" t="str">
        <f>IF(ISBLANK(INDEX('Policy Characteristics'!A:A,MATCH($C999,'Policy Characteristics'!$C:$C,0))),"",INDEX('Policy Characteristics'!A:A,MATCH($C999,'Policy Characteristics'!$C:$C,0)))</f>
        <v>Agriculture, Land Use, and Forestry</v>
      </c>
      <c r="B999" s="358" t="str">
        <f>IF(ISBLANK(INDEX('Policy Characteristics'!B:B,MATCH($C999,'Policy Characteristics'!$C:$C,0))),"",INDEX('Policy Characteristics'!B:B,MATCH($C999,'Policy Characteristics'!$C:$C,0)))</f>
        <v>Livestock Measures</v>
      </c>
      <c r="C999" s="363" t="s">
        <v>2913</v>
      </c>
      <c r="D999" s="53"/>
      <c r="E999" s="53"/>
      <c r="F999" s="53"/>
      <c r="G999" s="53"/>
      <c r="H999" s="54">
        <v>64</v>
      </c>
      <c r="I999" s="53" t="s">
        <v>45</v>
      </c>
      <c r="J999" s="360" t="str">
        <f>IF(ISBLANK(INDEX('Policy Characteristics'!D:D,MATCH($C999,'Policy Characteristics'!$C:$C,0))),"",INDEX('Policy Characteristics'!D:D,MATCH($C999,'Policy Characteristics'!$C:$C,0)))</f>
        <v>Livestock Measures</v>
      </c>
      <c r="K999" s="358" t="str">
        <f>IF(ISBLANK(INDEX('Policy Characteristics'!E:E,MATCH($C999,'Policy Characteristics'!$C:$C,0))),"",INDEX('Policy Characteristics'!E:E,MATCH($C999,'Policy Characteristics'!$C:$C,0)))</f>
        <v>indst livestock measures</v>
      </c>
      <c r="L999" s="380">
        <f>IF(ISBLANK(INDEX('Policy Characteristics'!F:F,MATCH($C999,'Policy Characteristics'!$C:$C,0))),"",INDEX('Policy Characteristics'!F:F,MATCH($C999,'Policy Characteristics'!$C:$C,0)))</f>
        <v>0</v>
      </c>
      <c r="M999" s="380">
        <f>IF(ISBLANK(INDEX('Policy Characteristics'!G:G,MATCH($C999,'Policy Characteristics'!$C:$C,0))),"",INDEX('Policy Characteristics'!G:G,MATCH($C999,'Policy Characteristics'!$C:$C,0)))</f>
        <v>1</v>
      </c>
      <c r="N999" s="380">
        <f>IF(ISBLANK(INDEX('Policy Characteristics'!H:H,MATCH($C999,'Policy Characteristics'!$C:$C,0))),"",INDEX('Policy Characteristics'!H:H,MATCH($C999,'Policy Characteristics'!$C:$C,0)))</f>
        <v>0.01</v>
      </c>
      <c r="O999" s="358" t="str">
        <f>IF(ISBLANK(INDEX('Policy Characteristics'!I:I,MATCH($C999,'Policy Characteristics'!$C:$C,0))),"",INDEX('Policy Characteristics'!I:I,MATCH($C999,'Policy Characteristics'!$C:$C,0)))</f>
        <v>% of potential achieved</v>
      </c>
      <c r="P999" s="358"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358" t="str">
        <f>IF(ISBLANK(INDEX('Policy Characteristics'!K:K,MATCH($C999,'Policy Characteristics'!$C:$C,0))),"",INDEX('Policy Characteristics'!K:K,MATCH($C999,'Policy Characteristics'!$C:$C,0)))</f>
        <v>industry-ag-main.html#livestock</v>
      </c>
      <c r="R999" s="358" t="str">
        <f>IF(ISBLANK(INDEX('Policy Characteristics'!L:L,MATCH($C999,'Policy Characteristics'!$C:$C,0))),"",INDEX('Policy Characteristics'!L:L,MATCH($C999,'Policy Characteristics'!$C:$C,0)))</f>
        <v>livestock-measures.html</v>
      </c>
    </row>
    <row r="1000" spans="1:18" x14ac:dyDescent="0.35">
      <c r="A1000" s="358" t="str">
        <f>IF(ISBLANK(INDEX('Policy Characteristics'!A:A,MATCH($C1000,'Policy Characteristics'!$C:$C,0))),"",INDEX('Policy Characteristics'!A:A,MATCH($C1000,'Policy Characteristics'!$C:$C,0)))</f>
        <v>Agriculture, Land Use, and Forestry</v>
      </c>
      <c r="B1000" s="358" t="str">
        <f>IF(ISBLANK(INDEX('Policy Characteristics'!B:B,MATCH($C1000,'Policy Characteristics'!$C:$C,0))),"",INDEX('Policy Characteristics'!B:B,MATCH($C1000,'Policy Characteristics'!$C:$C,0)))</f>
        <v>Peatland Restoration</v>
      </c>
      <c r="C1000" s="363" t="s">
        <v>462</v>
      </c>
      <c r="D1000" s="53"/>
      <c r="E1000" s="53"/>
      <c r="F1000" s="53"/>
      <c r="G1000" s="53"/>
      <c r="H1000" s="54">
        <v>178</v>
      </c>
      <c r="I1000" s="53" t="s">
        <v>46</v>
      </c>
      <c r="J1000" s="360" t="str">
        <f>IF(ISBLANK(INDEX('Policy Characteristics'!D:D,MATCH($C1000,'Policy Characteristics'!$C:$C,0))),"",INDEX('Policy Characteristics'!D:D,MATCH($C1000,'Policy Characteristics'!$C:$C,0)))</f>
        <v>Peatland Restoration</v>
      </c>
      <c r="K1000" s="358" t="str">
        <f>IF(ISBLANK(INDEX('Policy Characteristics'!E:E,MATCH($C1000,'Policy Characteristics'!$C:$C,0))),"",INDEX('Policy Characteristics'!E:E,MATCH($C1000,'Policy Characteristics'!$C:$C,0)))</f>
        <v>land peatland restoration</v>
      </c>
      <c r="L1000" s="380">
        <f>IF(ISBLANK(INDEX('Policy Characteristics'!F:F,MATCH($C1000,'Policy Characteristics'!$C:$C,0))),"",INDEX('Policy Characteristics'!F:F,MATCH($C1000,'Policy Characteristics'!$C:$C,0)))</f>
        <v>0</v>
      </c>
      <c r="M1000" s="380">
        <f>IF(ISBLANK(INDEX('Policy Characteristics'!G:G,MATCH($C1000,'Policy Characteristics'!$C:$C,0))),"",INDEX('Policy Characteristics'!G:G,MATCH($C1000,'Policy Characteristics'!$C:$C,0)))</f>
        <v>1</v>
      </c>
      <c r="N1000" s="380">
        <f>IF(ISBLANK(INDEX('Policy Characteristics'!H:H,MATCH($C1000,'Policy Characteristics'!$C:$C,0))),"",INDEX('Policy Characteristics'!H:H,MATCH($C1000,'Policy Characteristics'!$C:$C,0)))</f>
        <v>0.01</v>
      </c>
      <c r="O1000" s="358" t="str">
        <f>IF(ISBLANK(INDEX('Policy Characteristics'!I:I,MATCH($C1000,'Policy Characteristics'!$C:$C,0))),"",INDEX('Policy Characteristics'!I:I,MATCH($C1000,'Policy Characteristics'!$C:$C,0)))</f>
        <v>% of potential achieved</v>
      </c>
      <c r="P1000" s="358" t="str">
        <f>IF(ISBLANK(INDEX('Policy Characteristics'!J:J,MATCH($C1000,'Policy Characteristics'!$C:$C,0))),"",INDEX('Policy Characteristics'!J:J,MATCH($C1000,'Policy Characteristics'!$C:$C,0)))</f>
        <v/>
      </c>
      <c r="Q1000" s="358" t="str">
        <f>IF(ISBLANK(INDEX('Policy Characteristics'!K:K,MATCH($C1000,'Policy Characteristics'!$C:$C,0))),"",INDEX('Policy Characteristics'!K:K,MATCH($C1000,'Policy Characteristics'!$C:$C,0)))</f>
        <v/>
      </c>
      <c r="R1000" s="358" t="str">
        <f>IF(ISBLANK(INDEX('Policy Characteristics'!L:L,MATCH($C1000,'Policy Characteristics'!$C:$C,0))),"",INDEX('Policy Characteristics'!L:L,MATCH($C1000,'Policy Characteristics'!$C:$C,0)))</f>
        <v>peatland-restoration.html</v>
      </c>
    </row>
    <row r="1001" spans="1:18" x14ac:dyDescent="0.35">
      <c r="A1001" s="358" t="str">
        <f>IF(ISBLANK(INDEX('Policy Characteristics'!A:A,MATCH($C1001,'Policy Characteristics'!$C:$C,0))),"",INDEX('Policy Characteristics'!A:A,MATCH($C1001,'Policy Characteristics'!$C:$C,0)))</f>
        <v>Agriculture, Land Use, and Forestry</v>
      </c>
      <c r="B1001" s="358" t="str">
        <f>IF(ISBLANK(INDEX('Policy Characteristics'!B:B,MATCH($C1001,'Policy Characteristics'!$C:$C,0))),"",INDEX('Policy Characteristics'!B:B,MATCH($C1001,'Policy Characteristics'!$C:$C,0)))</f>
        <v>Shift to Non-Animal Products</v>
      </c>
      <c r="C1001" s="363" t="s">
        <v>2507</v>
      </c>
      <c r="D1001" s="53"/>
      <c r="E1001" s="53"/>
      <c r="F1001" s="53"/>
      <c r="G1001" s="53"/>
      <c r="H1001" s="54">
        <v>434</v>
      </c>
      <c r="I1001" s="53" t="s">
        <v>45</v>
      </c>
      <c r="J1001" s="360" t="str">
        <f>IF(ISBLANK(INDEX('Policy Characteristics'!D:D,MATCH($C1001,'Policy Characteristics'!$C:$C,0))),"",INDEX('Policy Characteristics'!D:D,MATCH($C1001,'Policy Characteristics'!$C:$C,0)))</f>
        <v>Shift to Non-Animal Products</v>
      </c>
      <c r="K1001" s="358" t="str">
        <f>IF(ISBLANK(INDEX('Policy Characteristics'!E:E,MATCH($C1001,'Policy Characteristics'!$C:$C,0))),"",INDEX('Policy Characteristics'!E:E,MATCH($C1001,'Policy Characteristics'!$C:$C,0)))</f>
        <v>indst shift to nonanimal products</v>
      </c>
      <c r="L1001" s="380">
        <f>IF(ISBLANK(INDEX('Policy Characteristics'!F:F,MATCH($C1001,'Policy Characteristics'!$C:$C,0))),"",INDEX('Policy Characteristics'!F:F,MATCH($C1001,'Policy Characteristics'!$C:$C,0)))</f>
        <v>0</v>
      </c>
      <c r="M1001" s="380">
        <f>IF(ISBLANK(INDEX('Policy Characteristics'!G:G,MATCH($C1001,'Policy Characteristics'!$C:$C,0))),"",INDEX('Policy Characteristics'!G:G,MATCH($C1001,'Policy Characteristics'!$C:$C,0)))</f>
        <v>1</v>
      </c>
      <c r="N1001" s="380">
        <f>IF(ISBLANK(INDEX('Policy Characteristics'!H:H,MATCH($C1001,'Policy Characteristics'!$C:$C,0))),"",INDEX('Policy Characteristics'!H:H,MATCH($C1001,'Policy Characteristics'!$C:$C,0)))</f>
        <v>0.01</v>
      </c>
      <c r="O1001" s="358" t="str">
        <f>IF(ISBLANK(INDEX('Policy Characteristics'!I:I,MATCH($C1001,'Policy Characteristics'!$C:$C,0))),"",INDEX('Policy Characteristics'!I:I,MATCH($C1001,'Policy Characteristics'!$C:$C,0)))</f>
        <v>% reduction in animal products</v>
      </c>
      <c r="P1001" s="358"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358" t="str">
        <f>IF(ISBLANK(INDEX('Policy Characteristics'!K:K,MATCH($C1001,'Policy Characteristics'!$C:$C,0))),"",INDEX('Policy Characteristics'!K:K,MATCH($C1001,'Policy Characteristics'!$C:$C,0)))</f>
        <v/>
      </c>
      <c r="R1001" s="358" t="str">
        <f>IF(ISBLANK(INDEX('Policy Characteristics'!L:L,MATCH($C1001,'Policy Characteristics'!$C:$C,0))),"",INDEX('Policy Characteristics'!L:L,MATCH($C1001,'Policy Characteristics'!$C:$C,0)))</f>
        <v>shift-to-non-animal-products.html</v>
      </c>
    </row>
    <row r="1002" spans="1:18" s="2" customFormat="1" x14ac:dyDescent="0.35">
      <c r="A1002" s="358" t="str">
        <f>IF(ISBLANK(INDEX('Policy Characteristics'!A:A,MATCH($C1002,'Policy Characteristics'!$C:$C,0))),"",INDEX('Policy Characteristics'!A:A,MATCH($C1002,'Policy Characteristics'!$C:$C,0)))</f>
        <v>District Heat and Hydrogen</v>
      </c>
      <c r="B1002" s="358" t="str">
        <f>IF(ISBLANK(INDEX('Policy Characteristics'!B:B,MATCH($C1002,'Policy Characteristics'!$C:$C,0))),"",INDEX('Policy Characteristics'!B:B,MATCH($C1002,'Policy Characteristics'!$C:$C,0)))</f>
        <v>Use CHP for District Heat</v>
      </c>
      <c r="C1002" s="361" t="s">
        <v>308</v>
      </c>
      <c r="D1002" s="9"/>
      <c r="E1002" s="9"/>
      <c r="F1002" s="9"/>
      <c r="G1002" s="9"/>
      <c r="H1002" s="54">
        <v>68</v>
      </c>
      <c r="I1002" s="9" t="s">
        <v>45</v>
      </c>
      <c r="J1002" s="360" t="str">
        <f>IF(ISBLANK(INDEX('Policy Characteristics'!D:D,MATCH($C1002,'Policy Characteristics'!$C:$C,0))),"",INDEX('Policy Characteristics'!D:D,MATCH($C1002,'Policy Characteristics'!$C:$C,0)))</f>
        <v>District Heat CHP</v>
      </c>
      <c r="K1002" s="358" t="str">
        <f>IF(ISBLANK(INDEX('Policy Characteristics'!E:E,MATCH($C1002,'Policy Characteristics'!$C:$C,0))),"",INDEX('Policy Characteristics'!E:E,MATCH($C1002,'Policy Characteristics'!$C:$C,0)))</f>
        <v>heat convert heat to CHP</v>
      </c>
      <c r="L1002" s="380">
        <f>IF(ISBLANK(INDEX('Policy Characteristics'!F:F,MATCH($C1002,'Policy Characteristics'!$C:$C,0))),"",INDEX('Policy Characteristics'!F:F,MATCH($C1002,'Policy Characteristics'!$C:$C,0)))</f>
        <v>0</v>
      </c>
      <c r="M1002" s="380">
        <f>IF(ISBLANK(INDEX('Policy Characteristics'!G:G,MATCH($C1002,'Policy Characteristics'!$C:$C,0))),"",INDEX('Policy Characteristics'!G:G,MATCH($C1002,'Policy Characteristics'!$C:$C,0)))</f>
        <v>1</v>
      </c>
      <c r="N1002" s="380">
        <f>IF(ISBLANK(INDEX('Policy Characteristics'!H:H,MATCH($C1002,'Policy Characteristics'!$C:$C,0))),"",INDEX('Policy Characteristics'!H:H,MATCH($C1002,'Policy Characteristics'!$C:$C,0)))</f>
        <v>0.01</v>
      </c>
      <c r="O1002" s="358" t="str">
        <f>IF(ISBLANK(INDEX('Policy Characteristics'!I:I,MATCH($C1002,'Policy Characteristics'!$C:$C,0))),"",INDEX('Policy Characteristics'!I:I,MATCH($C1002,'Policy Characteristics'!$C:$C,0)))</f>
        <v>% non-CHP heat converted</v>
      </c>
      <c r="P1002" s="358"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002" s="358" t="str">
        <f>IF(ISBLANK(INDEX('Policy Characteristics'!K:K,MATCH($C1002,'Policy Characteristics'!$C:$C,0))),"",INDEX('Policy Characteristics'!K:K,MATCH($C1002,'Policy Characteristics'!$C:$C,0)))</f>
        <v>district-heating.html#chp</v>
      </c>
      <c r="R1002" s="358" t="str">
        <f>IF(ISBLANK(INDEX('Policy Characteristics'!L:L,MATCH($C1002,'Policy Characteristics'!$C:$C,0))),"",INDEX('Policy Characteristics'!L:L,MATCH($C1002,'Policy Characteristics'!$C:$C,0)))</f>
        <v>convert-non-chp-heat-production.html</v>
      </c>
    </row>
    <row r="1003" spans="1:18" s="2" customFormat="1" x14ac:dyDescent="0.35">
      <c r="A1003" s="358" t="str">
        <f>IF(ISBLANK(INDEX('Policy Characteristics'!A:A,MATCH($C1003,'Policy Characteristics'!$C:$C,0))),"",INDEX('Policy Characteristics'!A:A,MATCH($C1003,'Policy Characteristics'!$C:$C,0)))</f>
        <v>District Heat and Hydrogen</v>
      </c>
      <c r="B1003" s="358" t="str">
        <f>IF(ISBLANK(INDEX('Policy Characteristics'!B:B,MATCH($C1003,'Policy Characteristics'!$C:$C,0))),"",INDEX('Policy Characteristics'!B:B,MATCH($C1003,'Policy Characteristics'!$C:$C,0)))</f>
        <v>Produce District Heat with Hydrogen</v>
      </c>
      <c r="C1003" s="361" t="s">
        <v>2838</v>
      </c>
      <c r="D1003" s="9"/>
      <c r="E1003" s="9"/>
      <c r="F1003" s="9"/>
      <c r="G1003" s="9"/>
      <c r="H1003" s="54">
        <v>176</v>
      </c>
      <c r="I1003" s="9" t="s">
        <v>45</v>
      </c>
      <c r="J1003" s="360" t="str">
        <f>IF(ISBLANK(INDEX('Policy Characteristics'!D:D,MATCH($C1003,'Policy Characteristics'!$C:$C,0))),"",INDEX('Policy Characteristics'!D:D,MATCH($C1003,'Policy Characteristics'!$C:$C,0)))</f>
        <v>District Heat Fuel Switching</v>
      </c>
      <c r="K1003" s="358" t="str">
        <f>IF(ISBLANK(INDEX('Policy Characteristics'!E:E,MATCH($C1003,'Policy Characteristics'!$C:$C,0))),"",INDEX('Policy Characteristics'!E:E,MATCH($C1003,'Policy Characteristics'!$C:$C,0)))</f>
        <v>heat fuel type shifting</v>
      </c>
      <c r="L1003" s="380">
        <f>IF(ISBLANK(INDEX('Policy Characteristics'!F:F,MATCH($C1003,'Policy Characteristics'!$C:$C,0))),"",INDEX('Policy Characteristics'!F:F,MATCH($C1003,'Policy Characteristics'!$C:$C,0)))</f>
        <v>0</v>
      </c>
      <c r="M1003" s="380">
        <f>IF(ISBLANK(INDEX('Policy Characteristics'!G:G,MATCH($C1003,'Policy Characteristics'!$C:$C,0))),"",INDEX('Policy Characteristics'!G:G,MATCH($C1003,'Policy Characteristics'!$C:$C,0)))</f>
        <v>1</v>
      </c>
      <c r="N1003" s="380">
        <f>IF(ISBLANK(INDEX('Policy Characteristics'!H:H,MATCH($C1003,'Policy Characteristics'!$C:$C,0))),"",INDEX('Policy Characteristics'!H:H,MATCH($C1003,'Policy Characteristics'!$C:$C,0)))</f>
        <v>0.01</v>
      </c>
      <c r="O1003" s="358" t="str">
        <f>IF(ISBLANK(INDEX('Policy Characteristics'!I:I,MATCH($C1003,'Policy Characteristics'!$C:$C,0))),"",INDEX('Policy Characteristics'!I:I,MATCH($C1003,'Policy Characteristics'!$C:$C,0)))</f>
        <v>% of fuel use</v>
      </c>
      <c r="P1003" s="358"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358" t="str">
        <f>IF(ISBLANK(INDEX('Policy Characteristics'!K:K,MATCH($C1003,'Policy Characteristics'!$C:$C,0))),"",INDEX('Policy Characteristics'!K:K,MATCH($C1003,'Policy Characteristics'!$C:$C,0)))</f>
        <v>district-heating.html#convert-coal</v>
      </c>
      <c r="R1003" s="358" t="str">
        <f>IF(ISBLANK(INDEX('Policy Characteristics'!L:L,MATCH($C1003,'Policy Characteristics'!$C:$C,0))),"",INDEX('Policy Characteristics'!L:L,MATCH($C1003,'Policy Characteristics'!$C:$C,0)))</f>
        <v>district-heat-fuel-switching.html</v>
      </c>
    </row>
    <row r="1004" spans="1:18" s="2" customFormat="1" x14ac:dyDescent="0.35">
      <c r="A1004" s="358" t="str">
        <f>IF(ISBLANK(INDEX('Policy Characteristics'!A:A,MATCH($C1004,'Policy Characteristics'!$C:$C,0))),"",INDEX('Policy Characteristics'!A:A,MATCH($C1004,'Policy Characteristics'!$C:$C,0)))</f>
        <v>District Heat and Hydrogen</v>
      </c>
      <c r="B1004" s="358" t="str">
        <f>IF(ISBLANK(INDEX('Policy Characteristics'!B:B,MATCH($C1004,'Policy Characteristics'!$C:$C,0))),"",INDEX('Policy Characteristics'!B:B,MATCH($C1004,'Policy Characteristics'!$C:$C,0)))</f>
        <v>Shift Hydrogen Production to Electrolysis</v>
      </c>
      <c r="C1004" s="361" t="s">
        <v>2553</v>
      </c>
      <c r="D1004" s="9"/>
      <c r="E1004" s="9"/>
      <c r="F1004" s="9"/>
      <c r="G1004" s="9"/>
      <c r="H1004" s="54">
        <v>450</v>
      </c>
      <c r="I1004" s="9" t="s">
        <v>45</v>
      </c>
      <c r="J1004" s="360" t="str">
        <f>IF(ISBLANK(INDEX('Policy Characteristics'!D:D,MATCH($C1004,'Policy Characteristics'!$C:$C,0))),"",INDEX('Policy Characteristics'!D:D,MATCH($C1004,'Policy Characteristics'!$C:$C,0)))</f>
        <v>Hydrogen Electrolysis</v>
      </c>
      <c r="K1004" s="358" t="str">
        <f>IF(ISBLANK(INDEX('Policy Characteristics'!E:E,MATCH($C1004,'Policy Characteristics'!$C:$C,0))),"",INDEX('Policy Characteristics'!E:E,MATCH($C1004,'Policy Characteristics'!$C:$C,0)))</f>
        <v>hydgn shift production pathways</v>
      </c>
      <c r="L1004" s="380">
        <f>IF(ISBLANK(INDEX('Policy Characteristics'!F:F,MATCH($C1004,'Policy Characteristics'!$C:$C,0))),"",INDEX('Policy Characteristics'!F:F,MATCH($C1004,'Policy Characteristics'!$C:$C,0)))</f>
        <v>0</v>
      </c>
      <c r="M1004" s="380">
        <f>IF(ISBLANK(INDEX('Policy Characteristics'!G:G,MATCH($C1004,'Policy Characteristics'!$C:$C,0))),"",INDEX('Policy Characteristics'!G:G,MATCH($C1004,'Policy Characteristics'!$C:$C,0)))</f>
        <v>1</v>
      </c>
      <c r="N1004" s="380">
        <f>IF(ISBLANK(INDEX('Policy Characteristics'!H:H,MATCH($C1004,'Policy Characteristics'!$C:$C,0))),"",INDEX('Policy Characteristics'!H:H,MATCH($C1004,'Policy Characteristics'!$C:$C,0)))</f>
        <v>0.01</v>
      </c>
      <c r="O1004" s="358" t="str">
        <f>IF(ISBLANK(INDEX('Policy Characteristics'!I:I,MATCH($C1004,'Policy Characteristics'!$C:$C,0))),"",INDEX('Policy Characteristics'!I:I,MATCH($C1004,'Policy Characteristics'!$C:$C,0)))</f>
        <v>% of hydrogen production</v>
      </c>
      <c r="P1004" s="358"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004" s="358" t="str">
        <f>IF(ISBLANK(INDEX('Policy Characteristics'!K:K,MATCH($C1004,'Policy Characteristics'!$C:$C,0))),"",INDEX('Policy Characteristics'!K:K,MATCH($C1004,'Policy Characteristics'!$C:$C,0)))</f>
        <v/>
      </c>
      <c r="R1004" s="358" t="str">
        <f>IF(ISBLANK(INDEX('Policy Characteristics'!L:L,MATCH($C1004,'Policy Characteristics'!$C:$C,0))),"",INDEX('Policy Characteristics'!L:L,MATCH($C1004,'Policy Characteristics'!$C:$C,0)))</f>
        <v>switch-hydrogen-production-pathway.html</v>
      </c>
    </row>
    <row r="1005" spans="1:18" s="5" customFormat="1" x14ac:dyDescent="0.35">
      <c r="A1005" s="358" t="str">
        <f>IF(ISBLANK(INDEX('Policy Characteristics'!A:A,MATCH($C1005,'Policy Characteristics'!$C:$C,0))),"",INDEX('Policy Characteristics'!A:A,MATCH($C1005,'Policy Characteristics'!$C:$C,0)))</f>
        <v>Cross-Sector</v>
      </c>
      <c r="B1005" s="358" t="str">
        <f>IF(ISBLANK(INDEX('Policy Characteristics'!B:B,MATCH($C1005,'Policy Characteristics'!$C:$C,0))),"",INDEX('Policy Characteristics'!B:B,MATCH($C1005,'Policy Characteristics'!$C:$C,0)))</f>
        <v>Carbon Price</v>
      </c>
      <c r="C1005" s="363" t="s">
        <v>2477</v>
      </c>
      <c r="D1005" s="53" t="s">
        <v>359</v>
      </c>
      <c r="E1005" s="53"/>
      <c r="F1005" s="53" t="s">
        <v>363</v>
      </c>
      <c r="G1005" s="53"/>
      <c r="H1005" s="54">
        <v>171</v>
      </c>
      <c r="I1005" s="53" t="s">
        <v>45</v>
      </c>
      <c r="J1005" s="360" t="str">
        <f>IF(ISBLANK(INDEX('Policy Characteristics'!D:D,MATCH($C1005,'Policy Characteristics'!$C:$C,0))),"",INDEX('Policy Characteristics'!D:D,MATCH($C1005,'Policy Characteristics'!$C:$C,0)))</f>
        <v>Carbon Price</v>
      </c>
      <c r="K1005" s="358" t="str">
        <f>IF(ISBLANK(INDEX('Policy Characteristics'!E:E,MATCH($C1005,'Policy Characteristics'!$C:$C,0))),"",INDEX('Policy Characteristics'!E:E,MATCH($C1005,'Policy Characteristics'!$C:$C,0)))</f>
        <v>cross carbon tax</v>
      </c>
      <c r="L1005" s="358">
        <f>IF(ISBLANK(INDEX('Policy Characteristics'!F:F,MATCH($C1005,'Policy Characteristics'!$C:$C,0))),"",INDEX('Policy Characteristics'!F:F,MATCH($C1005,'Policy Characteristics'!$C:$C,0)))</f>
        <v>0</v>
      </c>
      <c r="M1005" s="358">
        <f>IF(ISBLANK(INDEX('Policy Characteristics'!G:G,MATCH($C1005,'Policy Characteristics'!$C:$C,0))),"",INDEX('Policy Characteristics'!G:G,MATCH($C1005,'Policy Characteristics'!$C:$C,0)))</f>
        <v>300</v>
      </c>
      <c r="N1005" s="358">
        <f>IF(ISBLANK(INDEX('Policy Characteristics'!H:H,MATCH($C1005,'Policy Characteristics'!$C:$C,0))),"",INDEX('Policy Characteristics'!H:H,MATCH($C1005,'Policy Characteristics'!$C:$C,0)))</f>
        <v>5</v>
      </c>
      <c r="O1005" s="358" t="str">
        <f>IF(ISBLANK(INDEX('Policy Characteristics'!I:I,MATCH($C1005,'Policy Characteristics'!$C:$C,0))),"",INDEX('Policy Characteristics'!I:I,MATCH($C1005,'Policy Characteristics'!$C:$C,0)))</f>
        <v>$/metric ton CO2e</v>
      </c>
      <c r="P1005" s="358"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358" t="str">
        <f>IF(ISBLANK(INDEX('Policy Characteristics'!K:K,MATCH($C1005,'Policy Characteristics'!$C:$C,0))),"",INDEX('Policy Characteristics'!K:K,MATCH($C1005,'Policy Characteristics'!$C:$C,0)))</f>
        <v>fuels.html#carbon-tax</v>
      </c>
      <c r="R1005" s="358" t="str">
        <f>IF(ISBLANK(INDEX('Policy Characteristics'!L:L,MATCH($C1005,'Policy Characteristics'!$C:$C,0))),"",INDEX('Policy Characteristics'!L:L,MATCH($C1005,'Policy Characteristics'!$C:$C,0)))</f>
        <v>carbon-tax.html</v>
      </c>
    </row>
    <row r="1006" spans="1:18" s="5" customFormat="1" x14ac:dyDescent="0.35">
      <c r="A1006" s="358" t="str">
        <f>IF(ISBLANK(INDEX('Policy Characteristics'!A:A,MATCH($C1006,'Policy Characteristics'!$C:$C,0))),"",INDEX('Policy Characteristics'!A:A,MATCH($C1006,'Policy Characteristics'!$C:$C,0)))</f>
        <v>Cross-Sector</v>
      </c>
      <c r="B1006" s="358" t="str">
        <f>IF(ISBLANK(INDEX('Policy Characteristics'!B:B,MATCH($C1006,'Policy Characteristics'!$C:$C,0))),"",INDEX('Policy Characteristics'!B:B,MATCH($C1006,'Policy Characteristics'!$C:$C,0)))</f>
        <v>Carbon Price</v>
      </c>
      <c r="C1006" s="362" t="str">
        <f t="shared" ref="C1006" si="46">C$1005</f>
        <v>Additional Carbon Tax Rate</v>
      </c>
      <c r="D1006" s="53" t="s">
        <v>367</v>
      </c>
      <c r="E1006" s="53"/>
      <c r="F1006" s="53" t="s">
        <v>368</v>
      </c>
      <c r="G1006" s="53"/>
      <c r="H1006" s="54">
        <v>172</v>
      </c>
      <c r="I1006" s="53" t="s">
        <v>45</v>
      </c>
      <c r="J1006" s="360" t="str">
        <f>IF(ISBLANK(INDEX('Policy Characteristics'!D:D,MATCH($C1006,'Policy Characteristics'!$C:$C,0))),"",INDEX('Policy Characteristics'!D:D,MATCH($C1006,'Policy Characteristics'!$C:$C,0)))</f>
        <v>Carbon Price</v>
      </c>
      <c r="K1006" s="358" t="str">
        <f>IF(ISBLANK(INDEX('Policy Characteristics'!E:E,MATCH($C1006,'Policy Characteristics'!$C:$C,0))),"",INDEX('Policy Characteristics'!E:E,MATCH($C1006,'Policy Characteristics'!$C:$C,0)))</f>
        <v>cross carbon tax</v>
      </c>
      <c r="L1006" s="358">
        <f>IF(ISBLANK(INDEX('Policy Characteristics'!F:F,MATCH($C1006,'Policy Characteristics'!$C:$C,0))),"",INDEX('Policy Characteristics'!F:F,MATCH($C1006,'Policy Characteristics'!$C:$C,0)))</f>
        <v>0</v>
      </c>
      <c r="M1006" s="358">
        <f>IF(ISBLANK(INDEX('Policy Characteristics'!G:G,MATCH($C1006,'Policy Characteristics'!$C:$C,0))),"",INDEX('Policy Characteristics'!G:G,MATCH($C1006,'Policy Characteristics'!$C:$C,0)))</f>
        <v>300</v>
      </c>
      <c r="N1006" s="358">
        <f>IF(ISBLANK(INDEX('Policy Characteristics'!H:H,MATCH($C1006,'Policy Characteristics'!$C:$C,0))),"",INDEX('Policy Characteristics'!H:H,MATCH($C1006,'Policy Characteristics'!$C:$C,0)))</f>
        <v>5</v>
      </c>
      <c r="O1006" s="358" t="str">
        <f>IF(ISBLANK(INDEX('Policy Characteristics'!I:I,MATCH($C1006,'Policy Characteristics'!$C:$C,0))),"",INDEX('Policy Characteristics'!I:I,MATCH($C1006,'Policy Characteristics'!$C:$C,0)))</f>
        <v>$/metric ton CO2e</v>
      </c>
      <c r="P1006" s="358"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358" t="str">
        <f>IF(ISBLANK(INDEX('Policy Characteristics'!K:K,MATCH($C1006,'Policy Characteristics'!$C:$C,0))),"",INDEX('Policy Characteristics'!K:K,MATCH($C1006,'Policy Characteristics'!$C:$C,0)))</f>
        <v>fuels.html#carbon-tax</v>
      </c>
      <c r="R1006" s="358" t="str">
        <f>IF(ISBLANK(INDEX('Policy Characteristics'!L:L,MATCH($C1006,'Policy Characteristics'!$C:$C,0))),"",INDEX('Policy Characteristics'!L:L,MATCH($C1006,'Policy Characteristics'!$C:$C,0)))</f>
        <v>carbon-tax.html</v>
      </c>
    </row>
    <row r="1007" spans="1:18" s="5" customFormat="1" x14ac:dyDescent="0.35">
      <c r="A1007" s="358" t="str">
        <f>IF(ISBLANK(INDEX('Policy Characteristics'!A:A,MATCH($C1007,'Policy Characteristics'!$C:$C,0))),"",INDEX('Policy Characteristics'!A:A,MATCH($C1007,'Policy Characteristics'!$C:$C,0)))</f>
        <v>Cross-Sector</v>
      </c>
      <c r="B1007" s="358" t="str">
        <f>IF(ISBLANK(INDEX('Policy Characteristics'!B:B,MATCH($C1007,'Policy Characteristics'!$C:$C,0))),"",INDEX('Policy Characteristics'!B:B,MATCH($C1007,'Policy Characteristics'!$C:$C,0)))</f>
        <v>Carbon Price</v>
      </c>
      <c r="C1007" s="362" t="str">
        <f t="shared" ref="C1007:C1010" si="47">C$1005</f>
        <v>Additional Carbon Tax Rate</v>
      </c>
      <c r="D1007" s="53" t="s">
        <v>361</v>
      </c>
      <c r="E1007" s="53"/>
      <c r="F1007" s="53" t="s">
        <v>365</v>
      </c>
      <c r="G1007" s="53"/>
      <c r="H1007" s="54">
        <v>173</v>
      </c>
      <c r="I1007" s="53" t="s">
        <v>45</v>
      </c>
      <c r="J1007" s="360" t="str">
        <f>IF(ISBLANK(INDEX('Policy Characteristics'!D:D,MATCH($C1007,'Policy Characteristics'!$C:$C,0))),"",INDEX('Policy Characteristics'!D:D,MATCH($C1007,'Policy Characteristics'!$C:$C,0)))</f>
        <v>Carbon Price</v>
      </c>
      <c r="K1007" s="358" t="str">
        <f>IF(ISBLANK(INDEX('Policy Characteristics'!E:E,MATCH($C1007,'Policy Characteristics'!$C:$C,0))),"",INDEX('Policy Characteristics'!E:E,MATCH($C1007,'Policy Characteristics'!$C:$C,0)))</f>
        <v>cross carbon tax</v>
      </c>
      <c r="L1007" s="358">
        <f>IF(ISBLANK(INDEX('Policy Characteristics'!F:F,MATCH($C1007,'Policy Characteristics'!$C:$C,0))),"",INDEX('Policy Characteristics'!F:F,MATCH($C1007,'Policy Characteristics'!$C:$C,0)))</f>
        <v>0</v>
      </c>
      <c r="M1007" s="358">
        <f>IF(ISBLANK(INDEX('Policy Characteristics'!G:G,MATCH($C1007,'Policy Characteristics'!$C:$C,0))),"",INDEX('Policy Characteristics'!G:G,MATCH($C1007,'Policy Characteristics'!$C:$C,0)))</f>
        <v>300</v>
      </c>
      <c r="N1007" s="358">
        <f>IF(ISBLANK(INDEX('Policy Characteristics'!H:H,MATCH($C1007,'Policy Characteristics'!$C:$C,0))),"",INDEX('Policy Characteristics'!H:H,MATCH($C1007,'Policy Characteristics'!$C:$C,0)))</f>
        <v>5</v>
      </c>
      <c r="O1007" s="358" t="str">
        <f>IF(ISBLANK(INDEX('Policy Characteristics'!I:I,MATCH($C1007,'Policy Characteristics'!$C:$C,0))),"",INDEX('Policy Characteristics'!I:I,MATCH($C1007,'Policy Characteristics'!$C:$C,0)))</f>
        <v>$/metric ton CO2e</v>
      </c>
      <c r="P1007" s="358"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358" t="str">
        <f>IF(ISBLANK(INDEX('Policy Characteristics'!K:K,MATCH($C1007,'Policy Characteristics'!$C:$C,0))),"",INDEX('Policy Characteristics'!K:K,MATCH($C1007,'Policy Characteristics'!$C:$C,0)))</f>
        <v>fuels.html#carbon-tax</v>
      </c>
      <c r="R1007" s="358" t="str">
        <f>IF(ISBLANK(INDEX('Policy Characteristics'!L:L,MATCH($C1007,'Policy Characteristics'!$C:$C,0))),"",INDEX('Policy Characteristics'!L:L,MATCH($C1007,'Policy Characteristics'!$C:$C,0)))</f>
        <v>carbon-tax.html</v>
      </c>
    </row>
    <row r="1008" spans="1:18" s="5" customFormat="1" x14ac:dyDescent="0.35">
      <c r="A1008" s="358" t="str">
        <f>IF(ISBLANK(INDEX('Policy Characteristics'!A:A,MATCH($C1008,'Policy Characteristics'!$C:$C,0))),"",INDEX('Policy Characteristics'!A:A,MATCH($C1008,'Policy Characteristics'!$C:$C,0)))</f>
        <v>Cross-Sector</v>
      </c>
      <c r="B1008" s="358" t="str">
        <f>IF(ISBLANK(INDEX('Policy Characteristics'!B:B,MATCH($C1008,'Policy Characteristics'!$C:$C,0))),"",INDEX('Policy Characteristics'!B:B,MATCH($C1008,'Policy Characteristics'!$C:$C,0)))</f>
        <v>Carbon Price</v>
      </c>
      <c r="C1008" s="362" t="str">
        <f t="shared" si="47"/>
        <v>Additional Carbon Tax Rate</v>
      </c>
      <c r="D1008" s="53" t="s">
        <v>362</v>
      </c>
      <c r="E1008" s="53"/>
      <c r="F1008" s="53" t="s">
        <v>366</v>
      </c>
      <c r="G1008" s="53"/>
      <c r="H1008" s="54">
        <v>174</v>
      </c>
      <c r="I1008" s="53" t="s">
        <v>45</v>
      </c>
      <c r="J1008" s="360" t="str">
        <f>IF(ISBLANK(INDEX('Policy Characteristics'!D:D,MATCH($C1008,'Policy Characteristics'!$C:$C,0))),"",INDEX('Policy Characteristics'!D:D,MATCH($C1008,'Policy Characteristics'!$C:$C,0)))</f>
        <v>Carbon Price</v>
      </c>
      <c r="K1008" s="358" t="str">
        <f>IF(ISBLANK(INDEX('Policy Characteristics'!E:E,MATCH($C1008,'Policy Characteristics'!$C:$C,0))),"",INDEX('Policy Characteristics'!E:E,MATCH($C1008,'Policy Characteristics'!$C:$C,0)))</f>
        <v>cross carbon tax</v>
      </c>
      <c r="L1008" s="358">
        <f>IF(ISBLANK(INDEX('Policy Characteristics'!F:F,MATCH($C1008,'Policy Characteristics'!$C:$C,0))),"",INDEX('Policy Characteristics'!F:F,MATCH($C1008,'Policy Characteristics'!$C:$C,0)))</f>
        <v>0</v>
      </c>
      <c r="M1008" s="358">
        <f>IF(ISBLANK(INDEX('Policy Characteristics'!G:G,MATCH($C1008,'Policy Characteristics'!$C:$C,0))),"",INDEX('Policy Characteristics'!G:G,MATCH($C1008,'Policy Characteristics'!$C:$C,0)))</f>
        <v>300</v>
      </c>
      <c r="N1008" s="358">
        <f>IF(ISBLANK(INDEX('Policy Characteristics'!H:H,MATCH($C1008,'Policy Characteristics'!$C:$C,0))),"",INDEX('Policy Characteristics'!H:H,MATCH($C1008,'Policy Characteristics'!$C:$C,0)))</f>
        <v>5</v>
      </c>
      <c r="O1008" s="358" t="str">
        <f>IF(ISBLANK(INDEX('Policy Characteristics'!I:I,MATCH($C1008,'Policy Characteristics'!$C:$C,0))),"",INDEX('Policy Characteristics'!I:I,MATCH($C1008,'Policy Characteristics'!$C:$C,0)))</f>
        <v>$/metric ton CO2e</v>
      </c>
      <c r="P1008" s="358"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358" t="str">
        <f>IF(ISBLANK(INDEX('Policy Characteristics'!K:K,MATCH($C1008,'Policy Characteristics'!$C:$C,0))),"",INDEX('Policy Characteristics'!K:K,MATCH($C1008,'Policy Characteristics'!$C:$C,0)))</f>
        <v>fuels.html#carbon-tax</v>
      </c>
      <c r="R1008" s="358" t="str">
        <f>IF(ISBLANK(INDEX('Policy Characteristics'!L:L,MATCH($C1008,'Policy Characteristics'!$C:$C,0))),"",INDEX('Policy Characteristics'!L:L,MATCH($C1008,'Policy Characteristics'!$C:$C,0)))</f>
        <v>carbon-tax.html</v>
      </c>
    </row>
    <row r="1009" spans="1:18" s="5" customFormat="1" x14ac:dyDescent="0.35">
      <c r="A1009" s="358" t="str">
        <f>IF(ISBLANK(INDEX('Policy Characteristics'!A:A,MATCH($C1009,'Policy Characteristics'!$C:$C,0))),"",INDEX('Policy Characteristics'!A:A,MATCH($C1009,'Policy Characteristics'!$C:$C,0)))</f>
        <v>Cross-Sector</v>
      </c>
      <c r="B1009" s="358" t="str">
        <f>IF(ISBLANK(INDEX('Policy Characteristics'!B:B,MATCH($C1009,'Policy Characteristics'!$C:$C,0))),"",INDEX('Policy Characteristics'!B:B,MATCH($C1009,'Policy Characteristics'!$C:$C,0)))</f>
        <v>Carbon Price</v>
      </c>
      <c r="C1009" s="362" t="str">
        <f t="shared" si="47"/>
        <v>Additional Carbon Tax Rate</v>
      </c>
      <c r="D1009" s="53" t="s">
        <v>360</v>
      </c>
      <c r="E1009" s="53"/>
      <c r="F1009" s="53" t="s">
        <v>364</v>
      </c>
      <c r="G1009" s="53"/>
      <c r="H1009" s="54">
        <v>175</v>
      </c>
      <c r="I1009" s="53" t="s">
        <v>45</v>
      </c>
      <c r="J1009" s="360" t="str">
        <f>IF(ISBLANK(INDEX('Policy Characteristics'!D:D,MATCH($C1009,'Policy Characteristics'!$C:$C,0))),"",INDEX('Policy Characteristics'!D:D,MATCH($C1009,'Policy Characteristics'!$C:$C,0)))</f>
        <v>Carbon Price</v>
      </c>
      <c r="K1009" s="358" t="str">
        <f>IF(ISBLANK(INDEX('Policy Characteristics'!E:E,MATCH($C1009,'Policy Characteristics'!$C:$C,0))),"",INDEX('Policy Characteristics'!E:E,MATCH($C1009,'Policy Characteristics'!$C:$C,0)))</f>
        <v>cross carbon tax</v>
      </c>
      <c r="L1009" s="358">
        <f>IF(ISBLANK(INDEX('Policy Characteristics'!F:F,MATCH($C1009,'Policy Characteristics'!$C:$C,0))),"",INDEX('Policy Characteristics'!F:F,MATCH($C1009,'Policy Characteristics'!$C:$C,0)))</f>
        <v>0</v>
      </c>
      <c r="M1009" s="358">
        <f>IF(ISBLANK(INDEX('Policy Characteristics'!G:G,MATCH($C1009,'Policy Characteristics'!$C:$C,0))),"",INDEX('Policy Characteristics'!G:G,MATCH($C1009,'Policy Characteristics'!$C:$C,0)))</f>
        <v>300</v>
      </c>
      <c r="N1009" s="358">
        <f>IF(ISBLANK(INDEX('Policy Characteristics'!H:H,MATCH($C1009,'Policy Characteristics'!$C:$C,0))),"",INDEX('Policy Characteristics'!H:H,MATCH($C1009,'Policy Characteristics'!$C:$C,0)))</f>
        <v>5</v>
      </c>
      <c r="O1009" s="358" t="str">
        <f>IF(ISBLANK(INDEX('Policy Characteristics'!I:I,MATCH($C1009,'Policy Characteristics'!$C:$C,0))),"",INDEX('Policy Characteristics'!I:I,MATCH($C1009,'Policy Characteristics'!$C:$C,0)))</f>
        <v>$/metric ton CO2e</v>
      </c>
      <c r="P1009" s="358"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358" t="str">
        <f>IF(ISBLANK(INDEX('Policy Characteristics'!K:K,MATCH($C1009,'Policy Characteristics'!$C:$C,0))),"",INDEX('Policy Characteristics'!K:K,MATCH($C1009,'Policy Characteristics'!$C:$C,0)))</f>
        <v>fuels.html#carbon-tax</v>
      </c>
      <c r="R1009" s="358" t="str">
        <f>IF(ISBLANK(INDEX('Policy Characteristics'!L:L,MATCH($C1009,'Policy Characteristics'!$C:$C,0))),"",INDEX('Policy Characteristics'!L:L,MATCH($C1009,'Policy Characteristics'!$C:$C,0)))</f>
        <v>carbon-tax.html</v>
      </c>
    </row>
    <row r="1010" spans="1:18" s="5" customFormat="1" x14ac:dyDescent="0.35">
      <c r="A1010" s="358" t="str">
        <f>IF(ISBLANK(INDEX('Policy Characteristics'!A:A,MATCH($C1010,'Policy Characteristics'!$C:$C,0))),"",INDEX('Policy Characteristics'!A:A,MATCH($C1010,'Policy Characteristics'!$C:$C,0)))</f>
        <v>Cross-Sector</v>
      </c>
      <c r="B1010" s="358" t="str">
        <f>IF(ISBLANK(INDEX('Policy Characteristics'!B:B,MATCH($C1010,'Policy Characteristics'!$C:$C,0))),"",INDEX('Policy Characteristics'!B:B,MATCH($C1010,'Policy Characteristics'!$C:$C,0)))</f>
        <v>Carbon Price</v>
      </c>
      <c r="C1010" s="362" t="str">
        <f t="shared" si="47"/>
        <v>Additional Carbon Tax Rate</v>
      </c>
      <c r="D1010" s="53" t="s">
        <v>2572</v>
      </c>
      <c r="E1010" s="53"/>
      <c r="F1010" s="53" t="s">
        <v>2995</v>
      </c>
      <c r="G1010" s="53"/>
      <c r="H1010" s="54">
        <v>544</v>
      </c>
      <c r="I1010" s="53" t="s">
        <v>45</v>
      </c>
      <c r="J1010" s="360" t="str">
        <f>IF(ISBLANK(INDEX('Policy Characteristics'!D:D,MATCH($C1010,'Policy Characteristics'!$C:$C,0))),"",INDEX('Policy Characteristics'!D:D,MATCH($C1010,'Policy Characteristics'!$C:$C,0)))</f>
        <v>Carbon Price</v>
      </c>
      <c r="K1010" s="358" t="str">
        <f>IF(ISBLANK(INDEX('Policy Characteristics'!E:E,MATCH($C1010,'Policy Characteristics'!$C:$C,0))),"",INDEX('Policy Characteristics'!E:E,MATCH($C1010,'Policy Characteristics'!$C:$C,0)))</f>
        <v>cross carbon tax</v>
      </c>
      <c r="L1010" s="358">
        <f>IF(ISBLANK(INDEX('Policy Characteristics'!F:F,MATCH($C1010,'Policy Characteristics'!$C:$C,0))),"",INDEX('Policy Characteristics'!F:F,MATCH($C1010,'Policy Characteristics'!$C:$C,0)))</f>
        <v>0</v>
      </c>
      <c r="M1010" s="358">
        <f>IF(ISBLANK(INDEX('Policy Characteristics'!G:G,MATCH($C1010,'Policy Characteristics'!$C:$C,0))),"",INDEX('Policy Characteristics'!G:G,MATCH($C1010,'Policy Characteristics'!$C:$C,0)))</f>
        <v>300</v>
      </c>
      <c r="N1010" s="358">
        <f>IF(ISBLANK(INDEX('Policy Characteristics'!H:H,MATCH($C1010,'Policy Characteristics'!$C:$C,0))),"",INDEX('Policy Characteristics'!H:H,MATCH($C1010,'Policy Characteristics'!$C:$C,0)))</f>
        <v>5</v>
      </c>
      <c r="O1010" s="358" t="str">
        <f>IF(ISBLANK(INDEX('Policy Characteristics'!I:I,MATCH($C1010,'Policy Characteristics'!$C:$C,0))),"",INDEX('Policy Characteristics'!I:I,MATCH($C1010,'Policy Characteristics'!$C:$C,0)))</f>
        <v>$/metric ton CO2e</v>
      </c>
      <c r="P1010" s="358"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358" t="str">
        <f>IF(ISBLANK(INDEX('Policy Characteristics'!K:K,MATCH($C1010,'Policy Characteristics'!$C:$C,0))),"",INDEX('Policy Characteristics'!K:K,MATCH($C1010,'Policy Characteristics'!$C:$C,0)))</f>
        <v>fuels.html#carbon-tax</v>
      </c>
      <c r="R1010" s="358" t="str">
        <f>IF(ISBLANK(INDEX('Policy Characteristics'!L:L,MATCH($C1010,'Policy Characteristics'!$C:$C,0))),"",INDEX('Policy Characteristics'!L:L,MATCH($C1010,'Policy Characteristics'!$C:$C,0)))</f>
        <v>carbon-tax.html</v>
      </c>
    </row>
    <row r="1011" spans="1:18" s="5" customFormat="1" x14ac:dyDescent="0.35">
      <c r="A1011" s="358" t="str">
        <f>IF(ISBLANK(INDEX('Policy Characteristics'!A:A,MATCH($C1011,'Policy Characteristics'!$C:$C,0))),"",INDEX('Policy Characteristics'!A:A,MATCH($C1011,'Policy Characteristics'!$C:$C,0)))</f>
        <v>Cross-Sector</v>
      </c>
      <c r="B1011" s="358" t="str">
        <f>IF(ISBLANK(INDEX('Policy Characteristics'!B:B,MATCH($C1011,'Policy Characteristics'!$C:$C,0))),"",INDEX('Policy Characteristics'!B:B,MATCH($C1011,'Policy Characteristics'!$C:$C,0)))</f>
        <v>End Existing Subsidies</v>
      </c>
      <c r="C1011" s="363" t="s">
        <v>147</v>
      </c>
      <c r="D1011" s="53" t="s">
        <v>54</v>
      </c>
      <c r="E1011" s="53"/>
      <c r="F1011" s="53" t="s">
        <v>97</v>
      </c>
      <c r="G1011" s="53"/>
      <c r="H1011" s="54">
        <v>706</v>
      </c>
      <c r="I1011" s="9" t="s">
        <v>46</v>
      </c>
      <c r="J1011" s="360" t="str">
        <f>IF(ISBLANK(INDEX('Policy Characteristics'!D:D,MATCH($C1011,'Policy Characteristics'!$C:$C,0))),"",INDEX('Policy Characteristics'!D:D,MATCH($C1011,'Policy Characteristics'!$C:$C,0)))</f>
        <v>End Existing Subsidies</v>
      </c>
      <c r="K1011" s="358" t="str">
        <f>IF(ISBLANK(INDEX('Policy Characteristics'!E:E,MATCH($C1011,'Policy Characteristics'!$C:$C,0))),"",INDEX('Policy Characteristics'!E:E,MATCH($C1011,'Policy Characteristics'!$C:$C,0)))</f>
        <v>cross reduce BAU subsidies</v>
      </c>
      <c r="L1011" s="380">
        <f>IF(ISBLANK(INDEX('Policy Characteristics'!F:F,MATCH($C1011,'Policy Characteristics'!$C:$C,0))),"",INDEX('Policy Characteristics'!F:F,MATCH($C1011,'Policy Characteristics'!$C:$C,0)))</f>
        <v>0</v>
      </c>
      <c r="M1011" s="380">
        <f>IF(ISBLANK(INDEX('Policy Characteristics'!G:G,MATCH($C1011,'Policy Characteristics'!$C:$C,0))),"",INDEX('Policy Characteristics'!G:G,MATCH($C1011,'Policy Characteristics'!$C:$C,0)))</f>
        <v>1</v>
      </c>
      <c r="N1011" s="380">
        <f>IF(ISBLANK(INDEX('Policy Characteristics'!H:H,MATCH($C1011,'Policy Characteristics'!$C:$C,0))),"",INDEX('Policy Characteristics'!H:H,MATCH($C1011,'Policy Characteristics'!$C:$C,0)))</f>
        <v>0.01</v>
      </c>
      <c r="O1011" s="358" t="str">
        <f>IF(ISBLANK(INDEX('Policy Characteristics'!I:I,MATCH($C1011,'Policy Characteristics'!$C:$C,0))),"",INDEX('Policy Characteristics'!I:I,MATCH($C1011,'Policy Characteristics'!$C:$C,0)))</f>
        <v>% reduction in BAU subsidies</v>
      </c>
      <c r="P1011" s="358" t="str">
        <f>IF(ISBLANK(INDEX('Policy Characteristics'!J:J,MATCH($C1011,'Policy Characteristics'!$C:$C,0))),"",INDEX('Policy Characteristics'!J:J,MATCH($C1011,'Policy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1" s="358" t="str">
        <f>IF(ISBLANK(INDEX('Policy Characteristics'!K:K,MATCH($C1011,'Policy Characteristics'!$C:$C,0))),"",INDEX('Policy Characteristics'!K:K,MATCH($C1011,'Policy Characteristics'!$C:$C,0)))</f>
        <v>fuels.html#end-subsidies</v>
      </c>
      <c r="R1011" s="358" t="str">
        <f>IF(ISBLANK(INDEX('Policy Characteristics'!L:L,MATCH($C1011,'Policy Characteristics'!$C:$C,0))),"",INDEX('Policy Characteristics'!L:L,MATCH($C1011,'Policy Characteristics'!$C:$C,0)))</f>
        <v>end-existing-subsidies.html</v>
      </c>
    </row>
    <row r="1012" spans="1:18" s="5" customFormat="1" x14ac:dyDescent="0.35">
      <c r="A1012" s="358" t="str">
        <f>IF(ISBLANK(INDEX('Policy Characteristics'!A:A,MATCH($C1012,'Policy Characteristics'!$C:$C,0))),"",INDEX('Policy Characteristics'!A:A,MATCH($C1012,'Policy Characteristics'!$C:$C,0)))</f>
        <v>Cross-Sector</v>
      </c>
      <c r="B1012" s="358" t="str">
        <f>IF(ISBLANK(INDEX('Policy Characteristics'!B:B,MATCH($C1012,'Policy Characteristics'!$C:$C,0))),"",INDEX('Policy Characteristics'!B:B,MATCH($C1012,'Policy Characteristics'!$C:$C,0)))</f>
        <v>End Existing Subsidies</v>
      </c>
      <c r="C1012" s="362" t="str">
        <f t="shared" ref="C1012:C1027" si="48">C$1011</f>
        <v>Percent Reduction in BAU Subsidies</v>
      </c>
      <c r="D1012" s="9" t="s">
        <v>479</v>
      </c>
      <c r="E1012" s="53"/>
      <c r="F1012" s="9" t="s">
        <v>476</v>
      </c>
      <c r="G1012" s="53"/>
      <c r="H1012" s="54">
        <v>69</v>
      </c>
      <c r="I1012" s="9" t="s">
        <v>45</v>
      </c>
      <c r="J1012" s="360" t="str">
        <f>IF(ISBLANK(INDEX('Policy Characteristics'!D:D,MATCH($C1012,'Policy Characteristics'!$C:$C,0))),"",INDEX('Policy Characteristics'!D:D,MATCH($C1012,'Policy Characteristics'!$C:$C,0)))</f>
        <v>End Existing Subsidies</v>
      </c>
      <c r="K1012" s="358" t="str">
        <f>IF(ISBLANK(INDEX('Policy Characteristics'!E:E,MATCH($C1012,'Policy Characteristics'!$C:$C,0))),"",INDEX('Policy Characteristics'!E:E,MATCH($C1012,'Policy Characteristics'!$C:$C,0)))</f>
        <v>cross reduce BAU subsidies</v>
      </c>
      <c r="L1012" s="380">
        <f>IF(ISBLANK(INDEX('Policy Characteristics'!F:F,MATCH($C1012,'Policy Characteristics'!$C:$C,0))),"",INDEX('Policy Characteristics'!F:F,MATCH($C1012,'Policy Characteristics'!$C:$C,0)))</f>
        <v>0</v>
      </c>
      <c r="M1012" s="380">
        <f>IF(ISBLANK(INDEX('Policy Characteristics'!G:G,MATCH($C1012,'Policy Characteristics'!$C:$C,0))),"",INDEX('Policy Characteristics'!G:G,MATCH($C1012,'Policy Characteristics'!$C:$C,0)))</f>
        <v>1</v>
      </c>
      <c r="N1012" s="380">
        <f>IF(ISBLANK(INDEX('Policy Characteristics'!H:H,MATCH($C1012,'Policy Characteristics'!$C:$C,0))),"",INDEX('Policy Characteristics'!H:H,MATCH($C1012,'Policy Characteristics'!$C:$C,0)))</f>
        <v>0.01</v>
      </c>
      <c r="O1012" s="358" t="str">
        <f>IF(ISBLANK(INDEX('Policy Characteristics'!I:I,MATCH($C1012,'Policy Characteristics'!$C:$C,0))),"",INDEX('Policy Characteristics'!I:I,MATCH($C1012,'Policy Characteristics'!$C:$C,0)))</f>
        <v>% reduction in BAU subsidies</v>
      </c>
      <c r="P1012" s="358" t="str">
        <f>IF(ISBLANK(INDEX('Policy Characteristics'!J:J,MATCH($C1012,'Policy Characteristics'!$C:$C,0))),"",INDEX('Policy Characteristics'!J:J,MATCH($C1012,'Policy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2" s="358" t="str">
        <f>IF(ISBLANK(INDEX('Policy Characteristics'!K:K,MATCH($C1012,'Policy Characteristics'!$C:$C,0))),"",INDEX('Policy Characteristics'!K:K,MATCH($C1012,'Policy Characteristics'!$C:$C,0)))</f>
        <v>fuels.html#end-subsidies</v>
      </c>
      <c r="R1012" s="358" t="str">
        <f>IF(ISBLANK(INDEX('Policy Characteristics'!L:L,MATCH($C1012,'Policy Characteristics'!$C:$C,0))),"",INDEX('Policy Characteristics'!L:L,MATCH($C1012,'Policy Characteristics'!$C:$C,0)))</f>
        <v>end-existing-subsidies.html</v>
      </c>
    </row>
    <row r="1013" spans="1:18" s="5" customFormat="1" x14ac:dyDescent="0.35">
      <c r="A1013" s="358" t="str">
        <f>IF(ISBLANK(INDEX('Policy Characteristics'!A:A,MATCH($C1013,'Policy Characteristics'!$C:$C,0))),"",INDEX('Policy Characteristics'!A:A,MATCH($C1013,'Policy Characteristics'!$C:$C,0)))</f>
        <v>Cross-Sector</v>
      </c>
      <c r="B1013" s="358" t="str">
        <f>IF(ISBLANK(INDEX('Policy Characteristics'!B:B,MATCH($C1013,'Policy Characteristics'!$C:$C,0))),"",INDEX('Policy Characteristics'!B:B,MATCH($C1013,'Policy Characteristics'!$C:$C,0)))</f>
        <v>End Existing Subsidies</v>
      </c>
      <c r="C1013" s="362" t="str">
        <f t="shared" si="48"/>
        <v>Percent Reduction in BAU Subsidies</v>
      </c>
      <c r="D1013" s="9" t="s">
        <v>48</v>
      </c>
      <c r="E1013" s="53"/>
      <c r="F1013" s="9" t="s">
        <v>91</v>
      </c>
      <c r="G1013" s="53"/>
      <c r="H1013" s="54">
        <v>70</v>
      </c>
      <c r="I1013" s="9" t="s">
        <v>45</v>
      </c>
      <c r="J1013" s="360" t="str">
        <f>IF(ISBLANK(INDEX('Policy Characteristics'!D:D,MATCH($C1013,'Policy Characteristics'!$C:$C,0))),"",INDEX('Policy Characteristics'!D:D,MATCH($C1013,'Policy Characteristics'!$C:$C,0)))</f>
        <v>End Existing Subsidies</v>
      </c>
      <c r="K1013" s="358" t="str">
        <f>IF(ISBLANK(INDEX('Policy Characteristics'!E:E,MATCH($C1013,'Policy Characteristics'!$C:$C,0))),"",INDEX('Policy Characteristics'!E:E,MATCH($C1013,'Policy Characteristics'!$C:$C,0)))</f>
        <v>cross reduce BAU subsidies</v>
      </c>
      <c r="L1013" s="380">
        <f>IF(ISBLANK(INDEX('Policy Characteristics'!F:F,MATCH($C1013,'Policy Characteristics'!$C:$C,0))),"",INDEX('Policy Characteristics'!F:F,MATCH($C1013,'Policy Characteristics'!$C:$C,0)))</f>
        <v>0</v>
      </c>
      <c r="M1013" s="380">
        <f>IF(ISBLANK(INDEX('Policy Characteristics'!G:G,MATCH($C1013,'Policy Characteristics'!$C:$C,0))),"",INDEX('Policy Characteristics'!G:G,MATCH($C1013,'Policy Characteristics'!$C:$C,0)))</f>
        <v>1</v>
      </c>
      <c r="N1013" s="380">
        <f>IF(ISBLANK(INDEX('Policy Characteristics'!H:H,MATCH($C1013,'Policy Characteristics'!$C:$C,0))),"",INDEX('Policy Characteristics'!H:H,MATCH($C1013,'Policy Characteristics'!$C:$C,0)))</f>
        <v>0.01</v>
      </c>
      <c r="O1013" s="358" t="str">
        <f>IF(ISBLANK(INDEX('Policy Characteristics'!I:I,MATCH($C1013,'Policy Characteristics'!$C:$C,0))),"",INDEX('Policy Characteristics'!I:I,MATCH($C1013,'Policy Characteristics'!$C:$C,0)))</f>
        <v>% reduction in BAU subsidies</v>
      </c>
      <c r="P1013" s="358" t="str">
        <f>IF(ISBLANK(INDEX('Policy Characteristics'!J:J,MATCH($C1013,'Policy Characteristics'!$C:$C,0))),"",INDEX('Policy Characteristics'!J:J,MATCH($C1013,'Policy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3" s="358" t="str">
        <f>IF(ISBLANK(INDEX('Policy Characteristics'!K:K,MATCH($C1013,'Policy Characteristics'!$C:$C,0))),"",INDEX('Policy Characteristics'!K:K,MATCH($C1013,'Policy Characteristics'!$C:$C,0)))</f>
        <v>fuels.html#end-subsidies</v>
      </c>
      <c r="R1013" s="358" t="str">
        <f>IF(ISBLANK(INDEX('Policy Characteristics'!L:L,MATCH($C1013,'Policy Characteristics'!$C:$C,0))),"",INDEX('Policy Characteristics'!L:L,MATCH($C1013,'Policy Characteristics'!$C:$C,0)))</f>
        <v>end-existing-subsidies.html</v>
      </c>
    </row>
    <row r="1014" spans="1:18" s="5" customFormat="1" x14ac:dyDescent="0.35">
      <c r="A1014" s="358" t="str">
        <f>IF(ISBLANK(INDEX('Policy Characteristics'!A:A,MATCH($C1014,'Policy Characteristics'!$C:$C,0))),"",INDEX('Policy Characteristics'!A:A,MATCH($C1014,'Policy Characteristics'!$C:$C,0)))</f>
        <v>Cross-Sector</v>
      </c>
      <c r="B1014" s="358" t="str">
        <f>IF(ISBLANK(INDEX('Policy Characteristics'!B:B,MATCH($C1014,'Policy Characteristics'!$C:$C,0))),"",INDEX('Policy Characteristics'!B:B,MATCH($C1014,'Policy Characteristics'!$C:$C,0)))</f>
        <v>End Existing Subsidies</v>
      </c>
      <c r="C1014" s="362" t="str">
        <f t="shared" si="48"/>
        <v>Percent Reduction in BAU Subsidies</v>
      </c>
      <c r="D1014" s="9" t="s">
        <v>49</v>
      </c>
      <c r="E1014" s="53"/>
      <c r="F1014" s="9" t="s">
        <v>92</v>
      </c>
      <c r="G1014" s="53"/>
      <c r="H1014" s="54">
        <v>71</v>
      </c>
      <c r="I1014" s="9" t="s">
        <v>45</v>
      </c>
      <c r="J1014" s="360" t="str">
        <f>IF(ISBLANK(INDEX('Policy Characteristics'!D:D,MATCH($C1014,'Policy Characteristics'!$C:$C,0))),"",INDEX('Policy Characteristics'!D:D,MATCH($C1014,'Policy Characteristics'!$C:$C,0)))</f>
        <v>End Existing Subsidies</v>
      </c>
      <c r="K1014" s="358" t="str">
        <f>IF(ISBLANK(INDEX('Policy Characteristics'!E:E,MATCH($C1014,'Policy Characteristics'!$C:$C,0))),"",INDEX('Policy Characteristics'!E:E,MATCH($C1014,'Policy Characteristics'!$C:$C,0)))</f>
        <v>cross reduce BAU subsidies</v>
      </c>
      <c r="L1014" s="380">
        <f>IF(ISBLANK(INDEX('Policy Characteristics'!F:F,MATCH($C1014,'Policy Characteristics'!$C:$C,0))),"",INDEX('Policy Characteristics'!F:F,MATCH($C1014,'Policy Characteristics'!$C:$C,0)))</f>
        <v>0</v>
      </c>
      <c r="M1014" s="380">
        <f>IF(ISBLANK(INDEX('Policy Characteristics'!G:G,MATCH($C1014,'Policy Characteristics'!$C:$C,0))),"",INDEX('Policy Characteristics'!G:G,MATCH($C1014,'Policy Characteristics'!$C:$C,0)))</f>
        <v>1</v>
      </c>
      <c r="N1014" s="380">
        <f>IF(ISBLANK(INDEX('Policy Characteristics'!H:H,MATCH($C1014,'Policy Characteristics'!$C:$C,0))),"",INDEX('Policy Characteristics'!H:H,MATCH($C1014,'Policy Characteristics'!$C:$C,0)))</f>
        <v>0.01</v>
      </c>
      <c r="O1014" s="358" t="str">
        <f>IF(ISBLANK(INDEX('Policy Characteristics'!I:I,MATCH($C1014,'Policy Characteristics'!$C:$C,0))),"",INDEX('Policy Characteristics'!I:I,MATCH($C1014,'Policy Characteristics'!$C:$C,0)))</f>
        <v>% reduction in BAU subsidies</v>
      </c>
      <c r="P1014" s="358" t="str">
        <f>IF(ISBLANK(INDEX('Policy Characteristics'!J:J,MATCH($C1014,'Policy Characteristics'!$C:$C,0))),"",INDEX('Policy Characteristics'!J:J,MATCH($C1014,'Policy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4" s="358" t="str">
        <f>IF(ISBLANK(INDEX('Policy Characteristics'!K:K,MATCH($C1014,'Policy Characteristics'!$C:$C,0))),"",INDEX('Policy Characteristics'!K:K,MATCH($C1014,'Policy Characteristics'!$C:$C,0)))</f>
        <v>fuels.html#end-subsidies</v>
      </c>
      <c r="R1014" s="358" t="str">
        <f>IF(ISBLANK(INDEX('Policy Characteristics'!L:L,MATCH($C1014,'Policy Characteristics'!$C:$C,0))),"",INDEX('Policy Characteristics'!L:L,MATCH($C1014,'Policy Characteristics'!$C:$C,0)))</f>
        <v>end-existing-subsidies.html</v>
      </c>
    </row>
    <row r="1015" spans="1:18" s="5" customFormat="1" x14ac:dyDescent="0.35">
      <c r="A1015" s="358" t="str">
        <f>IF(ISBLANK(INDEX('Policy Characteristics'!A:A,MATCH($C1015,'Policy Characteristics'!$C:$C,0))),"",INDEX('Policy Characteristics'!A:A,MATCH($C1015,'Policy Characteristics'!$C:$C,0)))</f>
        <v>Cross-Sector</v>
      </c>
      <c r="B1015" s="358" t="str">
        <f>IF(ISBLANK(INDEX('Policy Characteristics'!B:B,MATCH($C1015,'Policy Characteristics'!$C:$C,0))),"",INDEX('Policy Characteristics'!B:B,MATCH($C1015,'Policy Characteristics'!$C:$C,0)))</f>
        <v>End Existing Subsidies</v>
      </c>
      <c r="C1015" s="362" t="str">
        <f t="shared" si="48"/>
        <v>Percent Reduction in BAU Subsidies</v>
      </c>
      <c r="D1015" s="9" t="s">
        <v>50</v>
      </c>
      <c r="E1015" s="53"/>
      <c r="F1015" s="9" t="s">
        <v>93</v>
      </c>
      <c r="G1015" s="53"/>
      <c r="H1015" s="54">
        <v>72</v>
      </c>
      <c r="I1015" s="9" t="s">
        <v>46</v>
      </c>
      <c r="J1015" s="360" t="str">
        <f>IF(ISBLANK(INDEX('Policy Characteristics'!D:D,MATCH($C1015,'Policy Characteristics'!$C:$C,0))),"",INDEX('Policy Characteristics'!D:D,MATCH($C1015,'Policy Characteristics'!$C:$C,0)))</f>
        <v>End Existing Subsidies</v>
      </c>
      <c r="K1015" s="358" t="str">
        <f>IF(ISBLANK(INDEX('Policy Characteristics'!E:E,MATCH($C1015,'Policy Characteristics'!$C:$C,0))),"",INDEX('Policy Characteristics'!E:E,MATCH($C1015,'Policy Characteristics'!$C:$C,0)))</f>
        <v>cross reduce BAU subsidies</v>
      </c>
      <c r="L1015" s="380">
        <f>IF(ISBLANK(INDEX('Policy Characteristics'!F:F,MATCH($C1015,'Policy Characteristics'!$C:$C,0))),"",INDEX('Policy Characteristics'!F:F,MATCH($C1015,'Policy Characteristics'!$C:$C,0)))</f>
        <v>0</v>
      </c>
      <c r="M1015" s="380">
        <f>IF(ISBLANK(INDEX('Policy Characteristics'!G:G,MATCH($C1015,'Policy Characteristics'!$C:$C,0))),"",INDEX('Policy Characteristics'!G:G,MATCH($C1015,'Policy Characteristics'!$C:$C,0)))</f>
        <v>1</v>
      </c>
      <c r="N1015" s="380">
        <f>IF(ISBLANK(INDEX('Policy Characteristics'!H:H,MATCH($C1015,'Policy Characteristics'!$C:$C,0))),"",INDEX('Policy Characteristics'!H:H,MATCH($C1015,'Policy Characteristics'!$C:$C,0)))</f>
        <v>0.01</v>
      </c>
      <c r="O1015" s="358" t="str">
        <f>IF(ISBLANK(INDEX('Policy Characteristics'!I:I,MATCH($C1015,'Policy Characteristics'!$C:$C,0))),"",INDEX('Policy Characteristics'!I:I,MATCH($C1015,'Policy Characteristics'!$C:$C,0)))</f>
        <v>% reduction in BAU subsidies</v>
      </c>
      <c r="P1015" s="358" t="str">
        <f>IF(ISBLANK(INDEX('Policy Characteristics'!J:J,MATCH($C1015,'Policy Characteristics'!$C:$C,0))),"",INDEX('Policy Characteristics'!J:J,MATCH($C1015,'Policy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5" s="358" t="str">
        <f>IF(ISBLANK(INDEX('Policy Characteristics'!K:K,MATCH($C1015,'Policy Characteristics'!$C:$C,0))),"",INDEX('Policy Characteristics'!K:K,MATCH($C1015,'Policy Characteristics'!$C:$C,0)))</f>
        <v>fuels.html#end-subsidies</v>
      </c>
      <c r="R1015" s="358" t="str">
        <f>IF(ISBLANK(INDEX('Policy Characteristics'!L:L,MATCH($C1015,'Policy Characteristics'!$C:$C,0))),"",INDEX('Policy Characteristics'!L:L,MATCH($C1015,'Policy Characteristics'!$C:$C,0)))</f>
        <v>end-existing-subsidies.html</v>
      </c>
    </row>
    <row r="1016" spans="1:18" s="5" customFormat="1" x14ac:dyDescent="0.35">
      <c r="A1016" s="358" t="str">
        <f>IF(ISBLANK(INDEX('Policy Characteristics'!A:A,MATCH($C1016,'Policy Characteristics'!$C:$C,0))),"",INDEX('Policy Characteristics'!A:A,MATCH($C1016,'Policy Characteristics'!$C:$C,0)))</f>
        <v>Cross-Sector</v>
      </c>
      <c r="B1016" s="358" t="str">
        <f>IF(ISBLANK(INDEX('Policy Characteristics'!B:B,MATCH($C1016,'Policy Characteristics'!$C:$C,0))),"",INDEX('Policy Characteristics'!B:B,MATCH($C1016,'Policy Characteristics'!$C:$C,0)))</f>
        <v>End Existing Subsidies</v>
      </c>
      <c r="C1016" s="362" t="str">
        <f t="shared" si="48"/>
        <v>Percent Reduction in BAU Subsidies</v>
      </c>
      <c r="D1016" s="9" t="s">
        <v>51</v>
      </c>
      <c r="E1016" s="53"/>
      <c r="F1016" s="9" t="s">
        <v>481</v>
      </c>
      <c r="G1016" s="53"/>
      <c r="H1016" s="54">
        <v>73</v>
      </c>
      <c r="I1016" s="9" t="s">
        <v>46</v>
      </c>
      <c r="J1016" s="360" t="str">
        <f>IF(ISBLANK(INDEX('Policy Characteristics'!D:D,MATCH($C1016,'Policy Characteristics'!$C:$C,0))),"",INDEX('Policy Characteristics'!D:D,MATCH($C1016,'Policy Characteristics'!$C:$C,0)))</f>
        <v>End Existing Subsidies</v>
      </c>
      <c r="K1016" s="358" t="str">
        <f>IF(ISBLANK(INDEX('Policy Characteristics'!E:E,MATCH($C1016,'Policy Characteristics'!$C:$C,0))),"",INDEX('Policy Characteristics'!E:E,MATCH($C1016,'Policy Characteristics'!$C:$C,0)))</f>
        <v>cross reduce BAU subsidies</v>
      </c>
      <c r="L1016" s="380">
        <f>IF(ISBLANK(INDEX('Policy Characteristics'!F:F,MATCH($C1016,'Policy Characteristics'!$C:$C,0))),"",INDEX('Policy Characteristics'!F:F,MATCH($C1016,'Policy Characteristics'!$C:$C,0)))</f>
        <v>0</v>
      </c>
      <c r="M1016" s="380">
        <f>IF(ISBLANK(INDEX('Policy Characteristics'!G:G,MATCH($C1016,'Policy Characteristics'!$C:$C,0))),"",INDEX('Policy Characteristics'!G:G,MATCH($C1016,'Policy Characteristics'!$C:$C,0)))</f>
        <v>1</v>
      </c>
      <c r="N1016" s="380">
        <f>IF(ISBLANK(INDEX('Policy Characteristics'!H:H,MATCH($C1016,'Policy Characteristics'!$C:$C,0))),"",INDEX('Policy Characteristics'!H:H,MATCH($C1016,'Policy Characteristics'!$C:$C,0)))</f>
        <v>0.01</v>
      </c>
      <c r="O1016" s="358" t="str">
        <f>IF(ISBLANK(INDEX('Policy Characteristics'!I:I,MATCH($C1016,'Policy Characteristics'!$C:$C,0))),"",INDEX('Policy Characteristics'!I:I,MATCH($C1016,'Policy Characteristics'!$C:$C,0)))</f>
        <v>% reduction in BAU subsidies</v>
      </c>
      <c r="P1016" s="358" t="str">
        <f>IF(ISBLANK(INDEX('Policy Characteristics'!J:J,MATCH($C1016,'Policy Characteristics'!$C:$C,0))),"",INDEX('Policy Characteristics'!J:J,MATCH($C1016,'Policy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6" s="358" t="str">
        <f>IF(ISBLANK(INDEX('Policy Characteristics'!K:K,MATCH($C1016,'Policy Characteristics'!$C:$C,0))),"",INDEX('Policy Characteristics'!K:K,MATCH($C1016,'Policy Characteristics'!$C:$C,0)))</f>
        <v>fuels.html#end-subsidies</v>
      </c>
      <c r="R1016" s="358" t="str">
        <f>IF(ISBLANK(INDEX('Policy Characteristics'!L:L,MATCH($C1016,'Policy Characteristics'!$C:$C,0))),"",INDEX('Policy Characteristics'!L:L,MATCH($C1016,'Policy Characteristics'!$C:$C,0)))</f>
        <v>end-existing-subsidies.html</v>
      </c>
    </row>
    <row r="1017" spans="1:18" s="5" customFormat="1" x14ac:dyDescent="0.35">
      <c r="A1017" s="358" t="str">
        <f>IF(ISBLANK(INDEX('Policy Characteristics'!A:A,MATCH($C1017,'Policy Characteristics'!$C:$C,0))),"",INDEX('Policy Characteristics'!A:A,MATCH($C1017,'Policy Characteristics'!$C:$C,0)))</f>
        <v>Cross-Sector</v>
      </c>
      <c r="B1017" s="358" t="str">
        <f>IF(ISBLANK(INDEX('Policy Characteristics'!B:B,MATCH($C1017,'Policy Characteristics'!$C:$C,0))),"",INDEX('Policy Characteristics'!B:B,MATCH($C1017,'Policy Characteristics'!$C:$C,0)))</f>
        <v>End Existing Subsidies</v>
      </c>
      <c r="C1017" s="362" t="str">
        <f t="shared" si="48"/>
        <v>Percent Reduction in BAU Subsidies</v>
      </c>
      <c r="D1017" s="9" t="s">
        <v>52</v>
      </c>
      <c r="E1017" s="53"/>
      <c r="F1017" s="9" t="s">
        <v>98</v>
      </c>
      <c r="G1017" s="53"/>
      <c r="H1017" s="54">
        <v>74</v>
      </c>
      <c r="I1017" s="9" t="s">
        <v>45</v>
      </c>
      <c r="J1017" s="360" t="str">
        <f>IF(ISBLANK(INDEX('Policy Characteristics'!D:D,MATCH($C1017,'Policy Characteristics'!$C:$C,0))),"",INDEX('Policy Characteristics'!D:D,MATCH($C1017,'Policy Characteristics'!$C:$C,0)))</f>
        <v>End Existing Subsidies</v>
      </c>
      <c r="K1017" s="358" t="str">
        <f>IF(ISBLANK(INDEX('Policy Characteristics'!E:E,MATCH($C1017,'Policy Characteristics'!$C:$C,0))),"",INDEX('Policy Characteristics'!E:E,MATCH($C1017,'Policy Characteristics'!$C:$C,0)))</f>
        <v>cross reduce BAU subsidies</v>
      </c>
      <c r="L1017" s="380">
        <f>IF(ISBLANK(INDEX('Policy Characteristics'!F:F,MATCH($C1017,'Policy Characteristics'!$C:$C,0))),"",INDEX('Policy Characteristics'!F:F,MATCH($C1017,'Policy Characteristics'!$C:$C,0)))</f>
        <v>0</v>
      </c>
      <c r="M1017" s="380">
        <f>IF(ISBLANK(INDEX('Policy Characteristics'!G:G,MATCH($C1017,'Policy Characteristics'!$C:$C,0))),"",INDEX('Policy Characteristics'!G:G,MATCH($C1017,'Policy Characteristics'!$C:$C,0)))</f>
        <v>1</v>
      </c>
      <c r="N1017" s="380">
        <f>IF(ISBLANK(INDEX('Policy Characteristics'!H:H,MATCH($C1017,'Policy Characteristics'!$C:$C,0))),"",INDEX('Policy Characteristics'!H:H,MATCH($C1017,'Policy Characteristics'!$C:$C,0)))</f>
        <v>0.01</v>
      </c>
      <c r="O1017" s="358" t="str">
        <f>IF(ISBLANK(INDEX('Policy Characteristics'!I:I,MATCH($C1017,'Policy Characteristics'!$C:$C,0))),"",INDEX('Policy Characteristics'!I:I,MATCH($C1017,'Policy Characteristics'!$C:$C,0)))</f>
        <v>% reduction in BAU subsidies</v>
      </c>
      <c r="P1017" s="358" t="str">
        <f>IF(ISBLANK(INDEX('Policy Characteristics'!J:J,MATCH($C1017,'Policy Characteristics'!$C:$C,0))),"",INDEX('Policy Characteristics'!J:J,MATCH($C1017,'Policy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7" s="358" t="str">
        <f>IF(ISBLANK(INDEX('Policy Characteristics'!K:K,MATCH($C1017,'Policy Characteristics'!$C:$C,0))),"",INDEX('Policy Characteristics'!K:K,MATCH($C1017,'Policy Characteristics'!$C:$C,0)))</f>
        <v>fuels.html#end-subsidies</v>
      </c>
      <c r="R1017" s="358" t="str">
        <f>IF(ISBLANK(INDEX('Policy Characteristics'!L:L,MATCH($C1017,'Policy Characteristics'!$C:$C,0))),"",INDEX('Policy Characteristics'!L:L,MATCH($C1017,'Policy Characteristics'!$C:$C,0)))</f>
        <v>end-existing-subsidies.html</v>
      </c>
    </row>
    <row r="1018" spans="1:18" s="5" customFormat="1" x14ac:dyDescent="0.35">
      <c r="A1018" s="358" t="str">
        <f>IF(ISBLANK(INDEX('Policy Characteristics'!A:A,MATCH($C1018,'Policy Characteristics'!$C:$C,0))),"",INDEX('Policy Characteristics'!A:A,MATCH($C1018,'Policy Characteristics'!$C:$C,0)))</f>
        <v>Cross-Sector</v>
      </c>
      <c r="B1018" s="358" t="str">
        <f>IF(ISBLANK(INDEX('Policy Characteristics'!B:B,MATCH($C1018,'Policy Characteristics'!$C:$C,0))),"",INDEX('Policy Characteristics'!B:B,MATCH($C1018,'Policy Characteristics'!$C:$C,0)))</f>
        <v>End Existing Subsidies</v>
      </c>
      <c r="C1018" s="362" t="str">
        <f t="shared" si="48"/>
        <v>Percent Reduction in BAU Subsidies</v>
      </c>
      <c r="D1018" s="9" t="s">
        <v>53</v>
      </c>
      <c r="E1018" s="53"/>
      <c r="F1018" s="9" t="s">
        <v>96</v>
      </c>
      <c r="G1018" s="53"/>
      <c r="H1018" s="54">
        <v>707</v>
      </c>
      <c r="I1018" s="9" t="s">
        <v>46</v>
      </c>
      <c r="J1018" s="360" t="str">
        <f>IF(ISBLANK(INDEX('Policy Characteristics'!D:D,MATCH($C1018,'Policy Characteristics'!$C:$C,0))),"",INDEX('Policy Characteristics'!D:D,MATCH($C1018,'Policy Characteristics'!$C:$C,0)))</f>
        <v>End Existing Subsidies</v>
      </c>
      <c r="K1018" s="358" t="str">
        <f>IF(ISBLANK(INDEX('Policy Characteristics'!E:E,MATCH($C1018,'Policy Characteristics'!$C:$C,0))),"",INDEX('Policy Characteristics'!E:E,MATCH($C1018,'Policy Characteristics'!$C:$C,0)))</f>
        <v>cross reduce BAU subsidies</v>
      </c>
      <c r="L1018" s="380">
        <f>IF(ISBLANK(INDEX('Policy Characteristics'!F:F,MATCH($C1018,'Policy Characteristics'!$C:$C,0))),"",INDEX('Policy Characteristics'!F:F,MATCH($C1018,'Policy Characteristics'!$C:$C,0)))</f>
        <v>0</v>
      </c>
      <c r="M1018" s="380">
        <f>IF(ISBLANK(INDEX('Policy Characteristics'!G:G,MATCH($C1018,'Policy Characteristics'!$C:$C,0))),"",INDEX('Policy Characteristics'!G:G,MATCH($C1018,'Policy Characteristics'!$C:$C,0)))</f>
        <v>1</v>
      </c>
      <c r="N1018" s="380">
        <f>IF(ISBLANK(INDEX('Policy Characteristics'!H:H,MATCH($C1018,'Policy Characteristics'!$C:$C,0))),"",INDEX('Policy Characteristics'!H:H,MATCH($C1018,'Policy Characteristics'!$C:$C,0)))</f>
        <v>0.01</v>
      </c>
      <c r="O1018" s="358" t="str">
        <f>IF(ISBLANK(INDEX('Policy Characteristics'!I:I,MATCH($C1018,'Policy Characteristics'!$C:$C,0))),"",INDEX('Policy Characteristics'!I:I,MATCH($C1018,'Policy Characteristics'!$C:$C,0)))</f>
        <v>% reduction in BAU subsidies</v>
      </c>
      <c r="P1018" s="358" t="str">
        <f>IF(ISBLANK(INDEX('Policy Characteristics'!J:J,MATCH($C1018,'Policy Characteristics'!$C:$C,0))),"",INDEX('Policy Characteristics'!J:J,MATCH($C1018,'Policy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8" s="358" t="str">
        <f>IF(ISBLANK(INDEX('Policy Characteristics'!K:K,MATCH($C1018,'Policy Characteristics'!$C:$C,0))),"",INDEX('Policy Characteristics'!K:K,MATCH($C1018,'Policy Characteristics'!$C:$C,0)))</f>
        <v>fuels.html#end-subsidies</v>
      </c>
      <c r="R1018" s="358" t="str">
        <f>IF(ISBLANK(INDEX('Policy Characteristics'!L:L,MATCH($C1018,'Policy Characteristics'!$C:$C,0))),"",INDEX('Policy Characteristics'!L:L,MATCH($C1018,'Policy Characteristics'!$C:$C,0)))</f>
        <v>end-existing-subsidies.html</v>
      </c>
    </row>
    <row r="1019" spans="1:18" s="5" customFormat="1" x14ac:dyDescent="0.35">
      <c r="A1019" s="358" t="str">
        <f>IF(ISBLANK(INDEX('Policy Characteristics'!A:A,MATCH($C1019,'Policy Characteristics'!$C:$C,0))),"",INDEX('Policy Characteristics'!A:A,MATCH($C1019,'Policy Characteristics'!$C:$C,0)))</f>
        <v>Cross-Sector</v>
      </c>
      <c r="B1019" s="358" t="str">
        <f>IF(ISBLANK(INDEX('Policy Characteristics'!B:B,MATCH($C1019,'Policy Characteristics'!$C:$C,0))),"",INDEX('Policy Characteristics'!B:B,MATCH($C1019,'Policy Characteristics'!$C:$C,0)))</f>
        <v>End Existing Subsidies</v>
      </c>
      <c r="C1019" s="362" t="str">
        <f t="shared" si="48"/>
        <v>Percent Reduction in BAU Subsidies</v>
      </c>
      <c r="D1019" s="9" t="s">
        <v>55</v>
      </c>
      <c r="E1019" s="53"/>
      <c r="F1019" s="9" t="s">
        <v>99</v>
      </c>
      <c r="G1019" s="53"/>
      <c r="H1019" s="54">
        <v>75</v>
      </c>
      <c r="I1019" s="9" t="s">
        <v>45</v>
      </c>
      <c r="J1019" s="360" t="str">
        <f>IF(ISBLANK(INDEX('Policy Characteristics'!D:D,MATCH($C1019,'Policy Characteristics'!$C:$C,0))),"",INDEX('Policy Characteristics'!D:D,MATCH($C1019,'Policy Characteristics'!$C:$C,0)))</f>
        <v>End Existing Subsidies</v>
      </c>
      <c r="K1019" s="358" t="str">
        <f>IF(ISBLANK(INDEX('Policy Characteristics'!E:E,MATCH($C1019,'Policy Characteristics'!$C:$C,0))),"",INDEX('Policy Characteristics'!E:E,MATCH($C1019,'Policy Characteristics'!$C:$C,0)))</f>
        <v>cross reduce BAU subsidies</v>
      </c>
      <c r="L1019" s="380">
        <f>IF(ISBLANK(INDEX('Policy Characteristics'!F:F,MATCH($C1019,'Policy Characteristics'!$C:$C,0))),"",INDEX('Policy Characteristics'!F:F,MATCH($C1019,'Policy Characteristics'!$C:$C,0)))</f>
        <v>0</v>
      </c>
      <c r="M1019" s="380">
        <f>IF(ISBLANK(INDEX('Policy Characteristics'!G:G,MATCH($C1019,'Policy Characteristics'!$C:$C,0))),"",INDEX('Policy Characteristics'!G:G,MATCH($C1019,'Policy Characteristics'!$C:$C,0)))</f>
        <v>1</v>
      </c>
      <c r="N1019" s="380">
        <f>IF(ISBLANK(INDEX('Policy Characteristics'!H:H,MATCH($C1019,'Policy Characteristics'!$C:$C,0))),"",INDEX('Policy Characteristics'!H:H,MATCH($C1019,'Policy Characteristics'!$C:$C,0)))</f>
        <v>0.01</v>
      </c>
      <c r="O1019" s="358" t="str">
        <f>IF(ISBLANK(INDEX('Policy Characteristics'!I:I,MATCH($C1019,'Policy Characteristics'!$C:$C,0))),"",INDEX('Policy Characteristics'!I:I,MATCH($C1019,'Policy Characteristics'!$C:$C,0)))</f>
        <v>% reduction in BAU subsidies</v>
      </c>
      <c r="P1019" s="358" t="str">
        <f>IF(ISBLANK(INDEX('Policy Characteristics'!J:J,MATCH($C1019,'Policy Characteristics'!$C:$C,0))),"",INDEX('Policy Characteristics'!J:J,MATCH($C1019,'Policy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9" s="358" t="str">
        <f>IF(ISBLANK(INDEX('Policy Characteristics'!K:K,MATCH($C1019,'Policy Characteristics'!$C:$C,0))),"",INDEX('Policy Characteristics'!K:K,MATCH($C1019,'Policy Characteristics'!$C:$C,0)))</f>
        <v>fuels.html#end-subsidies</v>
      </c>
      <c r="R1019" s="358" t="str">
        <f>IF(ISBLANK(INDEX('Policy Characteristics'!L:L,MATCH($C1019,'Policy Characteristics'!$C:$C,0))),"",INDEX('Policy Characteristics'!L:L,MATCH($C1019,'Policy Characteristics'!$C:$C,0)))</f>
        <v>end-existing-subsidies.html</v>
      </c>
    </row>
    <row r="1020" spans="1:18" s="5" customFormat="1" x14ac:dyDescent="0.35">
      <c r="A1020" s="358" t="str">
        <f>IF(ISBLANK(INDEX('Policy Characteristics'!A:A,MATCH($C1020,'Policy Characteristics'!$C:$C,0))),"",INDEX('Policy Characteristics'!A:A,MATCH($C1020,'Policy Characteristics'!$C:$C,0)))</f>
        <v>Cross-Sector</v>
      </c>
      <c r="B1020" s="358" t="str">
        <f>IF(ISBLANK(INDEX('Policy Characteristics'!B:B,MATCH($C1020,'Policy Characteristics'!$C:$C,0))),"",INDEX('Policy Characteristics'!B:B,MATCH($C1020,'Policy Characteristics'!$C:$C,0)))</f>
        <v>End Existing Subsidies</v>
      </c>
      <c r="C1020" s="362" t="str">
        <f t="shared" si="48"/>
        <v>Percent Reduction in BAU Subsidies</v>
      </c>
      <c r="D1020" s="9" t="s">
        <v>56</v>
      </c>
      <c r="E1020" s="53"/>
      <c r="F1020" s="9" t="s">
        <v>100</v>
      </c>
      <c r="G1020" s="53"/>
      <c r="H1020" s="54">
        <v>76</v>
      </c>
      <c r="I1020" s="9" t="s">
        <v>45</v>
      </c>
      <c r="J1020" s="360" t="str">
        <f>IF(ISBLANK(INDEX('Policy Characteristics'!D:D,MATCH($C1020,'Policy Characteristics'!$C:$C,0))),"",INDEX('Policy Characteristics'!D:D,MATCH($C1020,'Policy Characteristics'!$C:$C,0)))</f>
        <v>End Existing Subsidies</v>
      </c>
      <c r="K1020" s="358" t="str">
        <f>IF(ISBLANK(INDEX('Policy Characteristics'!E:E,MATCH($C1020,'Policy Characteristics'!$C:$C,0))),"",INDEX('Policy Characteristics'!E:E,MATCH($C1020,'Policy Characteristics'!$C:$C,0)))</f>
        <v>cross reduce BAU subsidies</v>
      </c>
      <c r="L1020" s="380">
        <f>IF(ISBLANK(INDEX('Policy Characteristics'!F:F,MATCH($C1020,'Policy Characteristics'!$C:$C,0))),"",INDEX('Policy Characteristics'!F:F,MATCH($C1020,'Policy Characteristics'!$C:$C,0)))</f>
        <v>0</v>
      </c>
      <c r="M1020" s="380">
        <f>IF(ISBLANK(INDEX('Policy Characteristics'!G:G,MATCH($C1020,'Policy Characteristics'!$C:$C,0))),"",INDEX('Policy Characteristics'!G:G,MATCH($C1020,'Policy Characteristics'!$C:$C,0)))</f>
        <v>1</v>
      </c>
      <c r="N1020" s="380">
        <f>IF(ISBLANK(INDEX('Policy Characteristics'!H:H,MATCH($C1020,'Policy Characteristics'!$C:$C,0))),"",INDEX('Policy Characteristics'!H:H,MATCH($C1020,'Policy Characteristics'!$C:$C,0)))</f>
        <v>0.01</v>
      </c>
      <c r="O1020" s="358" t="str">
        <f>IF(ISBLANK(INDEX('Policy Characteristics'!I:I,MATCH($C1020,'Policy Characteristics'!$C:$C,0))),"",INDEX('Policy Characteristics'!I:I,MATCH($C1020,'Policy Characteristics'!$C:$C,0)))</f>
        <v>% reduction in BAU subsidies</v>
      </c>
      <c r="P1020" s="358" t="str">
        <f>IF(ISBLANK(INDEX('Policy Characteristics'!J:J,MATCH($C1020,'Policy Characteristics'!$C:$C,0))),"",INDEX('Policy Characteristics'!J:J,MATCH($C1020,'Policy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0" s="358" t="str">
        <f>IF(ISBLANK(INDEX('Policy Characteristics'!K:K,MATCH($C1020,'Policy Characteristics'!$C:$C,0))),"",INDEX('Policy Characteristics'!K:K,MATCH($C1020,'Policy Characteristics'!$C:$C,0)))</f>
        <v>fuels.html#end-subsidies</v>
      </c>
      <c r="R1020" s="358" t="str">
        <f>IF(ISBLANK(INDEX('Policy Characteristics'!L:L,MATCH($C1020,'Policy Characteristics'!$C:$C,0))),"",INDEX('Policy Characteristics'!L:L,MATCH($C1020,'Policy Characteristics'!$C:$C,0)))</f>
        <v>end-existing-subsidies.html</v>
      </c>
    </row>
    <row r="1021" spans="1:18" s="5" customFormat="1" x14ac:dyDescent="0.35">
      <c r="A1021" s="358" t="str">
        <f>IF(ISBLANK(INDEX('Policy Characteristics'!A:A,MATCH($C1021,'Policy Characteristics'!$C:$C,0))),"",INDEX('Policy Characteristics'!A:A,MATCH($C1021,'Policy Characteristics'!$C:$C,0)))</f>
        <v>Cross-Sector</v>
      </c>
      <c r="B1021" s="358" t="str">
        <f>IF(ISBLANK(INDEX('Policy Characteristics'!B:B,MATCH($C1021,'Policy Characteristics'!$C:$C,0))),"",INDEX('Policy Characteristics'!B:B,MATCH($C1021,'Policy Characteristics'!$C:$C,0)))</f>
        <v>End Existing Subsidies</v>
      </c>
      <c r="C1021" s="362" t="str">
        <f t="shared" si="48"/>
        <v>Percent Reduction in BAU Subsidies</v>
      </c>
      <c r="D1021" s="9" t="s">
        <v>57</v>
      </c>
      <c r="E1021" s="53"/>
      <c r="F1021" s="9" t="s">
        <v>101</v>
      </c>
      <c r="G1021" s="53"/>
      <c r="H1021" s="54">
        <v>708</v>
      </c>
      <c r="I1021" s="9" t="s">
        <v>46</v>
      </c>
      <c r="J1021" s="360" t="str">
        <f>IF(ISBLANK(INDEX('Policy Characteristics'!D:D,MATCH($C1021,'Policy Characteristics'!$C:$C,0))),"",INDEX('Policy Characteristics'!D:D,MATCH($C1021,'Policy Characteristics'!$C:$C,0)))</f>
        <v>End Existing Subsidies</v>
      </c>
      <c r="K1021" s="358" t="str">
        <f>IF(ISBLANK(INDEX('Policy Characteristics'!E:E,MATCH($C1021,'Policy Characteristics'!$C:$C,0))),"",INDEX('Policy Characteristics'!E:E,MATCH($C1021,'Policy Characteristics'!$C:$C,0)))</f>
        <v>cross reduce BAU subsidies</v>
      </c>
      <c r="L1021" s="380">
        <f>IF(ISBLANK(INDEX('Policy Characteristics'!F:F,MATCH($C1021,'Policy Characteristics'!$C:$C,0))),"",INDEX('Policy Characteristics'!F:F,MATCH($C1021,'Policy Characteristics'!$C:$C,0)))</f>
        <v>0</v>
      </c>
      <c r="M1021" s="380">
        <f>IF(ISBLANK(INDEX('Policy Characteristics'!G:G,MATCH($C1021,'Policy Characteristics'!$C:$C,0))),"",INDEX('Policy Characteristics'!G:G,MATCH($C1021,'Policy Characteristics'!$C:$C,0)))</f>
        <v>1</v>
      </c>
      <c r="N1021" s="380">
        <f>IF(ISBLANK(INDEX('Policy Characteristics'!H:H,MATCH($C1021,'Policy Characteristics'!$C:$C,0))),"",INDEX('Policy Characteristics'!H:H,MATCH($C1021,'Policy Characteristics'!$C:$C,0)))</f>
        <v>0.01</v>
      </c>
      <c r="O1021" s="358" t="str">
        <f>IF(ISBLANK(INDEX('Policy Characteristics'!I:I,MATCH($C1021,'Policy Characteristics'!$C:$C,0))),"",INDEX('Policy Characteristics'!I:I,MATCH($C1021,'Policy Characteristics'!$C:$C,0)))</f>
        <v>% reduction in BAU subsidies</v>
      </c>
      <c r="P1021" s="358" t="str">
        <f>IF(ISBLANK(INDEX('Policy Characteristics'!J:J,MATCH($C1021,'Policy Characteristics'!$C:$C,0))),"",INDEX('Policy Characteristics'!J:J,MATCH($C1021,'Policy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1" s="358" t="str">
        <f>IF(ISBLANK(INDEX('Policy Characteristics'!K:K,MATCH($C1021,'Policy Characteristics'!$C:$C,0))),"",INDEX('Policy Characteristics'!K:K,MATCH($C1021,'Policy Characteristics'!$C:$C,0)))</f>
        <v>fuels.html#end-subsidies</v>
      </c>
      <c r="R1021" s="358" t="str">
        <f>IF(ISBLANK(INDEX('Policy Characteristics'!L:L,MATCH($C1021,'Policy Characteristics'!$C:$C,0))),"",INDEX('Policy Characteristics'!L:L,MATCH($C1021,'Policy Characteristics'!$C:$C,0)))</f>
        <v>end-existing-subsidies.html</v>
      </c>
    </row>
    <row r="1022" spans="1:18" s="5" customFormat="1" x14ac:dyDescent="0.35">
      <c r="A1022" s="358" t="str">
        <f>IF(ISBLANK(INDEX('Policy Characteristics'!A:A,MATCH($C1022,'Policy Characteristics'!$C:$C,0))),"",INDEX('Policy Characteristics'!A:A,MATCH($C1022,'Policy Characteristics'!$C:$C,0)))</f>
        <v>Cross-Sector</v>
      </c>
      <c r="B1022" s="358" t="str">
        <f>IF(ISBLANK(INDEX('Policy Characteristics'!B:B,MATCH($C1022,'Policy Characteristics'!$C:$C,0))),"",INDEX('Policy Characteristics'!B:B,MATCH($C1022,'Policy Characteristics'!$C:$C,0)))</f>
        <v>End Existing Subsidies</v>
      </c>
      <c r="C1022" s="362" t="str">
        <f t="shared" si="48"/>
        <v>Percent Reduction in BAU Subsidies</v>
      </c>
      <c r="D1022" s="9" t="s">
        <v>58</v>
      </c>
      <c r="E1022" s="53"/>
      <c r="F1022" s="9" t="s">
        <v>102</v>
      </c>
      <c r="G1022" s="53"/>
      <c r="H1022" s="54">
        <v>709</v>
      </c>
      <c r="I1022" s="9" t="s">
        <v>46</v>
      </c>
      <c r="J1022" s="360" t="str">
        <f>IF(ISBLANK(INDEX('Policy Characteristics'!D:D,MATCH($C1022,'Policy Characteristics'!$C:$C,0))),"",INDEX('Policy Characteristics'!D:D,MATCH($C1022,'Policy Characteristics'!$C:$C,0)))</f>
        <v>End Existing Subsidies</v>
      </c>
      <c r="K1022" s="358" t="str">
        <f>IF(ISBLANK(INDEX('Policy Characteristics'!E:E,MATCH($C1022,'Policy Characteristics'!$C:$C,0))),"",INDEX('Policy Characteristics'!E:E,MATCH($C1022,'Policy Characteristics'!$C:$C,0)))</f>
        <v>cross reduce BAU subsidies</v>
      </c>
      <c r="L1022" s="380">
        <f>IF(ISBLANK(INDEX('Policy Characteristics'!F:F,MATCH($C1022,'Policy Characteristics'!$C:$C,0))),"",INDEX('Policy Characteristics'!F:F,MATCH($C1022,'Policy Characteristics'!$C:$C,0)))</f>
        <v>0</v>
      </c>
      <c r="M1022" s="380">
        <f>IF(ISBLANK(INDEX('Policy Characteristics'!G:G,MATCH($C1022,'Policy Characteristics'!$C:$C,0))),"",INDEX('Policy Characteristics'!G:G,MATCH($C1022,'Policy Characteristics'!$C:$C,0)))</f>
        <v>1</v>
      </c>
      <c r="N1022" s="380">
        <f>IF(ISBLANK(INDEX('Policy Characteristics'!H:H,MATCH($C1022,'Policy Characteristics'!$C:$C,0))),"",INDEX('Policy Characteristics'!H:H,MATCH($C1022,'Policy Characteristics'!$C:$C,0)))</f>
        <v>0.01</v>
      </c>
      <c r="O1022" s="358" t="str">
        <f>IF(ISBLANK(INDEX('Policy Characteristics'!I:I,MATCH($C1022,'Policy Characteristics'!$C:$C,0))),"",INDEX('Policy Characteristics'!I:I,MATCH($C1022,'Policy Characteristics'!$C:$C,0)))</f>
        <v>% reduction in BAU subsidies</v>
      </c>
      <c r="P1022" s="358" t="str">
        <f>IF(ISBLANK(INDEX('Policy Characteristics'!J:J,MATCH($C1022,'Policy Characteristics'!$C:$C,0))),"",INDEX('Policy Characteristics'!J:J,MATCH($C1022,'Policy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2" s="358" t="str">
        <f>IF(ISBLANK(INDEX('Policy Characteristics'!K:K,MATCH($C1022,'Policy Characteristics'!$C:$C,0))),"",INDEX('Policy Characteristics'!K:K,MATCH($C1022,'Policy Characteristics'!$C:$C,0)))</f>
        <v>fuels.html#end-subsidies</v>
      </c>
      <c r="R1022" s="358" t="str">
        <f>IF(ISBLANK(INDEX('Policy Characteristics'!L:L,MATCH($C1022,'Policy Characteristics'!$C:$C,0))),"",INDEX('Policy Characteristics'!L:L,MATCH($C1022,'Policy Characteristics'!$C:$C,0)))</f>
        <v>end-existing-subsidies.html</v>
      </c>
    </row>
    <row r="1023" spans="1:18" s="5" customFormat="1" x14ac:dyDescent="0.35">
      <c r="A1023" s="358" t="str">
        <f>IF(ISBLANK(INDEX('Policy Characteristics'!A:A,MATCH($C1023,'Policy Characteristics'!$C:$C,0))),"",INDEX('Policy Characteristics'!A:A,MATCH($C1023,'Policy Characteristics'!$C:$C,0)))</f>
        <v>Cross-Sector</v>
      </c>
      <c r="B1023" s="358" t="str">
        <f>IF(ISBLANK(INDEX('Policy Characteristics'!B:B,MATCH($C1023,'Policy Characteristics'!$C:$C,0))),"",INDEX('Policy Characteristics'!B:B,MATCH($C1023,'Policy Characteristics'!$C:$C,0)))</f>
        <v>End Existing Subsidies</v>
      </c>
      <c r="C1023" s="362" t="str">
        <f t="shared" si="48"/>
        <v>Percent Reduction in BAU Subsidies</v>
      </c>
      <c r="D1023" s="9" t="s">
        <v>2547</v>
      </c>
      <c r="E1023" s="53"/>
      <c r="F1023" s="9" t="s">
        <v>2548</v>
      </c>
      <c r="G1023" s="53"/>
      <c r="H1023" s="54">
        <v>710</v>
      </c>
      <c r="I1023" s="9" t="s">
        <v>46</v>
      </c>
      <c r="J1023" s="360" t="str">
        <f>IF(ISBLANK(INDEX('Policy Characteristics'!D:D,MATCH($C1023,'Policy Characteristics'!$C:$C,0))),"",INDEX('Policy Characteristics'!D:D,MATCH($C1023,'Policy Characteristics'!$C:$C,0)))</f>
        <v>End Existing Subsidies</v>
      </c>
      <c r="K1023" s="358" t="str">
        <f>IF(ISBLANK(INDEX('Policy Characteristics'!E:E,MATCH($C1023,'Policy Characteristics'!$C:$C,0))),"",INDEX('Policy Characteristics'!E:E,MATCH($C1023,'Policy Characteristics'!$C:$C,0)))</f>
        <v>cross reduce BAU subsidies</v>
      </c>
      <c r="L1023" s="380">
        <f>IF(ISBLANK(INDEX('Policy Characteristics'!F:F,MATCH($C1023,'Policy Characteristics'!$C:$C,0))),"",INDEX('Policy Characteristics'!F:F,MATCH($C1023,'Policy Characteristics'!$C:$C,0)))</f>
        <v>0</v>
      </c>
      <c r="M1023" s="380">
        <f>IF(ISBLANK(INDEX('Policy Characteristics'!G:G,MATCH($C1023,'Policy Characteristics'!$C:$C,0))),"",INDEX('Policy Characteristics'!G:G,MATCH($C1023,'Policy Characteristics'!$C:$C,0)))</f>
        <v>1</v>
      </c>
      <c r="N1023" s="380">
        <f>IF(ISBLANK(INDEX('Policy Characteristics'!H:H,MATCH($C1023,'Policy Characteristics'!$C:$C,0))),"",INDEX('Policy Characteristics'!H:H,MATCH($C1023,'Policy Characteristics'!$C:$C,0)))</f>
        <v>0.01</v>
      </c>
      <c r="O1023" s="358" t="str">
        <f>IF(ISBLANK(INDEX('Policy Characteristics'!I:I,MATCH($C1023,'Policy Characteristics'!$C:$C,0))),"",INDEX('Policy Characteristics'!I:I,MATCH($C1023,'Policy Characteristics'!$C:$C,0)))</f>
        <v>% reduction in BAU subsidies</v>
      </c>
      <c r="P1023" s="358" t="str">
        <f>IF(ISBLANK(INDEX('Policy Characteristics'!J:J,MATCH($C1023,'Policy Characteristics'!$C:$C,0))),"",INDEX('Policy Characteristics'!J:J,MATCH($C1023,'Policy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3" s="358" t="str">
        <f>IF(ISBLANK(INDEX('Policy Characteristics'!K:K,MATCH($C1023,'Policy Characteristics'!$C:$C,0))),"",INDEX('Policy Characteristics'!K:K,MATCH($C1023,'Policy Characteristics'!$C:$C,0)))</f>
        <v>fuels.html#end-subsidies</v>
      </c>
      <c r="R1023" s="358" t="str">
        <f>IF(ISBLANK(INDEX('Policy Characteristics'!L:L,MATCH($C1023,'Policy Characteristics'!$C:$C,0))),"",INDEX('Policy Characteristics'!L:L,MATCH($C1023,'Policy Characteristics'!$C:$C,0)))</f>
        <v>end-existing-subsidies.html</v>
      </c>
    </row>
    <row r="1024" spans="1:18" s="5" customFormat="1" x14ac:dyDescent="0.35">
      <c r="A1024" s="358" t="str">
        <f>IF(ISBLANK(INDEX('Policy Characteristics'!A:A,MATCH($C1024,'Policy Characteristics'!$C:$C,0))),"",INDEX('Policy Characteristics'!A:A,MATCH($C1024,'Policy Characteristics'!$C:$C,0)))</f>
        <v>Cross-Sector</v>
      </c>
      <c r="B1024" s="358" t="str">
        <f>IF(ISBLANK(INDEX('Policy Characteristics'!B:B,MATCH($C1024,'Policy Characteristics'!$C:$C,0))),"",INDEX('Policy Characteristics'!B:B,MATCH($C1024,'Policy Characteristics'!$C:$C,0)))</f>
        <v>End Existing Subsidies</v>
      </c>
      <c r="C1024" s="362" t="str">
        <f t="shared" si="48"/>
        <v>Percent Reduction in BAU Subsidies</v>
      </c>
      <c r="D1024" s="9" t="s">
        <v>77</v>
      </c>
      <c r="E1024" s="53"/>
      <c r="F1024" s="9" t="s">
        <v>103</v>
      </c>
      <c r="G1024" s="53"/>
      <c r="H1024" s="54">
        <v>711</v>
      </c>
      <c r="I1024" s="9" t="s">
        <v>46</v>
      </c>
      <c r="J1024" s="360" t="str">
        <f>IF(ISBLANK(INDEX('Policy Characteristics'!D:D,MATCH($C1024,'Policy Characteristics'!$C:$C,0))),"",INDEX('Policy Characteristics'!D:D,MATCH($C1024,'Policy Characteristics'!$C:$C,0)))</f>
        <v>End Existing Subsidies</v>
      </c>
      <c r="K1024" s="358" t="str">
        <f>IF(ISBLANK(INDEX('Policy Characteristics'!E:E,MATCH($C1024,'Policy Characteristics'!$C:$C,0))),"",INDEX('Policy Characteristics'!E:E,MATCH($C1024,'Policy Characteristics'!$C:$C,0)))</f>
        <v>cross reduce BAU subsidies</v>
      </c>
      <c r="L1024" s="380">
        <f>IF(ISBLANK(INDEX('Policy Characteristics'!F:F,MATCH($C1024,'Policy Characteristics'!$C:$C,0))),"",INDEX('Policy Characteristics'!F:F,MATCH($C1024,'Policy Characteristics'!$C:$C,0)))</f>
        <v>0</v>
      </c>
      <c r="M1024" s="380">
        <f>IF(ISBLANK(INDEX('Policy Characteristics'!G:G,MATCH($C1024,'Policy Characteristics'!$C:$C,0))),"",INDEX('Policy Characteristics'!G:G,MATCH($C1024,'Policy Characteristics'!$C:$C,0)))</f>
        <v>1</v>
      </c>
      <c r="N1024" s="380">
        <f>IF(ISBLANK(INDEX('Policy Characteristics'!H:H,MATCH($C1024,'Policy Characteristics'!$C:$C,0))),"",INDEX('Policy Characteristics'!H:H,MATCH($C1024,'Policy Characteristics'!$C:$C,0)))</f>
        <v>0.01</v>
      </c>
      <c r="O1024" s="358" t="str">
        <f>IF(ISBLANK(INDEX('Policy Characteristics'!I:I,MATCH($C1024,'Policy Characteristics'!$C:$C,0))),"",INDEX('Policy Characteristics'!I:I,MATCH($C1024,'Policy Characteristics'!$C:$C,0)))</f>
        <v>% reduction in BAU subsidies</v>
      </c>
      <c r="P1024" s="358" t="str">
        <f>IF(ISBLANK(INDEX('Policy Characteristics'!J:J,MATCH($C1024,'Policy Characteristics'!$C:$C,0))),"",INDEX('Policy Characteristics'!J:J,MATCH($C1024,'Policy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4" s="358" t="str">
        <f>IF(ISBLANK(INDEX('Policy Characteristics'!K:K,MATCH($C1024,'Policy Characteristics'!$C:$C,0))),"",INDEX('Policy Characteristics'!K:K,MATCH($C1024,'Policy Characteristics'!$C:$C,0)))</f>
        <v>fuels.html#end-subsidies</v>
      </c>
      <c r="R1024" s="358" t="str">
        <f>IF(ISBLANK(INDEX('Policy Characteristics'!L:L,MATCH($C1024,'Policy Characteristics'!$C:$C,0))),"",INDEX('Policy Characteristics'!L:L,MATCH($C1024,'Policy Characteristics'!$C:$C,0)))</f>
        <v>end-existing-subsidies.html</v>
      </c>
    </row>
    <row r="1025" spans="1:18" s="5" customFormat="1" x14ac:dyDescent="0.35">
      <c r="A1025" s="358" t="str">
        <f>IF(ISBLANK(INDEX('Policy Characteristics'!A:A,MATCH($C1025,'Policy Characteristics'!$C:$C,0))),"",INDEX('Policy Characteristics'!A:A,MATCH($C1025,'Policy Characteristics'!$C:$C,0)))</f>
        <v>Cross-Sector</v>
      </c>
      <c r="B1025" s="358" t="str">
        <f>IF(ISBLANK(INDEX('Policy Characteristics'!B:B,MATCH($C1025,'Policy Characteristics'!$C:$C,0))),"",INDEX('Policy Characteristics'!B:B,MATCH($C1025,'Policy Characteristics'!$C:$C,0)))</f>
        <v>End Existing Subsidies</v>
      </c>
      <c r="C1025" s="362" t="str">
        <f t="shared" si="48"/>
        <v>Percent Reduction in BAU Subsidies</v>
      </c>
      <c r="D1025" s="9" t="s">
        <v>465</v>
      </c>
      <c r="E1025" s="53"/>
      <c r="F1025" s="9" t="s">
        <v>466</v>
      </c>
      <c r="G1025" s="53"/>
      <c r="H1025" s="54">
        <v>712</v>
      </c>
      <c r="I1025" s="9" t="s">
        <v>46</v>
      </c>
      <c r="J1025" s="360" t="str">
        <f>IF(ISBLANK(INDEX('Policy Characteristics'!D:D,MATCH($C1025,'Policy Characteristics'!$C:$C,0))),"",INDEX('Policy Characteristics'!D:D,MATCH($C1025,'Policy Characteristics'!$C:$C,0)))</f>
        <v>End Existing Subsidies</v>
      </c>
      <c r="K1025" s="358" t="str">
        <f>IF(ISBLANK(INDEX('Policy Characteristics'!E:E,MATCH($C1025,'Policy Characteristics'!$C:$C,0))),"",INDEX('Policy Characteristics'!E:E,MATCH($C1025,'Policy Characteristics'!$C:$C,0)))</f>
        <v>cross reduce BAU subsidies</v>
      </c>
      <c r="L1025" s="380">
        <f>IF(ISBLANK(INDEX('Policy Characteristics'!F:F,MATCH($C1025,'Policy Characteristics'!$C:$C,0))),"",INDEX('Policy Characteristics'!F:F,MATCH($C1025,'Policy Characteristics'!$C:$C,0)))</f>
        <v>0</v>
      </c>
      <c r="M1025" s="380">
        <f>IF(ISBLANK(INDEX('Policy Characteristics'!G:G,MATCH($C1025,'Policy Characteristics'!$C:$C,0))),"",INDEX('Policy Characteristics'!G:G,MATCH($C1025,'Policy Characteristics'!$C:$C,0)))</f>
        <v>1</v>
      </c>
      <c r="N1025" s="380">
        <f>IF(ISBLANK(INDEX('Policy Characteristics'!H:H,MATCH($C1025,'Policy Characteristics'!$C:$C,0))),"",INDEX('Policy Characteristics'!H:H,MATCH($C1025,'Policy Characteristics'!$C:$C,0)))</f>
        <v>0.01</v>
      </c>
      <c r="O1025" s="358" t="str">
        <f>IF(ISBLANK(INDEX('Policy Characteristics'!I:I,MATCH($C1025,'Policy Characteristics'!$C:$C,0))),"",INDEX('Policy Characteristics'!I:I,MATCH($C1025,'Policy Characteristics'!$C:$C,0)))</f>
        <v>% reduction in BAU subsidies</v>
      </c>
      <c r="P1025" s="358" t="str">
        <f>IF(ISBLANK(INDEX('Policy Characteristics'!J:J,MATCH($C1025,'Policy Characteristics'!$C:$C,0))),"",INDEX('Policy Characteristics'!J:J,MATCH($C1025,'Policy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5" s="358" t="str">
        <f>IF(ISBLANK(INDEX('Policy Characteristics'!K:K,MATCH($C1025,'Policy Characteristics'!$C:$C,0))),"",INDEX('Policy Characteristics'!K:K,MATCH($C1025,'Policy Characteristics'!$C:$C,0)))</f>
        <v>fuels.html#end-subsidies</v>
      </c>
      <c r="R1025" s="358" t="str">
        <f>IF(ISBLANK(INDEX('Policy Characteristics'!L:L,MATCH($C1025,'Policy Characteristics'!$C:$C,0))),"",INDEX('Policy Characteristics'!L:L,MATCH($C1025,'Policy Characteristics'!$C:$C,0)))</f>
        <v>end-existing-subsidies.html</v>
      </c>
    </row>
    <row r="1026" spans="1:18" s="5" customFormat="1" x14ac:dyDescent="0.35">
      <c r="A1026" s="358" t="str">
        <f>IF(ISBLANK(INDEX('Policy Characteristics'!A:A,MATCH($C1026,'Policy Characteristics'!$C:$C,0))),"",INDEX('Policy Characteristics'!A:A,MATCH($C1026,'Policy Characteristics'!$C:$C,0)))</f>
        <v>Cross-Sector</v>
      </c>
      <c r="B1026" s="358" t="str">
        <f>IF(ISBLANK(INDEX('Policy Characteristics'!B:B,MATCH($C1026,'Policy Characteristics'!$C:$C,0))),"",INDEX('Policy Characteristics'!B:B,MATCH($C1026,'Policy Characteristics'!$C:$C,0)))</f>
        <v>End Existing Subsidies</v>
      </c>
      <c r="C1026" s="362" t="str">
        <f t="shared" si="48"/>
        <v>Percent Reduction in BAU Subsidies</v>
      </c>
      <c r="D1026" s="9" t="s">
        <v>472</v>
      </c>
      <c r="E1026" s="53"/>
      <c r="F1026" s="9" t="s">
        <v>473</v>
      </c>
      <c r="G1026" s="53"/>
      <c r="H1026" s="54">
        <v>713</v>
      </c>
      <c r="I1026" s="9" t="s">
        <v>46</v>
      </c>
      <c r="J1026" s="360" t="str">
        <f>IF(ISBLANK(INDEX('Policy Characteristics'!D:D,MATCH($C1026,'Policy Characteristics'!$C:$C,0))),"",INDEX('Policy Characteristics'!D:D,MATCH($C1026,'Policy Characteristics'!$C:$C,0)))</f>
        <v>End Existing Subsidies</v>
      </c>
      <c r="K1026" s="358" t="str">
        <f>IF(ISBLANK(INDEX('Policy Characteristics'!E:E,MATCH($C1026,'Policy Characteristics'!$C:$C,0))),"",INDEX('Policy Characteristics'!E:E,MATCH($C1026,'Policy Characteristics'!$C:$C,0)))</f>
        <v>cross reduce BAU subsidies</v>
      </c>
      <c r="L1026" s="380">
        <f>IF(ISBLANK(INDEX('Policy Characteristics'!F:F,MATCH($C1026,'Policy Characteristics'!$C:$C,0))),"",INDEX('Policy Characteristics'!F:F,MATCH($C1026,'Policy Characteristics'!$C:$C,0)))</f>
        <v>0</v>
      </c>
      <c r="M1026" s="380">
        <f>IF(ISBLANK(INDEX('Policy Characteristics'!G:G,MATCH($C1026,'Policy Characteristics'!$C:$C,0))),"",INDEX('Policy Characteristics'!G:G,MATCH($C1026,'Policy Characteristics'!$C:$C,0)))</f>
        <v>1</v>
      </c>
      <c r="N1026" s="380">
        <f>IF(ISBLANK(INDEX('Policy Characteristics'!H:H,MATCH($C1026,'Policy Characteristics'!$C:$C,0))),"",INDEX('Policy Characteristics'!H:H,MATCH($C1026,'Policy Characteristics'!$C:$C,0)))</f>
        <v>0.01</v>
      </c>
      <c r="O1026" s="358" t="str">
        <f>IF(ISBLANK(INDEX('Policy Characteristics'!I:I,MATCH($C1026,'Policy Characteristics'!$C:$C,0))),"",INDEX('Policy Characteristics'!I:I,MATCH($C1026,'Policy Characteristics'!$C:$C,0)))</f>
        <v>% reduction in BAU subsidies</v>
      </c>
      <c r="P1026" s="358" t="str">
        <f>IF(ISBLANK(INDEX('Policy Characteristics'!J:J,MATCH($C1026,'Policy Characteristics'!$C:$C,0))),"",INDEX('Policy Characteristics'!J:J,MATCH($C1026,'Policy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6" s="358" t="str">
        <f>IF(ISBLANK(INDEX('Policy Characteristics'!K:K,MATCH($C1026,'Policy Characteristics'!$C:$C,0))),"",INDEX('Policy Characteristics'!K:K,MATCH($C1026,'Policy Characteristics'!$C:$C,0)))</f>
        <v>fuels.html#end-subsidies</v>
      </c>
      <c r="R1026" s="358" t="str">
        <f>IF(ISBLANK(INDEX('Policy Characteristics'!L:L,MATCH($C1026,'Policy Characteristics'!$C:$C,0))),"",INDEX('Policy Characteristics'!L:L,MATCH($C1026,'Policy Characteristics'!$C:$C,0)))</f>
        <v>end-existing-subsidies.html</v>
      </c>
    </row>
    <row r="1027" spans="1:18" s="5" customFormat="1" x14ac:dyDescent="0.35">
      <c r="A1027" s="358" t="str">
        <f>IF(ISBLANK(INDEX('Policy Characteristics'!A:A,MATCH($C1027,'Policy Characteristics'!$C:$C,0))),"",INDEX('Policy Characteristics'!A:A,MATCH($C1027,'Policy Characteristics'!$C:$C,0)))</f>
        <v>Cross-Sector</v>
      </c>
      <c r="B1027" s="358" t="str">
        <f>IF(ISBLANK(INDEX('Policy Characteristics'!B:B,MATCH($C1027,'Policy Characteristics'!$C:$C,0))),"",INDEX('Policy Characteristics'!B:B,MATCH($C1027,'Policy Characteristics'!$C:$C,0)))</f>
        <v>End Existing Subsidies</v>
      </c>
      <c r="C1027" s="362" t="str">
        <f t="shared" si="48"/>
        <v>Percent Reduction in BAU Subsidies</v>
      </c>
      <c r="D1027" s="9" t="s">
        <v>2539</v>
      </c>
      <c r="E1027" s="53"/>
      <c r="F1027" s="9" t="s">
        <v>2543</v>
      </c>
      <c r="G1027" s="53"/>
      <c r="H1027" s="54">
        <v>714</v>
      </c>
      <c r="I1027" s="9" t="s">
        <v>46</v>
      </c>
      <c r="J1027" s="360" t="str">
        <f>IF(ISBLANK(INDEX('Policy Characteristics'!D:D,MATCH($C1027,'Policy Characteristics'!$C:$C,0))),"",INDEX('Policy Characteristics'!D:D,MATCH($C1027,'Policy Characteristics'!$C:$C,0)))</f>
        <v>End Existing Subsidies</v>
      </c>
      <c r="K1027" s="358" t="str">
        <f>IF(ISBLANK(INDEX('Policy Characteristics'!E:E,MATCH($C1027,'Policy Characteristics'!$C:$C,0))),"",INDEX('Policy Characteristics'!E:E,MATCH($C1027,'Policy Characteristics'!$C:$C,0)))</f>
        <v>cross reduce BAU subsidies</v>
      </c>
      <c r="L1027" s="380">
        <f>IF(ISBLANK(INDEX('Policy Characteristics'!F:F,MATCH($C1027,'Policy Characteristics'!$C:$C,0))),"",INDEX('Policy Characteristics'!F:F,MATCH($C1027,'Policy Characteristics'!$C:$C,0)))</f>
        <v>0</v>
      </c>
      <c r="M1027" s="380">
        <f>IF(ISBLANK(INDEX('Policy Characteristics'!G:G,MATCH($C1027,'Policy Characteristics'!$C:$C,0))),"",INDEX('Policy Characteristics'!G:G,MATCH($C1027,'Policy Characteristics'!$C:$C,0)))</f>
        <v>1</v>
      </c>
      <c r="N1027" s="380">
        <f>IF(ISBLANK(INDEX('Policy Characteristics'!H:H,MATCH($C1027,'Policy Characteristics'!$C:$C,0))),"",INDEX('Policy Characteristics'!H:H,MATCH($C1027,'Policy Characteristics'!$C:$C,0)))</f>
        <v>0.01</v>
      </c>
      <c r="O1027" s="358" t="str">
        <f>IF(ISBLANK(INDEX('Policy Characteristics'!I:I,MATCH($C1027,'Policy Characteristics'!$C:$C,0))),"",INDEX('Policy Characteristics'!I:I,MATCH($C1027,'Policy Characteristics'!$C:$C,0)))</f>
        <v>% reduction in BAU subsidies</v>
      </c>
      <c r="P1027" s="358" t="str">
        <f>IF(ISBLANK(INDEX('Policy Characteristics'!J:J,MATCH($C1027,'Policy Characteristics'!$C:$C,0))),"",INDEX('Policy Characteristics'!J:J,MATCH($C1027,'Policy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7" s="358" t="str">
        <f>IF(ISBLANK(INDEX('Policy Characteristics'!K:K,MATCH($C1027,'Policy Characteristics'!$C:$C,0))),"",INDEX('Policy Characteristics'!K:K,MATCH($C1027,'Policy Characteristics'!$C:$C,0)))</f>
        <v>fuels.html#end-subsidies</v>
      </c>
      <c r="R1027" s="358" t="str">
        <f>IF(ISBLANK(INDEX('Policy Characteristics'!L:L,MATCH($C1027,'Policy Characteristics'!$C:$C,0))),"",INDEX('Policy Characteristics'!L:L,MATCH($C1027,'Policy Characteristics'!$C:$C,0)))</f>
        <v>end-existing-subsidies.html</v>
      </c>
    </row>
    <row r="1028" spans="1:18" s="5" customFormat="1" x14ac:dyDescent="0.35">
      <c r="A1028" s="358" t="str">
        <f>IF(ISBLANK(INDEX('Policy Characteristics'!A:A,MATCH($C1028,'Policy Characteristics'!$C:$C,0))),"",INDEX('Policy Characteristics'!A:A,MATCH($C1028,'Policy Characteristics'!$C:$C,0)))</f>
        <v>Cross-Sector</v>
      </c>
      <c r="B1028" s="358" t="str">
        <f>IF(ISBLANK(INDEX('Policy Characteristics'!B:B,MATCH($C1028,'Policy Characteristics'!$C:$C,0))),"",INDEX('Policy Characteristics'!B:B,MATCH($C1028,'Policy Characteristics'!$C:$C,0)))</f>
        <v>End Existing Subsidies</v>
      </c>
      <c r="C1028" s="362" t="str">
        <f t="shared" ref="C1028" si="49">C$1011</f>
        <v>Percent Reduction in BAU Subsidies</v>
      </c>
      <c r="D1028" s="9" t="s">
        <v>2549</v>
      </c>
      <c r="E1028" s="53"/>
      <c r="F1028" s="9" t="s">
        <v>2550</v>
      </c>
      <c r="G1028" s="53"/>
      <c r="H1028" s="54">
        <v>715</v>
      </c>
      <c r="I1028" s="9" t="s">
        <v>46</v>
      </c>
      <c r="J1028" s="360" t="str">
        <f>IF(ISBLANK(INDEX('Policy Characteristics'!D:D,MATCH($C1028,'Policy Characteristics'!$C:$C,0))),"",INDEX('Policy Characteristics'!D:D,MATCH($C1028,'Policy Characteristics'!$C:$C,0)))</f>
        <v>End Existing Subsidies</v>
      </c>
      <c r="K1028" s="358" t="str">
        <f>IF(ISBLANK(INDEX('Policy Characteristics'!E:E,MATCH($C1028,'Policy Characteristics'!$C:$C,0))),"",INDEX('Policy Characteristics'!E:E,MATCH($C1028,'Policy Characteristics'!$C:$C,0)))</f>
        <v>cross reduce BAU subsidies</v>
      </c>
      <c r="L1028" s="380">
        <f>IF(ISBLANK(INDEX('Policy Characteristics'!F:F,MATCH($C1028,'Policy Characteristics'!$C:$C,0))),"",INDEX('Policy Characteristics'!F:F,MATCH($C1028,'Policy Characteristics'!$C:$C,0)))</f>
        <v>0</v>
      </c>
      <c r="M1028" s="380">
        <f>IF(ISBLANK(INDEX('Policy Characteristics'!G:G,MATCH($C1028,'Policy Characteristics'!$C:$C,0))),"",INDEX('Policy Characteristics'!G:G,MATCH($C1028,'Policy Characteristics'!$C:$C,0)))</f>
        <v>1</v>
      </c>
      <c r="N1028" s="380">
        <f>IF(ISBLANK(INDEX('Policy Characteristics'!H:H,MATCH($C1028,'Policy Characteristics'!$C:$C,0))),"",INDEX('Policy Characteristics'!H:H,MATCH($C1028,'Policy Characteristics'!$C:$C,0)))</f>
        <v>0.01</v>
      </c>
      <c r="O1028" s="358" t="str">
        <f>IF(ISBLANK(INDEX('Policy Characteristics'!I:I,MATCH($C1028,'Policy Characteristics'!$C:$C,0))),"",INDEX('Policy Characteristics'!I:I,MATCH($C1028,'Policy Characteristics'!$C:$C,0)))</f>
        <v>% reduction in BAU subsidies</v>
      </c>
      <c r="P1028" s="358" t="str">
        <f>IF(ISBLANK(INDEX('Policy Characteristics'!J:J,MATCH($C1028,'Policy Characteristics'!$C:$C,0))),"",INDEX('Policy Characteristics'!J:J,MATCH($C1028,'Policy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8" s="358" t="str">
        <f>IF(ISBLANK(INDEX('Policy Characteristics'!K:K,MATCH($C1028,'Policy Characteristics'!$C:$C,0))),"",INDEX('Policy Characteristics'!K:K,MATCH($C1028,'Policy Characteristics'!$C:$C,0)))</f>
        <v>fuels.html#end-subsidies</v>
      </c>
      <c r="R1028" s="358" t="str">
        <f>IF(ISBLANK(INDEX('Policy Characteristics'!L:L,MATCH($C1028,'Policy Characteristics'!$C:$C,0))),"",INDEX('Policy Characteristics'!L:L,MATCH($C1028,'Policy Characteristics'!$C:$C,0)))</f>
        <v>end-existing-subsidies.html</v>
      </c>
    </row>
    <row r="1029" spans="1:18" s="5" customFormat="1" x14ac:dyDescent="0.35">
      <c r="A1029" s="358" t="str">
        <f>IF(ISBLANK(INDEX('Policy Characteristics'!A:A,MATCH($C1029,'Policy Characteristics'!$C:$C,0))),"",INDEX('Policy Characteristics'!A:A,MATCH($C1029,'Policy Characteristics'!$C:$C,0)))</f>
        <v>Cross-Sector</v>
      </c>
      <c r="B1029" s="358" t="str">
        <f>IF(ISBLANK(INDEX('Policy Characteristics'!B:B,MATCH($C1029,'Policy Characteristics'!$C:$C,0))),"",INDEX('Policy Characteristics'!B:B,MATCH($C1029,'Policy Characteristics'!$C:$C,0)))</f>
        <v>End Existing Subsidies</v>
      </c>
      <c r="C1029" s="362" t="str">
        <f t="shared" ref="C1029:C1031" si="50">C$1011</f>
        <v>Percent Reduction in BAU Subsidies</v>
      </c>
      <c r="D1029" s="9" t="s">
        <v>2540</v>
      </c>
      <c r="E1029" s="53"/>
      <c r="F1029" s="9" t="s">
        <v>2544</v>
      </c>
      <c r="G1029" s="53"/>
      <c r="H1029" s="54">
        <v>716</v>
      </c>
      <c r="I1029" s="9" t="s">
        <v>46</v>
      </c>
      <c r="J1029" s="360" t="str">
        <f>IF(ISBLANK(INDEX('Policy Characteristics'!D:D,MATCH($C1029,'Policy Characteristics'!$C:$C,0))),"",INDEX('Policy Characteristics'!D:D,MATCH($C1029,'Policy Characteristics'!$C:$C,0)))</f>
        <v>End Existing Subsidies</v>
      </c>
      <c r="K1029" s="358" t="str">
        <f>IF(ISBLANK(INDEX('Policy Characteristics'!E:E,MATCH($C1029,'Policy Characteristics'!$C:$C,0))),"",INDEX('Policy Characteristics'!E:E,MATCH($C1029,'Policy Characteristics'!$C:$C,0)))</f>
        <v>cross reduce BAU subsidies</v>
      </c>
      <c r="L1029" s="380">
        <f>IF(ISBLANK(INDEX('Policy Characteristics'!F:F,MATCH($C1029,'Policy Characteristics'!$C:$C,0))),"",INDEX('Policy Characteristics'!F:F,MATCH($C1029,'Policy Characteristics'!$C:$C,0)))</f>
        <v>0</v>
      </c>
      <c r="M1029" s="380">
        <f>IF(ISBLANK(INDEX('Policy Characteristics'!G:G,MATCH($C1029,'Policy Characteristics'!$C:$C,0))),"",INDEX('Policy Characteristics'!G:G,MATCH($C1029,'Policy Characteristics'!$C:$C,0)))</f>
        <v>1</v>
      </c>
      <c r="N1029" s="380">
        <f>IF(ISBLANK(INDEX('Policy Characteristics'!H:H,MATCH($C1029,'Policy Characteristics'!$C:$C,0))),"",INDEX('Policy Characteristics'!H:H,MATCH($C1029,'Policy Characteristics'!$C:$C,0)))</f>
        <v>0.01</v>
      </c>
      <c r="O1029" s="358" t="str">
        <f>IF(ISBLANK(INDEX('Policy Characteristics'!I:I,MATCH($C1029,'Policy Characteristics'!$C:$C,0))),"",INDEX('Policy Characteristics'!I:I,MATCH($C1029,'Policy Characteristics'!$C:$C,0)))</f>
        <v>% reduction in BAU subsidies</v>
      </c>
      <c r="P1029" s="358" t="str">
        <f>IF(ISBLANK(INDEX('Policy Characteristics'!J:J,MATCH($C1029,'Policy Characteristics'!$C:$C,0))),"",INDEX('Policy Characteristics'!J:J,MATCH($C1029,'Policy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9" s="358" t="str">
        <f>IF(ISBLANK(INDEX('Policy Characteristics'!K:K,MATCH($C1029,'Policy Characteristics'!$C:$C,0))),"",INDEX('Policy Characteristics'!K:K,MATCH($C1029,'Policy Characteristics'!$C:$C,0)))</f>
        <v>fuels.html#end-subsidies</v>
      </c>
      <c r="R1029" s="358" t="str">
        <f>IF(ISBLANK(INDEX('Policy Characteristics'!L:L,MATCH($C1029,'Policy Characteristics'!$C:$C,0))),"",INDEX('Policy Characteristics'!L:L,MATCH($C1029,'Policy Characteristics'!$C:$C,0)))</f>
        <v>end-existing-subsidies.html</v>
      </c>
    </row>
    <row r="1030" spans="1:18" s="5" customFormat="1" x14ac:dyDescent="0.35">
      <c r="A1030" s="358" t="str">
        <f>IF(ISBLANK(INDEX('Policy Characteristics'!A:A,MATCH($C1030,'Policy Characteristics'!$C:$C,0))),"",INDEX('Policy Characteristics'!A:A,MATCH($C1030,'Policy Characteristics'!$C:$C,0)))</f>
        <v>Cross-Sector</v>
      </c>
      <c r="B1030" s="358" t="str">
        <f>IF(ISBLANK(INDEX('Policy Characteristics'!B:B,MATCH($C1030,'Policy Characteristics'!$C:$C,0))),"",INDEX('Policy Characteristics'!B:B,MATCH($C1030,'Policy Characteristics'!$C:$C,0)))</f>
        <v>End Existing Subsidies</v>
      </c>
      <c r="C1030" s="362" t="str">
        <f t="shared" si="50"/>
        <v>Percent Reduction in BAU Subsidies</v>
      </c>
      <c r="D1030" s="9" t="s">
        <v>2541</v>
      </c>
      <c r="E1030" s="53"/>
      <c r="F1030" s="9" t="s">
        <v>2545</v>
      </c>
      <c r="G1030" s="53"/>
      <c r="H1030" s="54">
        <v>717</v>
      </c>
      <c r="I1030" s="9" t="s">
        <v>46</v>
      </c>
      <c r="J1030" s="360" t="str">
        <f>IF(ISBLANK(INDEX('Policy Characteristics'!D:D,MATCH($C1030,'Policy Characteristics'!$C:$C,0))),"",INDEX('Policy Characteristics'!D:D,MATCH($C1030,'Policy Characteristics'!$C:$C,0)))</f>
        <v>End Existing Subsidies</v>
      </c>
      <c r="K1030" s="358" t="str">
        <f>IF(ISBLANK(INDEX('Policy Characteristics'!E:E,MATCH($C1030,'Policy Characteristics'!$C:$C,0))),"",INDEX('Policy Characteristics'!E:E,MATCH($C1030,'Policy Characteristics'!$C:$C,0)))</f>
        <v>cross reduce BAU subsidies</v>
      </c>
      <c r="L1030" s="380">
        <f>IF(ISBLANK(INDEX('Policy Characteristics'!F:F,MATCH($C1030,'Policy Characteristics'!$C:$C,0))),"",INDEX('Policy Characteristics'!F:F,MATCH($C1030,'Policy Characteristics'!$C:$C,0)))</f>
        <v>0</v>
      </c>
      <c r="M1030" s="380">
        <f>IF(ISBLANK(INDEX('Policy Characteristics'!G:G,MATCH($C1030,'Policy Characteristics'!$C:$C,0))),"",INDEX('Policy Characteristics'!G:G,MATCH($C1030,'Policy Characteristics'!$C:$C,0)))</f>
        <v>1</v>
      </c>
      <c r="N1030" s="380">
        <f>IF(ISBLANK(INDEX('Policy Characteristics'!H:H,MATCH($C1030,'Policy Characteristics'!$C:$C,0))),"",INDEX('Policy Characteristics'!H:H,MATCH($C1030,'Policy Characteristics'!$C:$C,0)))</f>
        <v>0.01</v>
      </c>
      <c r="O1030" s="358" t="str">
        <f>IF(ISBLANK(INDEX('Policy Characteristics'!I:I,MATCH($C1030,'Policy Characteristics'!$C:$C,0))),"",INDEX('Policy Characteristics'!I:I,MATCH($C1030,'Policy Characteristics'!$C:$C,0)))</f>
        <v>% reduction in BAU subsidies</v>
      </c>
      <c r="P1030" s="358" t="str">
        <f>IF(ISBLANK(INDEX('Policy Characteristics'!J:J,MATCH($C1030,'Policy Characteristics'!$C:$C,0))),"",INDEX('Policy Characteristics'!J:J,MATCH($C1030,'Policy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30" s="358" t="str">
        <f>IF(ISBLANK(INDEX('Policy Characteristics'!K:K,MATCH($C1030,'Policy Characteristics'!$C:$C,0))),"",INDEX('Policy Characteristics'!K:K,MATCH($C1030,'Policy Characteristics'!$C:$C,0)))</f>
        <v>fuels.html#end-subsidies</v>
      </c>
      <c r="R1030" s="358" t="str">
        <f>IF(ISBLANK(INDEX('Policy Characteristics'!L:L,MATCH($C1030,'Policy Characteristics'!$C:$C,0))),"",INDEX('Policy Characteristics'!L:L,MATCH($C1030,'Policy Characteristics'!$C:$C,0)))</f>
        <v>end-existing-subsidies.html</v>
      </c>
    </row>
    <row r="1031" spans="1:18" s="5" customFormat="1" x14ac:dyDescent="0.35">
      <c r="A1031" s="358" t="str">
        <f>IF(ISBLANK(INDEX('Policy Characteristics'!A:A,MATCH($C1031,'Policy Characteristics'!$C:$C,0))),"",INDEX('Policy Characteristics'!A:A,MATCH($C1031,'Policy Characteristics'!$C:$C,0)))</f>
        <v>Cross-Sector</v>
      </c>
      <c r="B1031" s="358" t="str">
        <f>IF(ISBLANK(INDEX('Policy Characteristics'!B:B,MATCH($C1031,'Policy Characteristics'!$C:$C,0))),"",INDEX('Policy Characteristics'!B:B,MATCH($C1031,'Policy Characteristics'!$C:$C,0)))</f>
        <v>End Existing Subsidies</v>
      </c>
      <c r="C1031" s="362" t="str">
        <f t="shared" si="50"/>
        <v>Percent Reduction in BAU Subsidies</v>
      </c>
      <c r="D1031" s="9" t="s">
        <v>2542</v>
      </c>
      <c r="E1031" s="53"/>
      <c r="F1031" s="9" t="s">
        <v>2546</v>
      </c>
      <c r="G1031" s="53"/>
      <c r="H1031" s="54">
        <v>718</v>
      </c>
      <c r="I1031" s="9" t="s">
        <v>46</v>
      </c>
      <c r="J1031" s="360" t="str">
        <f>IF(ISBLANK(INDEX('Policy Characteristics'!D:D,MATCH($C1031,'Policy Characteristics'!$C:$C,0))),"",INDEX('Policy Characteristics'!D:D,MATCH($C1031,'Policy Characteristics'!$C:$C,0)))</f>
        <v>End Existing Subsidies</v>
      </c>
      <c r="K1031" s="358" t="str">
        <f>IF(ISBLANK(INDEX('Policy Characteristics'!E:E,MATCH($C1031,'Policy Characteristics'!$C:$C,0))),"",INDEX('Policy Characteristics'!E:E,MATCH($C1031,'Policy Characteristics'!$C:$C,0)))</f>
        <v>cross reduce BAU subsidies</v>
      </c>
      <c r="L1031" s="380">
        <f>IF(ISBLANK(INDEX('Policy Characteristics'!F:F,MATCH($C1031,'Policy Characteristics'!$C:$C,0))),"",INDEX('Policy Characteristics'!F:F,MATCH($C1031,'Policy Characteristics'!$C:$C,0)))</f>
        <v>0</v>
      </c>
      <c r="M1031" s="380">
        <f>IF(ISBLANK(INDEX('Policy Characteristics'!G:G,MATCH($C1031,'Policy Characteristics'!$C:$C,0))),"",INDEX('Policy Characteristics'!G:G,MATCH($C1031,'Policy Characteristics'!$C:$C,0)))</f>
        <v>1</v>
      </c>
      <c r="N1031" s="380">
        <f>IF(ISBLANK(INDEX('Policy Characteristics'!H:H,MATCH($C1031,'Policy Characteristics'!$C:$C,0))),"",INDEX('Policy Characteristics'!H:H,MATCH($C1031,'Policy Characteristics'!$C:$C,0)))</f>
        <v>0.01</v>
      </c>
      <c r="O1031" s="358" t="str">
        <f>IF(ISBLANK(INDEX('Policy Characteristics'!I:I,MATCH($C1031,'Policy Characteristics'!$C:$C,0))),"",INDEX('Policy Characteristics'!I:I,MATCH($C1031,'Policy Characteristics'!$C:$C,0)))</f>
        <v>% reduction in BAU subsidies</v>
      </c>
      <c r="P1031" s="358" t="str">
        <f>IF(ISBLANK(INDEX('Policy Characteristics'!J:J,MATCH($C1031,'Policy Characteristics'!$C:$C,0))),"",INDEX('Policy Characteristics'!J:J,MATCH($C1031,'Policy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31" s="358" t="str">
        <f>IF(ISBLANK(INDEX('Policy Characteristics'!K:K,MATCH($C1031,'Policy Characteristics'!$C:$C,0))),"",INDEX('Policy Characteristics'!K:K,MATCH($C1031,'Policy Characteristics'!$C:$C,0)))</f>
        <v>fuels.html#end-subsidies</v>
      </c>
      <c r="R1031" s="358" t="str">
        <f>IF(ISBLANK(INDEX('Policy Characteristics'!L:L,MATCH($C1031,'Policy Characteristics'!$C:$C,0))),"",INDEX('Policy Characteristics'!L:L,MATCH($C1031,'Policy Characteristics'!$C:$C,0)))</f>
        <v>end-existing-subsidies.html</v>
      </c>
    </row>
    <row r="1032" spans="1:18" s="2" customFormat="1" x14ac:dyDescent="0.35">
      <c r="A1032" s="358" t="str">
        <f>IF(ISBLANK(INDEX('Policy Characteristics'!A:A,MATCH($C1032,'Policy Characteristics'!$C:$C,0))),"",INDEX('Policy Characteristics'!A:A,MATCH($C1032,'Policy Characteristics'!$C:$C,0)))</f>
        <v>Cross-Sector</v>
      </c>
      <c r="B1032" s="358" t="str">
        <f>IF(ISBLANK(INDEX('Policy Characteristics'!B:B,MATCH($C1032,'Policy Characteristics'!$C:$C,0))),"",INDEX('Policy Characteristics'!B:B,MATCH($C1032,'Policy Characteristics'!$C:$C,0)))</f>
        <v>Exempt Non-CO2 Emissions from C Tax</v>
      </c>
      <c r="C1032" s="361" t="s">
        <v>2513</v>
      </c>
      <c r="D1032" s="9"/>
      <c r="E1032" s="9"/>
      <c r="F1032" s="9"/>
      <c r="G1032" s="9"/>
      <c r="H1032" s="54">
        <v>719</v>
      </c>
      <c r="I1032" s="9" t="s">
        <v>46</v>
      </c>
      <c r="J1032" s="360" t="str">
        <f>IF(ISBLANK(INDEX('Policy Characteristics'!D:D,MATCH($C1032,'Policy Characteristics'!$C:$C,0))),"",INDEX('Policy Characteristics'!D:D,MATCH($C1032,'Policy Characteristics'!$C:$C,0)))</f>
        <v>Carbon Tax Exemptions</v>
      </c>
      <c r="K1032" s="358" t="str">
        <f>IF(ISBLANK(INDEX('Policy Characteristics'!E:E,MATCH($C1032,'Policy Characteristics'!$C:$C,0))),"",INDEX('Policy Characteristics'!E:E,MATCH($C1032,'Policy Characteristics'!$C:$C,0)))</f>
        <v>cross toggle whether carbon tax affects non CO2 emissions</v>
      </c>
      <c r="L1032" s="358">
        <f>IF(ISBLANK(INDEX('Policy Characteristics'!F:F,MATCH($C1032,'Policy Characteristics'!$C:$C,0))),"",INDEX('Policy Characteristics'!F:F,MATCH($C1032,'Policy Characteristics'!$C:$C,0)))</f>
        <v>0</v>
      </c>
      <c r="M1032" s="358">
        <f>IF(ISBLANK(INDEX('Policy Characteristics'!G:G,MATCH($C1032,'Policy Characteristics'!$C:$C,0))),"",INDEX('Policy Characteristics'!G:G,MATCH($C1032,'Policy Characteristics'!$C:$C,0)))</f>
        <v>1</v>
      </c>
      <c r="N1032" s="358">
        <f>IF(ISBLANK(INDEX('Policy Characteristics'!H:H,MATCH($C1032,'Policy Characteristics'!$C:$C,0))),"",INDEX('Policy Characteristics'!H:H,MATCH($C1032,'Policy Characteristics'!$C:$C,0)))</f>
        <v>1</v>
      </c>
      <c r="O1032" s="358" t="str">
        <f>IF(ISBLANK(INDEX('Policy Characteristics'!I:I,MATCH($C1032,'Policy Characteristics'!$C:$C,0))),"",INDEX('Policy Characteristics'!I:I,MATCH($C1032,'Policy Characteristics'!$C:$C,0)))</f>
        <v>on/off</v>
      </c>
      <c r="P1032" s="358" t="str">
        <f>IF(ISBLANK(INDEX('Policy Characteristics'!J:J,MATCH($C1032,'Policy Characteristics'!$C:$C,0))),"",INDEX('Policy Characteristics'!J:J,MATCH($C1032,'Policy Characteristics'!$C:$C,0)))</f>
        <v/>
      </c>
      <c r="Q1032" s="358" t="str">
        <f>IF(ISBLANK(INDEX('Policy Characteristics'!K:K,MATCH($C1032,'Policy Characteristics'!$C:$C,0))),"",INDEX('Policy Characteristics'!K:K,MATCH($C1032,'Policy Characteristics'!$C:$C,0)))</f>
        <v/>
      </c>
      <c r="R1032" s="358" t="str">
        <f>IF(ISBLANK(INDEX('Policy Characteristics'!L:L,MATCH($C1032,'Policy Characteristics'!$C:$C,0))),"",INDEX('Policy Characteristics'!L:L,MATCH($C1032,'Policy Characteristics'!$C:$C,0)))</f>
        <v/>
      </c>
    </row>
    <row r="1033" spans="1:18" s="2" customFormat="1" x14ac:dyDescent="0.35">
      <c r="A1033" s="358" t="str">
        <f>IF(ISBLANK(INDEX('Policy Characteristics'!A:A,MATCH($C1033,'Policy Characteristics'!$C:$C,0))),"",INDEX('Policy Characteristics'!A:A,MATCH($C1033,'Policy Characteristics'!$C:$C,0)))</f>
        <v>Cross-Sector</v>
      </c>
      <c r="B1033" s="358" t="str">
        <f>IF(ISBLANK(INDEX('Policy Characteristics'!B:B,MATCH($C1033,'Policy Characteristics'!$C:$C,0))),"",INDEX('Policy Characteristics'!B:B,MATCH($C1033,'Policy Characteristics'!$C:$C,0)))</f>
        <v>Exempt Process Emissions from C Tax</v>
      </c>
      <c r="C1033" s="361" t="s">
        <v>2512</v>
      </c>
      <c r="D1033" s="9"/>
      <c r="E1033" s="9"/>
      <c r="F1033" s="9"/>
      <c r="G1033" s="9"/>
      <c r="H1033" s="56">
        <v>509</v>
      </c>
      <c r="I1033" s="9" t="s">
        <v>45</v>
      </c>
      <c r="J1033" s="360" t="str">
        <f>IF(ISBLANK(INDEX('Policy Characteristics'!D:D,MATCH($C1033,'Policy Characteristics'!$C:$C,0))),"",INDEX('Policy Characteristics'!D:D,MATCH($C1033,'Policy Characteristics'!$C:$C,0)))</f>
        <v>Carbon Tax on Process Emissions</v>
      </c>
      <c r="K1033" s="358" t="str">
        <f>IF(ISBLANK(INDEX('Policy Characteristics'!E:E,MATCH($C1033,'Policy Characteristics'!$C:$C,0))),"",INDEX('Policy Characteristics'!E:E,MATCH($C1033,'Policy Characteristics'!$C:$C,0)))</f>
        <v>cross toggle whether carbon tax affects process emissions</v>
      </c>
      <c r="L1033" s="358">
        <f>IF(ISBLANK(INDEX('Policy Characteristics'!F:F,MATCH($C1033,'Policy Characteristics'!$C:$C,0))),"",INDEX('Policy Characteristics'!F:F,MATCH($C1033,'Policy Characteristics'!$C:$C,0)))</f>
        <v>0</v>
      </c>
      <c r="M1033" s="358">
        <f>IF(ISBLANK(INDEX('Policy Characteristics'!G:G,MATCH($C1033,'Policy Characteristics'!$C:$C,0))),"",INDEX('Policy Characteristics'!G:G,MATCH($C1033,'Policy Characteristics'!$C:$C,0)))</f>
        <v>1</v>
      </c>
      <c r="N1033" s="358">
        <f>IF(ISBLANK(INDEX('Policy Characteristics'!H:H,MATCH($C1033,'Policy Characteristics'!$C:$C,0))),"",INDEX('Policy Characteristics'!H:H,MATCH($C1033,'Policy Characteristics'!$C:$C,0)))</f>
        <v>1</v>
      </c>
      <c r="O1033" s="358" t="str">
        <f>IF(ISBLANK(INDEX('Policy Characteristics'!I:I,MATCH($C1033,'Policy Characteristics'!$C:$C,0))),"",INDEX('Policy Characteristics'!I:I,MATCH($C1033,'Policy Characteristics'!$C:$C,0)))</f>
        <v>on/off</v>
      </c>
      <c r="P1033" s="358"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358" t="str">
        <f>IF(ISBLANK(INDEX('Policy Characteristics'!K:K,MATCH($C1033,'Policy Characteristics'!$C:$C,0))),"",INDEX('Policy Characteristics'!K:K,MATCH($C1033,'Policy Characteristics'!$C:$C,0)))</f>
        <v>fuels.html#carbon-tax</v>
      </c>
      <c r="R1033" s="358" t="str">
        <f>IF(ISBLANK(INDEX('Policy Characteristics'!L:L,MATCH($C1033,'Policy Characteristics'!$C:$C,0))),"",INDEX('Policy Characteristics'!L:L,MATCH($C1033,'Policy Characteristics'!$C:$C,0)))</f>
        <v>carbon-tax.html</v>
      </c>
    </row>
    <row r="1034" spans="1:18" s="2" customFormat="1" x14ac:dyDescent="0.35">
      <c r="A1034" s="358" t="str">
        <f>IF(ISBLANK(INDEX('Policy Characteristics'!A:A,MATCH($C1034,'Policy Characteristics'!$C:$C,0))),"",INDEX('Policy Characteristics'!A:A,MATCH($C1034,'Policy Characteristics'!$C:$C,0)))</f>
        <v>Cross-Sector</v>
      </c>
      <c r="B1034" s="358" t="str">
        <f>IF(ISBLANK(INDEX('Policy Characteristics'!B:B,MATCH($C1034,'Policy Characteristics'!$C:$C,0))),"",INDEX('Policy Characteristics'!B:B,MATCH($C1034,'Policy Characteristics'!$C:$C,0)))</f>
        <v>Fixed Energy Prices</v>
      </c>
      <c r="C1034" s="361" t="s">
        <v>2812</v>
      </c>
      <c r="D1034" s="9" t="s">
        <v>54</v>
      </c>
      <c r="E1034" s="9"/>
      <c r="F1034" s="9" t="s">
        <v>97</v>
      </c>
      <c r="G1034" s="9"/>
      <c r="H1034" s="54">
        <v>720</v>
      </c>
      <c r="I1034" s="9" t="s">
        <v>46</v>
      </c>
      <c r="J1034" s="360" t="str">
        <f>IF(ISBLANK(INDEX('Policy Characteristics'!D:D,MATCH($C1034,'Policy Characteristics'!$C:$C,0))),"",INDEX('Policy Characteristics'!D:D,MATCH($C1034,'Policy Characteristics'!$C:$C,0)))</f>
        <v>Fixed Energy Prices</v>
      </c>
      <c r="K1034" s="358" t="str">
        <f>IF(ISBLANK(INDEX('Policy Characteristics'!E:E,MATCH($C1034,'Policy Characteristics'!$C:$C,0))),"",INDEX('Policy Characteristics'!E:E,MATCH($C1034,'Policy Characteristics'!$C:$C,0)))</f>
        <v>cross toggle whether policies affect energy prices</v>
      </c>
      <c r="L1034" s="358">
        <f>IF(ISBLANK(INDEX('Policy Characteristics'!F:F,MATCH($C1034,'Policy Characteristics'!$C:$C,0))),"",INDEX('Policy Characteristics'!F:F,MATCH($C1034,'Policy Characteristics'!$C:$C,0)))</f>
        <v>0</v>
      </c>
      <c r="M1034" s="358">
        <f>IF(ISBLANK(INDEX('Policy Characteristics'!G:G,MATCH($C1034,'Policy Characteristics'!$C:$C,0))),"",INDEX('Policy Characteristics'!G:G,MATCH($C1034,'Policy Characteristics'!$C:$C,0)))</f>
        <v>1</v>
      </c>
      <c r="N1034" s="358">
        <f>IF(ISBLANK(INDEX('Policy Characteristics'!H:H,MATCH($C1034,'Policy Characteristics'!$C:$C,0))),"",INDEX('Policy Characteristics'!H:H,MATCH($C1034,'Policy Characteristics'!$C:$C,0)))</f>
        <v>1</v>
      </c>
      <c r="O1034" s="358" t="str">
        <f>IF(ISBLANK(INDEX('Policy Characteristics'!I:I,MATCH($C1034,'Policy Characteristics'!$C:$C,0))),"",INDEX('Policy Characteristics'!I:I,MATCH($C1034,'Policy Characteristics'!$C:$C,0)))</f>
        <v>on/off</v>
      </c>
      <c r="P1034" s="358" t="str">
        <f>IF(ISBLANK(INDEX('Policy Characteristics'!J:J,MATCH($C1034,'Policy Characteristics'!$C:$C,0))),"",INDEX('Policy Characteristics'!J:J,MATCH($C1034,'Policy Characteristics'!$C:$C,0)))</f>
        <v/>
      </c>
      <c r="Q1034" s="358" t="str">
        <f>IF(ISBLANK(INDEX('Policy Characteristics'!K:K,MATCH($C1034,'Policy Characteristics'!$C:$C,0))),"",INDEX('Policy Characteristics'!K:K,MATCH($C1034,'Policy Characteristics'!$C:$C,0)))</f>
        <v/>
      </c>
      <c r="R1034" s="358" t="str">
        <f>IF(ISBLANK(INDEX('Policy Characteristics'!L:L,MATCH($C1034,'Policy Characteristics'!$C:$C,0))),"",INDEX('Policy Characteristics'!L:L,MATCH($C1034,'Policy Characteristics'!$C:$C,0)))</f>
        <v/>
      </c>
    </row>
    <row r="1035" spans="1:18" s="2" customFormat="1" x14ac:dyDescent="0.35">
      <c r="A1035" s="358" t="str">
        <f>IF(ISBLANK(INDEX('Policy Characteristics'!A:A,MATCH($C1035,'Policy Characteristics'!$C:$C,0))),"",INDEX('Policy Characteristics'!A:A,MATCH($C1035,'Policy Characteristics'!$C:$C,0)))</f>
        <v>Cross-Sector</v>
      </c>
      <c r="B1035" s="358" t="str">
        <f>IF(ISBLANK(INDEX('Policy Characteristics'!B:B,MATCH($C1035,'Policy Characteristics'!$C:$C,0))),"",INDEX('Policy Characteristics'!B:B,MATCH($C1035,'Policy Characteristics'!$C:$C,0)))</f>
        <v>Fixed Energy Prices</v>
      </c>
      <c r="C1035" s="362" t="str">
        <f t="shared" ref="C1035:C1036" si="51">C$1034</f>
        <v>Toggle Whether Policies Affect Energy Prices</v>
      </c>
      <c r="D1035" s="9" t="s">
        <v>77</v>
      </c>
      <c r="E1035" s="9"/>
      <c r="F1035" s="9" t="s">
        <v>103</v>
      </c>
      <c r="G1035" s="9"/>
      <c r="H1035" s="54">
        <v>721</v>
      </c>
      <c r="I1035" s="9" t="s">
        <v>46</v>
      </c>
      <c r="J1035" s="360" t="str">
        <f>IF(ISBLANK(INDEX('Policy Characteristics'!D:D,MATCH($C1035,'Policy Characteristics'!$C:$C,0))),"",INDEX('Policy Characteristics'!D:D,MATCH($C1035,'Policy Characteristics'!$C:$C,0)))</f>
        <v>Fixed Energy Prices</v>
      </c>
      <c r="K1035" s="358" t="str">
        <f>IF(ISBLANK(INDEX('Policy Characteristics'!E:E,MATCH($C1035,'Policy Characteristics'!$C:$C,0))),"",INDEX('Policy Characteristics'!E:E,MATCH($C1035,'Policy Characteristics'!$C:$C,0)))</f>
        <v>cross toggle whether policies affect energy prices</v>
      </c>
      <c r="L1035" s="358">
        <f>IF(ISBLANK(INDEX('Policy Characteristics'!F:F,MATCH($C1035,'Policy Characteristics'!$C:$C,0))),"",INDEX('Policy Characteristics'!F:F,MATCH($C1035,'Policy Characteristics'!$C:$C,0)))</f>
        <v>0</v>
      </c>
      <c r="M1035" s="358">
        <f>IF(ISBLANK(INDEX('Policy Characteristics'!G:G,MATCH($C1035,'Policy Characteristics'!$C:$C,0))),"",INDEX('Policy Characteristics'!G:G,MATCH($C1035,'Policy Characteristics'!$C:$C,0)))</f>
        <v>1</v>
      </c>
      <c r="N1035" s="358">
        <f>IF(ISBLANK(INDEX('Policy Characteristics'!H:H,MATCH($C1035,'Policy Characteristics'!$C:$C,0))),"",INDEX('Policy Characteristics'!H:H,MATCH($C1035,'Policy Characteristics'!$C:$C,0)))</f>
        <v>1</v>
      </c>
      <c r="O1035" s="358" t="str">
        <f>IF(ISBLANK(INDEX('Policy Characteristics'!I:I,MATCH($C1035,'Policy Characteristics'!$C:$C,0))),"",INDEX('Policy Characteristics'!I:I,MATCH($C1035,'Policy Characteristics'!$C:$C,0)))</f>
        <v>on/off</v>
      </c>
      <c r="P1035" s="358" t="str">
        <f>IF(ISBLANK(INDEX('Policy Characteristics'!J:J,MATCH($C1035,'Policy Characteristics'!$C:$C,0))),"",INDEX('Policy Characteristics'!J:J,MATCH($C1035,'Policy Characteristics'!$C:$C,0)))</f>
        <v/>
      </c>
      <c r="Q1035" s="358" t="str">
        <f>IF(ISBLANK(INDEX('Policy Characteristics'!K:K,MATCH($C1035,'Policy Characteristics'!$C:$C,0))),"",INDEX('Policy Characteristics'!K:K,MATCH($C1035,'Policy Characteristics'!$C:$C,0)))</f>
        <v/>
      </c>
      <c r="R1035" s="358" t="str">
        <f>IF(ISBLANK(INDEX('Policy Characteristics'!L:L,MATCH($C1035,'Policy Characteristics'!$C:$C,0))),"",INDEX('Policy Characteristics'!L:L,MATCH($C1035,'Policy Characteristics'!$C:$C,0)))</f>
        <v/>
      </c>
    </row>
    <row r="1036" spans="1:18" s="2" customFormat="1" x14ac:dyDescent="0.35">
      <c r="A1036" s="358" t="str">
        <f>IF(ISBLANK(INDEX('Policy Characteristics'!A:A,MATCH($C1036,'Policy Characteristics'!$C:$C,0))),"",INDEX('Policy Characteristics'!A:A,MATCH($C1036,'Policy Characteristics'!$C:$C,0)))</f>
        <v>Cross-Sector</v>
      </c>
      <c r="B1036" s="358" t="str">
        <f>IF(ISBLANK(INDEX('Policy Characteristics'!B:B,MATCH($C1036,'Policy Characteristics'!$C:$C,0))),"",INDEX('Policy Characteristics'!B:B,MATCH($C1036,'Policy Characteristics'!$C:$C,0)))</f>
        <v>Fixed Energy Prices</v>
      </c>
      <c r="C1036" s="362" t="str">
        <f t="shared" si="51"/>
        <v>Toggle Whether Policies Affect Energy Prices</v>
      </c>
      <c r="D1036" s="9" t="s">
        <v>2542</v>
      </c>
      <c r="E1036" s="9"/>
      <c r="F1036" s="9" t="s">
        <v>2546</v>
      </c>
      <c r="G1036" s="9"/>
      <c r="H1036" s="54">
        <v>722</v>
      </c>
      <c r="I1036" s="9" t="s">
        <v>46</v>
      </c>
      <c r="J1036" s="360" t="str">
        <f>IF(ISBLANK(INDEX('Policy Characteristics'!D:D,MATCH($C1036,'Policy Characteristics'!$C:$C,0))),"",INDEX('Policy Characteristics'!D:D,MATCH($C1036,'Policy Characteristics'!$C:$C,0)))</f>
        <v>Fixed Energy Prices</v>
      </c>
      <c r="K1036" s="358" t="str">
        <f>IF(ISBLANK(INDEX('Policy Characteristics'!E:E,MATCH($C1036,'Policy Characteristics'!$C:$C,0))),"",INDEX('Policy Characteristics'!E:E,MATCH($C1036,'Policy Characteristics'!$C:$C,0)))</f>
        <v>cross toggle whether policies affect energy prices</v>
      </c>
      <c r="L1036" s="358">
        <f>IF(ISBLANK(INDEX('Policy Characteristics'!F:F,MATCH($C1036,'Policy Characteristics'!$C:$C,0))),"",INDEX('Policy Characteristics'!F:F,MATCH($C1036,'Policy Characteristics'!$C:$C,0)))</f>
        <v>0</v>
      </c>
      <c r="M1036" s="358">
        <f>IF(ISBLANK(INDEX('Policy Characteristics'!G:G,MATCH($C1036,'Policy Characteristics'!$C:$C,0))),"",INDEX('Policy Characteristics'!G:G,MATCH($C1036,'Policy Characteristics'!$C:$C,0)))</f>
        <v>1</v>
      </c>
      <c r="N1036" s="358">
        <f>IF(ISBLANK(INDEX('Policy Characteristics'!H:H,MATCH($C1036,'Policy Characteristics'!$C:$C,0))),"",INDEX('Policy Characteristics'!H:H,MATCH($C1036,'Policy Characteristics'!$C:$C,0)))</f>
        <v>1</v>
      </c>
      <c r="O1036" s="358" t="str">
        <f>IF(ISBLANK(INDEX('Policy Characteristics'!I:I,MATCH($C1036,'Policy Characteristics'!$C:$C,0))),"",INDEX('Policy Characteristics'!I:I,MATCH($C1036,'Policy Characteristics'!$C:$C,0)))</f>
        <v>on/off</v>
      </c>
      <c r="P1036" s="358" t="str">
        <f>IF(ISBLANK(INDEX('Policy Characteristics'!J:J,MATCH($C1036,'Policy Characteristics'!$C:$C,0))),"",INDEX('Policy Characteristics'!J:J,MATCH($C1036,'Policy Characteristics'!$C:$C,0)))</f>
        <v/>
      </c>
      <c r="Q1036" s="358" t="str">
        <f>IF(ISBLANK(INDEX('Policy Characteristics'!K:K,MATCH($C1036,'Policy Characteristics'!$C:$C,0))),"",INDEX('Policy Characteristics'!K:K,MATCH($C1036,'Policy Characteristics'!$C:$C,0)))</f>
        <v/>
      </c>
      <c r="R1036" s="358" t="str">
        <f>IF(ISBLANK(INDEX('Policy Characteristics'!L:L,MATCH($C1036,'Policy Characteristics'!$C:$C,0))),"",INDEX('Policy Characteristics'!L:L,MATCH($C1036,'Policy Characteristics'!$C:$C,0)))</f>
        <v/>
      </c>
    </row>
    <row r="1037" spans="1:18" s="2" customFormat="1" x14ac:dyDescent="0.35">
      <c r="A1037" s="358" t="str">
        <f>IF(ISBLANK(INDEX('Policy Characteristics'!A:A,MATCH($C1037,'Policy Characteristics'!$C:$C,0))),"",INDEX('Policy Characteristics'!A:A,MATCH($C1037,'Policy Characteristics'!$C:$C,0)))</f>
        <v>Cross-Sector</v>
      </c>
      <c r="B1037" s="358" t="str">
        <f>IF(ISBLANK(INDEX('Policy Characteristics'!B:B,MATCH($C1037,'Policy Characteristics'!$C:$C,0))),"",INDEX('Policy Characteristics'!B:B,MATCH($C1037,'Policy Characteristics'!$C:$C,0)))</f>
        <v>Fixed Energy Prices</v>
      </c>
      <c r="C1037" s="361" t="s">
        <v>2812</v>
      </c>
      <c r="D1037" s="9" t="s">
        <v>479</v>
      </c>
      <c r="E1037" s="53"/>
      <c r="F1037" s="9" t="s">
        <v>476</v>
      </c>
      <c r="G1037" s="9"/>
      <c r="H1037" s="56">
        <v>836</v>
      </c>
      <c r="I1037" s="9" t="s">
        <v>46</v>
      </c>
      <c r="J1037" s="360" t="str">
        <f>IF(ISBLANK(INDEX('Policy Characteristics'!D:D,MATCH($C1037,'Policy Characteristics'!$C:$C,0))),"",INDEX('Policy Characteristics'!D:D,MATCH($C1037,'Policy Characteristics'!$C:$C,0)))</f>
        <v>Fixed Energy Prices</v>
      </c>
      <c r="K1037" s="358" t="str">
        <f>IF(ISBLANK(INDEX('Policy Characteristics'!E:E,MATCH($C1037,'Policy Characteristics'!$C:$C,0))),"",INDEX('Policy Characteristics'!E:E,MATCH($C1037,'Policy Characteristics'!$C:$C,0)))</f>
        <v>cross toggle whether policies affect energy prices</v>
      </c>
      <c r="L1037" s="358">
        <f>IF(ISBLANK(INDEX('Policy Characteristics'!F:F,MATCH($C1037,'Policy Characteristics'!$C:$C,0))),"",INDEX('Policy Characteristics'!F:F,MATCH($C1037,'Policy Characteristics'!$C:$C,0)))</f>
        <v>0</v>
      </c>
      <c r="M1037" s="358">
        <f>IF(ISBLANK(INDEX('Policy Characteristics'!G:G,MATCH($C1037,'Policy Characteristics'!$C:$C,0))),"",INDEX('Policy Characteristics'!G:G,MATCH($C1037,'Policy Characteristics'!$C:$C,0)))</f>
        <v>1</v>
      </c>
      <c r="N1037" s="358">
        <f>IF(ISBLANK(INDEX('Policy Characteristics'!H:H,MATCH($C1037,'Policy Characteristics'!$C:$C,0))),"",INDEX('Policy Characteristics'!H:H,MATCH($C1037,'Policy Characteristics'!$C:$C,0)))</f>
        <v>1</v>
      </c>
      <c r="O1037" s="358" t="str">
        <f>IF(ISBLANK(INDEX('Policy Characteristics'!I:I,MATCH($C1037,'Policy Characteristics'!$C:$C,0))),"",INDEX('Policy Characteristics'!I:I,MATCH($C1037,'Policy Characteristics'!$C:$C,0)))</f>
        <v>on/off</v>
      </c>
      <c r="P1037" s="358" t="str">
        <f>IF(ISBLANK(INDEX('Policy Characteristics'!J:J,MATCH($C1037,'Policy Characteristics'!$C:$C,0))),"",INDEX('Policy Characteristics'!J:J,MATCH($C1037,'Policy Characteristics'!$C:$C,0)))</f>
        <v/>
      </c>
      <c r="Q1037" s="358" t="str">
        <f>IF(ISBLANK(INDEX('Policy Characteristics'!K:K,MATCH($C1037,'Policy Characteristics'!$C:$C,0))),"",INDEX('Policy Characteristics'!K:K,MATCH($C1037,'Policy Characteristics'!$C:$C,0)))</f>
        <v/>
      </c>
      <c r="R1037" s="358" t="str">
        <f>IF(ISBLANK(INDEX('Policy Characteristics'!L:L,MATCH($C1037,'Policy Characteristics'!$C:$C,0))),"",INDEX('Policy Characteristics'!L:L,MATCH($C1037,'Policy Characteristics'!$C:$C,0)))</f>
        <v/>
      </c>
    </row>
    <row r="1038" spans="1:18" s="2" customFormat="1" x14ac:dyDescent="0.35">
      <c r="A1038" s="358" t="str">
        <f>IF(ISBLANK(INDEX('Policy Characteristics'!A:A,MATCH($C1038,'Policy Characteristics'!$C:$C,0))),"",INDEX('Policy Characteristics'!A:A,MATCH($C1038,'Policy Characteristics'!$C:$C,0)))</f>
        <v>Cross-Sector</v>
      </c>
      <c r="B1038" s="358" t="str">
        <f>IF(ISBLANK(INDEX('Policy Characteristics'!B:B,MATCH($C1038,'Policy Characteristics'!$C:$C,0))),"",INDEX('Policy Characteristics'!B:B,MATCH($C1038,'Policy Characteristics'!$C:$C,0)))</f>
        <v>Fixed Energy Prices</v>
      </c>
      <c r="C1038" s="362" t="str">
        <f t="shared" ref="C1038:C1048" si="52">C$1037</f>
        <v>Toggle Whether Policies Affect Energy Prices</v>
      </c>
      <c r="D1038" s="9" t="s">
        <v>48</v>
      </c>
      <c r="E1038" s="53"/>
      <c r="F1038" s="9" t="s">
        <v>91</v>
      </c>
      <c r="G1038" s="9"/>
      <c r="H1038" s="54">
        <v>837</v>
      </c>
      <c r="I1038" s="9" t="s">
        <v>46</v>
      </c>
      <c r="J1038" s="360" t="str">
        <f>IF(ISBLANK(INDEX('Policy Characteristics'!D:D,MATCH($C1038,'Policy Characteristics'!$C:$C,0))),"",INDEX('Policy Characteristics'!D:D,MATCH($C1038,'Policy Characteristics'!$C:$C,0)))</f>
        <v>Fixed Energy Prices</v>
      </c>
      <c r="K1038" s="358" t="str">
        <f>IF(ISBLANK(INDEX('Policy Characteristics'!E:E,MATCH($C1038,'Policy Characteristics'!$C:$C,0))),"",INDEX('Policy Characteristics'!E:E,MATCH($C1038,'Policy Characteristics'!$C:$C,0)))</f>
        <v>cross toggle whether policies affect energy prices</v>
      </c>
      <c r="L1038" s="358">
        <f>IF(ISBLANK(INDEX('Policy Characteristics'!F:F,MATCH($C1038,'Policy Characteristics'!$C:$C,0))),"",INDEX('Policy Characteristics'!F:F,MATCH($C1038,'Policy Characteristics'!$C:$C,0)))</f>
        <v>0</v>
      </c>
      <c r="M1038" s="358">
        <f>IF(ISBLANK(INDEX('Policy Characteristics'!G:G,MATCH($C1038,'Policy Characteristics'!$C:$C,0))),"",INDEX('Policy Characteristics'!G:G,MATCH($C1038,'Policy Characteristics'!$C:$C,0)))</f>
        <v>1</v>
      </c>
      <c r="N1038" s="358">
        <f>IF(ISBLANK(INDEX('Policy Characteristics'!H:H,MATCH($C1038,'Policy Characteristics'!$C:$C,0))),"",INDEX('Policy Characteristics'!H:H,MATCH($C1038,'Policy Characteristics'!$C:$C,0)))</f>
        <v>1</v>
      </c>
      <c r="O1038" s="358" t="str">
        <f>IF(ISBLANK(INDEX('Policy Characteristics'!I:I,MATCH($C1038,'Policy Characteristics'!$C:$C,0))),"",INDEX('Policy Characteristics'!I:I,MATCH($C1038,'Policy Characteristics'!$C:$C,0)))</f>
        <v>on/off</v>
      </c>
      <c r="P1038" s="358" t="str">
        <f>IF(ISBLANK(INDEX('Policy Characteristics'!J:J,MATCH($C1038,'Policy Characteristics'!$C:$C,0))),"",INDEX('Policy Characteristics'!J:J,MATCH($C1038,'Policy Characteristics'!$C:$C,0)))</f>
        <v/>
      </c>
      <c r="Q1038" s="358" t="str">
        <f>IF(ISBLANK(INDEX('Policy Characteristics'!K:K,MATCH($C1038,'Policy Characteristics'!$C:$C,0))),"",INDEX('Policy Characteristics'!K:K,MATCH($C1038,'Policy Characteristics'!$C:$C,0)))</f>
        <v/>
      </c>
      <c r="R1038" s="358" t="str">
        <f>IF(ISBLANK(INDEX('Policy Characteristics'!L:L,MATCH($C1038,'Policy Characteristics'!$C:$C,0))),"",INDEX('Policy Characteristics'!L:L,MATCH($C1038,'Policy Characteristics'!$C:$C,0)))</f>
        <v/>
      </c>
    </row>
    <row r="1039" spans="1:18" s="2" customFormat="1" x14ac:dyDescent="0.35">
      <c r="A1039" s="358" t="str">
        <f>IF(ISBLANK(INDEX('Policy Characteristics'!A:A,MATCH($C1039,'Policy Characteristics'!$C:$C,0))),"",INDEX('Policy Characteristics'!A:A,MATCH($C1039,'Policy Characteristics'!$C:$C,0)))</f>
        <v>Cross-Sector</v>
      </c>
      <c r="B1039" s="358" t="str">
        <f>IF(ISBLANK(INDEX('Policy Characteristics'!B:B,MATCH($C1039,'Policy Characteristics'!$C:$C,0))),"",INDEX('Policy Characteristics'!B:B,MATCH($C1039,'Policy Characteristics'!$C:$C,0)))</f>
        <v>Fixed Energy Prices</v>
      </c>
      <c r="C1039" s="362" t="str">
        <f t="shared" si="52"/>
        <v>Toggle Whether Policies Affect Energy Prices</v>
      </c>
      <c r="D1039" s="9" t="s">
        <v>53</v>
      </c>
      <c r="E1039" s="53"/>
      <c r="F1039" s="9" t="s">
        <v>96</v>
      </c>
      <c r="G1039" s="9"/>
      <c r="H1039" s="56">
        <v>838</v>
      </c>
      <c r="I1039" s="9" t="s">
        <v>46</v>
      </c>
      <c r="J1039" s="360" t="str">
        <f>IF(ISBLANK(INDEX('Policy Characteristics'!D:D,MATCH($C1039,'Policy Characteristics'!$C:$C,0))),"",INDEX('Policy Characteristics'!D:D,MATCH($C1039,'Policy Characteristics'!$C:$C,0)))</f>
        <v>Fixed Energy Prices</v>
      </c>
      <c r="K1039" s="358" t="str">
        <f>IF(ISBLANK(INDEX('Policy Characteristics'!E:E,MATCH($C1039,'Policy Characteristics'!$C:$C,0))),"",INDEX('Policy Characteristics'!E:E,MATCH($C1039,'Policy Characteristics'!$C:$C,0)))</f>
        <v>cross toggle whether policies affect energy prices</v>
      </c>
      <c r="L1039" s="358">
        <f>IF(ISBLANK(INDEX('Policy Characteristics'!F:F,MATCH($C1039,'Policy Characteristics'!$C:$C,0))),"",INDEX('Policy Characteristics'!F:F,MATCH($C1039,'Policy Characteristics'!$C:$C,0)))</f>
        <v>0</v>
      </c>
      <c r="M1039" s="358">
        <f>IF(ISBLANK(INDEX('Policy Characteristics'!G:G,MATCH($C1039,'Policy Characteristics'!$C:$C,0))),"",INDEX('Policy Characteristics'!G:G,MATCH($C1039,'Policy Characteristics'!$C:$C,0)))</f>
        <v>1</v>
      </c>
      <c r="N1039" s="358">
        <f>IF(ISBLANK(INDEX('Policy Characteristics'!H:H,MATCH($C1039,'Policy Characteristics'!$C:$C,0))),"",INDEX('Policy Characteristics'!H:H,MATCH($C1039,'Policy Characteristics'!$C:$C,0)))</f>
        <v>1</v>
      </c>
      <c r="O1039" s="358" t="str">
        <f>IF(ISBLANK(INDEX('Policy Characteristics'!I:I,MATCH($C1039,'Policy Characteristics'!$C:$C,0))),"",INDEX('Policy Characteristics'!I:I,MATCH($C1039,'Policy Characteristics'!$C:$C,0)))</f>
        <v>on/off</v>
      </c>
      <c r="P1039" s="358" t="str">
        <f>IF(ISBLANK(INDEX('Policy Characteristics'!J:J,MATCH($C1039,'Policy Characteristics'!$C:$C,0))),"",INDEX('Policy Characteristics'!J:J,MATCH($C1039,'Policy Characteristics'!$C:$C,0)))</f>
        <v/>
      </c>
      <c r="Q1039" s="358" t="str">
        <f>IF(ISBLANK(INDEX('Policy Characteristics'!K:K,MATCH($C1039,'Policy Characteristics'!$C:$C,0))),"",INDEX('Policy Characteristics'!K:K,MATCH($C1039,'Policy Characteristics'!$C:$C,0)))</f>
        <v/>
      </c>
      <c r="R1039" s="358" t="str">
        <f>IF(ISBLANK(INDEX('Policy Characteristics'!L:L,MATCH($C1039,'Policy Characteristics'!$C:$C,0))),"",INDEX('Policy Characteristics'!L:L,MATCH($C1039,'Policy Characteristics'!$C:$C,0)))</f>
        <v/>
      </c>
    </row>
    <row r="1040" spans="1:18" s="2" customFormat="1" x14ac:dyDescent="0.35">
      <c r="A1040" s="358" t="str">
        <f>IF(ISBLANK(INDEX('Policy Characteristics'!A:A,MATCH($C1040,'Policy Characteristics'!$C:$C,0))),"",INDEX('Policy Characteristics'!A:A,MATCH($C1040,'Policy Characteristics'!$C:$C,0)))</f>
        <v>Cross-Sector</v>
      </c>
      <c r="B1040" s="358" t="str">
        <f>IF(ISBLANK(INDEX('Policy Characteristics'!B:B,MATCH($C1040,'Policy Characteristics'!$C:$C,0))),"",INDEX('Policy Characteristics'!B:B,MATCH($C1040,'Policy Characteristics'!$C:$C,0)))</f>
        <v>Fixed Energy Prices</v>
      </c>
      <c r="C1040" s="362" t="str">
        <f t="shared" si="52"/>
        <v>Toggle Whether Policies Affect Energy Prices</v>
      </c>
      <c r="D1040" s="9" t="s">
        <v>55</v>
      </c>
      <c r="E1040" s="53"/>
      <c r="F1040" s="9" t="s">
        <v>99</v>
      </c>
      <c r="G1040" s="9"/>
      <c r="H1040" s="54">
        <v>839</v>
      </c>
      <c r="I1040" s="9" t="s">
        <v>46</v>
      </c>
      <c r="J1040" s="360" t="str">
        <f>IF(ISBLANK(INDEX('Policy Characteristics'!D:D,MATCH($C1040,'Policy Characteristics'!$C:$C,0))),"",INDEX('Policy Characteristics'!D:D,MATCH($C1040,'Policy Characteristics'!$C:$C,0)))</f>
        <v>Fixed Energy Prices</v>
      </c>
      <c r="K1040" s="358" t="str">
        <f>IF(ISBLANK(INDEX('Policy Characteristics'!E:E,MATCH($C1040,'Policy Characteristics'!$C:$C,0))),"",INDEX('Policy Characteristics'!E:E,MATCH($C1040,'Policy Characteristics'!$C:$C,0)))</f>
        <v>cross toggle whether policies affect energy prices</v>
      </c>
      <c r="L1040" s="358">
        <f>IF(ISBLANK(INDEX('Policy Characteristics'!F:F,MATCH($C1040,'Policy Characteristics'!$C:$C,0))),"",INDEX('Policy Characteristics'!F:F,MATCH($C1040,'Policy Characteristics'!$C:$C,0)))</f>
        <v>0</v>
      </c>
      <c r="M1040" s="358">
        <f>IF(ISBLANK(INDEX('Policy Characteristics'!G:G,MATCH($C1040,'Policy Characteristics'!$C:$C,0))),"",INDEX('Policy Characteristics'!G:G,MATCH($C1040,'Policy Characteristics'!$C:$C,0)))</f>
        <v>1</v>
      </c>
      <c r="N1040" s="358">
        <f>IF(ISBLANK(INDEX('Policy Characteristics'!H:H,MATCH($C1040,'Policy Characteristics'!$C:$C,0))),"",INDEX('Policy Characteristics'!H:H,MATCH($C1040,'Policy Characteristics'!$C:$C,0)))</f>
        <v>1</v>
      </c>
      <c r="O1040" s="358" t="str">
        <f>IF(ISBLANK(INDEX('Policy Characteristics'!I:I,MATCH($C1040,'Policy Characteristics'!$C:$C,0))),"",INDEX('Policy Characteristics'!I:I,MATCH($C1040,'Policy Characteristics'!$C:$C,0)))</f>
        <v>on/off</v>
      </c>
      <c r="P1040" s="358" t="str">
        <f>IF(ISBLANK(INDEX('Policy Characteristics'!J:J,MATCH($C1040,'Policy Characteristics'!$C:$C,0))),"",INDEX('Policy Characteristics'!J:J,MATCH($C1040,'Policy Characteristics'!$C:$C,0)))</f>
        <v/>
      </c>
      <c r="Q1040" s="358" t="str">
        <f>IF(ISBLANK(INDEX('Policy Characteristics'!K:K,MATCH($C1040,'Policy Characteristics'!$C:$C,0))),"",INDEX('Policy Characteristics'!K:K,MATCH($C1040,'Policy Characteristics'!$C:$C,0)))</f>
        <v/>
      </c>
      <c r="R1040" s="358" t="str">
        <f>IF(ISBLANK(INDEX('Policy Characteristics'!L:L,MATCH($C1040,'Policy Characteristics'!$C:$C,0))),"",INDEX('Policy Characteristics'!L:L,MATCH($C1040,'Policy Characteristics'!$C:$C,0)))</f>
        <v/>
      </c>
    </row>
    <row r="1041" spans="1:18" s="2" customFormat="1" x14ac:dyDescent="0.35">
      <c r="A1041" s="358" t="str">
        <f>IF(ISBLANK(INDEX('Policy Characteristics'!A:A,MATCH($C1041,'Policy Characteristics'!$C:$C,0))),"",INDEX('Policy Characteristics'!A:A,MATCH($C1041,'Policy Characteristics'!$C:$C,0)))</f>
        <v>Cross-Sector</v>
      </c>
      <c r="B1041" s="358" t="str">
        <f>IF(ISBLANK(INDEX('Policy Characteristics'!B:B,MATCH($C1041,'Policy Characteristics'!$C:$C,0))),"",INDEX('Policy Characteristics'!B:B,MATCH($C1041,'Policy Characteristics'!$C:$C,0)))</f>
        <v>Fixed Energy Prices</v>
      </c>
      <c r="C1041" s="362" t="str">
        <f t="shared" si="52"/>
        <v>Toggle Whether Policies Affect Energy Prices</v>
      </c>
      <c r="D1041" s="9" t="s">
        <v>56</v>
      </c>
      <c r="E1041" s="53"/>
      <c r="F1041" s="9" t="s">
        <v>100</v>
      </c>
      <c r="G1041" s="9"/>
      <c r="H1041" s="56">
        <v>840</v>
      </c>
      <c r="I1041" s="9" t="s">
        <v>46</v>
      </c>
      <c r="J1041" s="360" t="str">
        <f>IF(ISBLANK(INDEX('Policy Characteristics'!D:D,MATCH($C1041,'Policy Characteristics'!$C:$C,0))),"",INDEX('Policy Characteristics'!D:D,MATCH($C1041,'Policy Characteristics'!$C:$C,0)))</f>
        <v>Fixed Energy Prices</v>
      </c>
      <c r="K1041" s="358" t="str">
        <f>IF(ISBLANK(INDEX('Policy Characteristics'!E:E,MATCH($C1041,'Policy Characteristics'!$C:$C,0))),"",INDEX('Policy Characteristics'!E:E,MATCH($C1041,'Policy Characteristics'!$C:$C,0)))</f>
        <v>cross toggle whether policies affect energy prices</v>
      </c>
      <c r="L1041" s="358">
        <f>IF(ISBLANK(INDEX('Policy Characteristics'!F:F,MATCH($C1041,'Policy Characteristics'!$C:$C,0))),"",INDEX('Policy Characteristics'!F:F,MATCH($C1041,'Policy Characteristics'!$C:$C,0)))</f>
        <v>0</v>
      </c>
      <c r="M1041" s="358">
        <f>IF(ISBLANK(INDEX('Policy Characteristics'!G:G,MATCH($C1041,'Policy Characteristics'!$C:$C,0))),"",INDEX('Policy Characteristics'!G:G,MATCH($C1041,'Policy Characteristics'!$C:$C,0)))</f>
        <v>1</v>
      </c>
      <c r="N1041" s="358">
        <f>IF(ISBLANK(INDEX('Policy Characteristics'!H:H,MATCH($C1041,'Policy Characteristics'!$C:$C,0))),"",INDEX('Policy Characteristics'!H:H,MATCH($C1041,'Policy Characteristics'!$C:$C,0)))</f>
        <v>1</v>
      </c>
      <c r="O1041" s="358" t="str">
        <f>IF(ISBLANK(INDEX('Policy Characteristics'!I:I,MATCH($C1041,'Policy Characteristics'!$C:$C,0))),"",INDEX('Policy Characteristics'!I:I,MATCH($C1041,'Policy Characteristics'!$C:$C,0)))</f>
        <v>on/off</v>
      </c>
      <c r="P1041" s="358" t="str">
        <f>IF(ISBLANK(INDEX('Policy Characteristics'!J:J,MATCH($C1041,'Policy Characteristics'!$C:$C,0))),"",INDEX('Policy Characteristics'!J:J,MATCH($C1041,'Policy Characteristics'!$C:$C,0)))</f>
        <v/>
      </c>
      <c r="Q1041" s="358" t="str">
        <f>IF(ISBLANK(INDEX('Policy Characteristics'!K:K,MATCH($C1041,'Policy Characteristics'!$C:$C,0))),"",INDEX('Policy Characteristics'!K:K,MATCH($C1041,'Policy Characteristics'!$C:$C,0)))</f>
        <v/>
      </c>
      <c r="R1041" s="358" t="str">
        <f>IF(ISBLANK(INDEX('Policy Characteristics'!L:L,MATCH($C1041,'Policy Characteristics'!$C:$C,0))),"",INDEX('Policy Characteristics'!L:L,MATCH($C1041,'Policy Characteristics'!$C:$C,0)))</f>
        <v/>
      </c>
    </row>
    <row r="1042" spans="1:18" s="2" customFormat="1" x14ac:dyDescent="0.35">
      <c r="A1042" s="358" t="str">
        <f>IF(ISBLANK(INDEX('Policy Characteristics'!A:A,MATCH($C1042,'Policy Characteristics'!$C:$C,0))),"",INDEX('Policy Characteristics'!A:A,MATCH($C1042,'Policy Characteristics'!$C:$C,0)))</f>
        <v>Cross-Sector</v>
      </c>
      <c r="B1042" s="358" t="str">
        <f>IF(ISBLANK(INDEX('Policy Characteristics'!B:B,MATCH($C1042,'Policy Characteristics'!$C:$C,0))),"",INDEX('Policy Characteristics'!B:B,MATCH($C1042,'Policy Characteristics'!$C:$C,0)))</f>
        <v>Fixed Energy Prices</v>
      </c>
      <c r="C1042" s="362" t="str">
        <f t="shared" si="52"/>
        <v>Toggle Whether Policies Affect Energy Prices</v>
      </c>
      <c r="D1042" s="9" t="s">
        <v>57</v>
      </c>
      <c r="E1042" s="53"/>
      <c r="F1042" s="9" t="s">
        <v>101</v>
      </c>
      <c r="G1042" s="9"/>
      <c r="H1042" s="54">
        <v>841</v>
      </c>
      <c r="I1042" s="9" t="s">
        <v>46</v>
      </c>
      <c r="J1042" s="360" t="str">
        <f>IF(ISBLANK(INDEX('Policy Characteristics'!D:D,MATCH($C1042,'Policy Characteristics'!$C:$C,0))),"",INDEX('Policy Characteristics'!D:D,MATCH($C1042,'Policy Characteristics'!$C:$C,0)))</f>
        <v>Fixed Energy Prices</v>
      </c>
      <c r="K1042" s="358" t="str">
        <f>IF(ISBLANK(INDEX('Policy Characteristics'!E:E,MATCH($C1042,'Policy Characteristics'!$C:$C,0))),"",INDEX('Policy Characteristics'!E:E,MATCH($C1042,'Policy Characteristics'!$C:$C,0)))</f>
        <v>cross toggle whether policies affect energy prices</v>
      </c>
      <c r="L1042" s="358">
        <f>IF(ISBLANK(INDEX('Policy Characteristics'!F:F,MATCH($C1042,'Policy Characteristics'!$C:$C,0))),"",INDEX('Policy Characteristics'!F:F,MATCH($C1042,'Policy Characteristics'!$C:$C,0)))</f>
        <v>0</v>
      </c>
      <c r="M1042" s="358">
        <f>IF(ISBLANK(INDEX('Policy Characteristics'!G:G,MATCH($C1042,'Policy Characteristics'!$C:$C,0))),"",INDEX('Policy Characteristics'!G:G,MATCH($C1042,'Policy Characteristics'!$C:$C,0)))</f>
        <v>1</v>
      </c>
      <c r="N1042" s="358">
        <f>IF(ISBLANK(INDEX('Policy Characteristics'!H:H,MATCH($C1042,'Policy Characteristics'!$C:$C,0))),"",INDEX('Policy Characteristics'!H:H,MATCH($C1042,'Policy Characteristics'!$C:$C,0)))</f>
        <v>1</v>
      </c>
      <c r="O1042" s="358" t="str">
        <f>IF(ISBLANK(INDEX('Policy Characteristics'!I:I,MATCH($C1042,'Policy Characteristics'!$C:$C,0))),"",INDEX('Policy Characteristics'!I:I,MATCH($C1042,'Policy Characteristics'!$C:$C,0)))</f>
        <v>on/off</v>
      </c>
      <c r="P1042" s="358" t="str">
        <f>IF(ISBLANK(INDEX('Policy Characteristics'!J:J,MATCH($C1042,'Policy Characteristics'!$C:$C,0))),"",INDEX('Policy Characteristics'!J:J,MATCH($C1042,'Policy Characteristics'!$C:$C,0)))</f>
        <v/>
      </c>
      <c r="Q1042" s="358" t="str">
        <f>IF(ISBLANK(INDEX('Policy Characteristics'!K:K,MATCH($C1042,'Policy Characteristics'!$C:$C,0))),"",INDEX('Policy Characteristics'!K:K,MATCH($C1042,'Policy Characteristics'!$C:$C,0)))</f>
        <v/>
      </c>
      <c r="R1042" s="358" t="str">
        <f>IF(ISBLANK(INDEX('Policy Characteristics'!L:L,MATCH($C1042,'Policy Characteristics'!$C:$C,0))),"",INDEX('Policy Characteristics'!L:L,MATCH($C1042,'Policy Characteristics'!$C:$C,0)))</f>
        <v/>
      </c>
    </row>
    <row r="1043" spans="1:18" s="2" customFormat="1" x14ac:dyDescent="0.35">
      <c r="A1043" s="358" t="str">
        <f>IF(ISBLANK(INDEX('Policy Characteristics'!A:A,MATCH($C1043,'Policy Characteristics'!$C:$C,0))),"",INDEX('Policy Characteristics'!A:A,MATCH($C1043,'Policy Characteristics'!$C:$C,0)))</f>
        <v>Cross-Sector</v>
      </c>
      <c r="B1043" s="358" t="str">
        <f>IF(ISBLANK(INDEX('Policy Characteristics'!B:B,MATCH($C1043,'Policy Characteristics'!$C:$C,0))),"",INDEX('Policy Characteristics'!B:B,MATCH($C1043,'Policy Characteristics'!$C:$C,0)))</f>
        <v>Fixed Energy Prices</v>
      </c>
      <c r="C1043" s="362" t="str">
        <f t="shared" si="52"/>
        <v>Toggle Whether Policies Affect Energy Prices</v>
      </c>
      <c r="D1043" s="9" t="s">
        <v>58</v>
      </c>
      <c r="E1043" s="53"/>
      <c r="F1043" s="9" t="s">
        <v>102</v>
      </c>
      <c r="G1043" s="9"/>
      <c r="H1043" s="56">
        <v>842</v>
      </c>
      <c r="I1043" s="9" t="s">
        <v>46</v>
      </c>
      <c r="J1043" s="360" t="str">
        <f>IF(ISBLANK(INDEX('Policy Characteristics'!D:D,MATCH($C1043,'Policy Characteristics'!$C:$C,0))),"",INDEX('Policy Characteristics'!D:D,MATCH($C1043,'Policy Characteristics'!$C:$C,0)))</f>
        <v>Fixed Energy Prices</v>
      </c>
      <c r="K1043" s="358" t="str">
        <f>IF(ISBLANK(INDEX('Policy Characteristics'!E:E,MATCH($C1043,'Policy Characteristics'!$C:$C,0))),"",INDEX('Policy Characteristics'!E:E,MATCH($C1043,'Policy Characteristics'!$C:$C,0)))</f>
        <v>cross toggle whether policies affect energy prices</v>
      </c>
      <c r="L1043" s="358">
        <f>IF(ISBLANK(INDEX('Policy Characteristics'!F:F,MATCH($C1043,'Policy Characteristics'!$C:$C,0))),"",INDEX('Policy Characteristics'!F:F,MATCH($C1043,'Policy Characteristics'!$C:$C,0)))</f>
        <v>0</v>
      </c>
      <c r="M1043" s="358">
        <f>IF(ISBLANK(INDEX('Policy Characteristics'!G:G,MATCH($C1043,'Policy Characteristics'!$C:$C,0))),"",INDEX('Policy Characteristics'!G:G,MATCH($C1043,'Policy Characteristics'!$C:$C,0)))</f>
        <v>1</v>
      </c>
      <c r="N1043" s="358">
        <f>IF(ISBLANK(INDEX('Policy Characteristics'!H:H,MATCH($C1043,'Policy Characteristics'!$C:$C,0))),"",INDEX('Policy Characteristics'!H:H,MATCH($C1043,'Policy Characteristics'!$C:$C,0)))</f>
        <v>1</v>
      </c>
      <c r="O1043" s="358" t="str">
        <f>IF(ISBLANK(INDEX('Policy Characteristics'!I:I,MATCH($C1043,'Policy Characteristics'!$C:$C,0))),"",INDEX('Policy Characteristics'!I:I,MATCH($C1043,'Policy Characteristics'!$C:$C,0)))</f>
        <v>on/off</v>
      </c>
      <c r="P1043" s="358" t="str">
        <f>IF(ISBLANK(INDEX('Policy Characteristics'!J:J,MATCH($C1043,'Policy Characteristics'!$C:$C,0))),"",INDEX('Policy Characteristics'!J:J,MATCH($C1043,'Policy Characteristics'!$C:$C,0)))</f>
        <v/>
      </c>
      <c r="Q1043" s="358" t="str">
        <f>IF(ISBLANK(INDEX('Policy Characteristics'!K:K,MATCH($C1043,'Policy Characteristics'!$C:$C,0))),"",INDEX('Policy Characteristics'!K:K,MATCH($C1043,'Policy Characteristics'!$C:$C,0)))</f>
        <v/>
      </c>
      <c r="R1043" s="358" t="str">
        <f>IF(ISBLANK(INDEX('Policy Characteristics'!L:L,MATCH($C1043,'Policy Characteristics'!$C:$C,0))),"",INDEX('Policy Characteristics'!L:L,MATCH($C1043,'Policy Characteristics'!$C:$C,0)))</f>
        <v/>
      </c>
    </row>
    <row r="1044" spans="1:18" s="2" customFormat="1" x14ac:dyDescent="0.35">
      <c r="A1044" s="358" t="str">
        <f>IF(ISBLANK(INDEX('Policy Characteristics'!A:A,MATCH($C1044,'Policy Characteristics'!$C:$C,0))),"",INDEX('Policy Characteristics'!A:A,MATCH($C1044,'Policy Characteristics'!$C:$C,0)))</f>
        <v>Cross-Sector</v>
      </c>
      <c r="B1044" s="358" t="str">
        <f>IF(ISBLANK(INDEX('Policy Characteristics'!B:B,MATCH($C1044,'Policy Characteristics'!$C:$C,0))),"",INDEX('Policy Characteristics'!B:B,MATCH($C1044,'Policy Characteristics'!$C:$C,0)))</f>
        <v>Fixed Energy Prices</v>
      </c>
      <c r="C1044" s="362" t="str">
        <f t="shared" si="52"/>
        <v>Toggle Whether Policies Affect Energy Prices</v>
      </c>
      <c r="D1044" s="9" t="s">
        <v>2547</v>
      </c>
      <c r="E1044" s="53"/>
      <c r="F1044" s="9" t="s">
        <v>2548</v>
      </c>
      <c r="G1044" s="9"/>
      <c r="H1044" s="54">
        <v>843</v>
      </c>
      <c r="I1044" s="9" t="s">
        <v>46</v>
      </c>
      <c r="J1044" s="360" t="str">
        <f>IF(ISBLANK(INDEX('Policy Characteristics'!D:D,MATCH($C1044,'Policy Characteristics'!$C:$C,0))),"",INDEX('Policy Characteristics'!D:D,MATCH($C1044,'Policy Characteristics'!$C:$C,0)))</f>
        <v>Fixed Energy Prices</v>
      </c>
      <c r="K1044" s="358" t="str">
        <f>IF(ISBLANK(INDEX('Policy Characteristics'!E:E,MATCH($C1044,'Policy Characteristics'!$C:$C,0))),"",INDEX('Policy Characteristics'!E:E,MATCH($C1044,'Policy Characteristics'!$C:$C,0)))</f>
        <v>cross toggle whether policies affect energy prices</v>
      </c>
      <c r="L1044" s="358">
        <f>IF(ISBLANK(INDEX('Policy Characteristics'!F:F,MATCH($C1044,'Policy Characteristics'!$C:$C,0))),"",INDEX('Policy Characteristics'!F:F,MATCH($C1044,'Policy Characteristics'!$C:$C,0)))</f>
        <v>0</v>
      </c>
      <c r="M1044" s="358">
        <f>IF(ISBLANK(INDEX('Policy Characteristics'!G:G,MATCH($C1044,'Policy Characteristics'!$C:$C,0))),"",INDEX('Policy Characteristics'!G:G,MATCH($C1044,'Policy Characteristics'!$C:$C,0)))</f>
        <v>1</v>
      </c>
      <c r="N1044" s="358">
        <f>IF(ISBLANK(INDEX('Policy Characteristics'!H:H,MATCH($C1044,'Policy Characteristics'!$C:$C,0))),"",INDEX('Policy Characteristics'!H:H,MATCH($C1044,'Policy Characteristics'!$C:$C,0)))</f>
        <v>1</v>
      </c>
      <c r="O1044" s="358" t="str">
        <f>IF(ISBLANK(INDEX('Policy Characteristics'!I:I,MATCH($C1044,'Policy Characteristics'!$C:$C,0))),"",INDEX('Policy Characteristics'!I:I,MATCH($C1044,'Policy Characteristics'!$C:$C,0)))</f>
        <v>on/off</v>
      </c>
      <c r="P1044" s="358" t="str">
        <f>IF(ISBLANK(INDEX('Policy Characteristics'!J:J,MATCH($C1044,'Policy Characteristics'!$C:$C,0))),"",INDEX('Policy Characteristics'!J:J,MATCH($C1044,'Policy Characteristics'!$C:$C,0)))</f>
        <v/>
      </c>
      <c r="Q1044" s="358" t="str">
        <f>IF(ISBLANK(INDEX('Policy Characteristics'!K:K,MATCH($C1044,'Policy Characteristics'!$C:$C,0))),"",INDEX('Policy Characteristics'!K:K,MATCH($C1044,'Policy Characteristics'!$C:$C,0)))</f>
        <v/>
      </c>
      <c r="R1044" s="358" t="str">
        <f>IF(ISBLANK(INDEX('Policy Characteristics'!L:L,MATCH($C1044,'Policy Characteristics'!$C:$C,0))),"",INDEX('Policy Characteristics'!L:L,MATCH($C1044,'Policy Characteristics'!$C:$C,0)))</f>
        <v/>
      </c>
    </row>
    <row r="1045" spans="1:18" s="2" customFormat="1" x14ac:dyDescent="0.35">
      <c r="A1045" s="358" t="str">
        <f>IF(ISBLANK(INDEX('Policy Characteristics'!A:A,MATCH($C1045,'Policy Characteristics'!$C:$C,0))),"",INDEX('Policy Characteristics'!A:A,MATCH($C1045,'Policy Characteristics'!$C:$C,0)))</f>
        <v>Cross-Sector</v>
      </c>
      <c r="B1045" s="358" t="str">
        <f>IF(ISBLANK(INDEX('Policy Characteristics'!B:B,MATCH($C1045,'Policy Characteristics'!$C:$C,0))),"",INDEX('Policy Characteristics'!B:B,MATCH($C1045,'Policy Characteristics'!$C:$C,0)))</f>
        <v>Fixed Energy Prices</v>
      </c>
      <c r="C1045" s="362" t="str">
        <f t="shared" si="52"/>
        <v>Toggle Whether Policies Affect Energy Prices</v>
      </c>
      <c r="D1045" s="9" t="s">
        <v>472</v>
      </c>
      <c r="E1045" s="53"/>
      <c r="F1045" s="9" t="s">
        <v>473</v>
      </c>
      <c r="G1045" s="9"/>
      <c r="H1045" s="56">
        <v>844</v>
      </c>
      <c r="I1045" s="9" t="s">
        <v>46</v>
      </c>
      <c r="J1045" s="360" t="str">
        <f>IF(ISBLANK(INDEX('Policy Characteristics'!D:D,MATCH($C1045,'Policy Characteristics'!$C:$C,0))),"",INDEX('Policy Characteristics'!D:D,MATCH($C1045,'Policy Characteristics'!$C:$C,0)))</f>
        <v>Fixed Energy Prices</v>
      </c>
      <c r="K1045" s="358" t="str">
        <f>IF(ISBLANK(INDEX('Policy Characteristics'!E:E,MATCH($C1045,'Policy Characteristics'!$C:$C,0))),"",INDEX('Policy Characteristics'!E:E,MATCH($C1045,'Policy Characteristics'!$C:$C,0)))</f>
        <v>cross toggle whether policies affect energy prices</v>
      </c>
      <c r="L1045" s="358">
        <f>IF(ISBLANK(INDEX('Policy Characteristics'!F:F,MATCH($C1045,'Policy Characteristics'!$C:$C,0))),"",INDEX('Policy Characteristics'!F:F,MATCH($C1045,'Policy Characteristics'!$C:$C,0)))</f>
        <v>0</v>
      </c>
      <c r="M1045" s="358">
        <f>IF(ISBLANK(INDEX('Policy Characteristics'!G:G,MATCH($C1045,'Policy Characteristics'!$C:$C,0))),"",INDEX('Policy Characteristics'!G:G,MATCH($C1045,'Policy Characteristics'!$C:$C,0)))</f>
        <v>1</v>
      </c>
      <c r="N1045" s="358">
        <f>IF(ISBLANK(INDEX('Policy Characteristics'!H:H,MATCH($C1045,'Policy Characteristics'!$C:$C,0))),"",INDEX('Policy Characteristics'!H:H,MATCH($C1045,'Policy Characteristics'!$C:$C,0)))</f>
        <v>1</v>
      </c>
      <c r="O1045" s="358" t="str">
        <f>IF(ISBLANK(INDEX('Policy Characteristics'!I:I,MATCH($C1045,'Policy Characteristics'!$C:$C,0))),"",INDEX('Policy Characteristics'!I:I,MATCH($C1045,'Policy Characteristics'!$C:$C,0)))</f>
        <v>on/off</v>
      </c>
      <c r="P1045" s="358" t="str">
        <f>IF(ISBLANK(INDEX('Policy Characteristics'!J:J,MATCH($C1045,'Policy Characteristics'!$C:$C,0))),"",INDEX('Policy Characteristics'!J:J,MATCH($C1045,'Policy Characteristics'!$C:$C,0)))</f>
        <v/>
      </c>
      <c r="Q1045" s="358" t="str">
        <f>IF(ISBLANK(INDEX('Policy Characteristics'!K:K,MATCH($C1045,'Policy Characteristics'!$C:$C,0))),"",INDEX('Policy Characteristics'!K:K,MATCH($C1045,'Policy Characteristics'!$C:$C,0)))</f>
        <v/>
      </c>
      <c r="R1045" s="358" t="str">
        <f>IF(ISBLANK(INDEX('Policy Characteristics'!L:L,MATCH($C1045,'Policy Characteristics'!$C:$C,0))),"",INDEX('Policy Characteristics'!L:L,MATCH($C1045,'Policy Characteristics'!$C:$C,0)))</f>
        <v/>
      </c>
    </row>
    <row r="1046" spans="1:18" s="2" customFormat="1" x14ac:dyDescent="0.35">
      <c r="A1046" s="358" t="str">
        <f>IF(ISBLANK(INDEX('Policy Characteristics'!A:A,MATCH($C1046,'Policy Characteristics'!$C:$C,0))),"",INDEX('Policy Characteristics'!A:A,MATCH($C1046,'Policy Characteristics'!$C:$C,0)))</f>
        <v>Cross-Sector</v>
      </c>
      <c r="B1046" s="358" t="str">
        <f>IF(ISBLANK(INDEX('Policy Characteristics'!B:B,MATCH($C1046,'Policy Characteristics'!$C:$C,0))),"",INDEX('Policy Characteristics'!B:B,MATCH($C1046,'Policy Characteristics'!$C:$C,0)))</f>
        <v>Fixed Energy Prices</v>
      </c>
      <c r="C1046" s="362" t="str">
        <f t="shared" si="52"/>
        <v>Toggle Whether Policies Affect Energy Prices</v>
      </c>
      <c r="D1046" s="9" t="s">
        <v>2539</v>
      </c>
      <c r="E1046" s="53"/>
      <c r="F1046" s="9" t="s">
        <v>2543</v>
      </c>
      <c r="G1046" s="9"/>
      <c r="H1046" s="54">
        <v>845</v>
      </c>
      <c r="I1046" s="9" t="s">
        <v>46</v>
      </c>
      <c r="J1046" s="360" t="str">
        <f>IF(ISBLANK(INDEX('Policy Characteristics'!D:D,MATCH($C1046,'Policy Characteristics'!$C:$C,0))),"",INDEX('Policy Characteristics'!D:D,MATCH($C1046,'Policy Characteristics'!$C:$C,0)))</f>
        <v>Fixed Energy Prices</v>
      </c>
      <c r="K1046" s="358" t="str">
        <f>IF(ISBLANK(INDEX('Policy Characteristics'!E:E,MATCH($C1046,'Policy Characteristics'!$C:$C,0))),"",INDEX('Policy Characteristics'!E:E,MATCH($C1046,'Policy Characteristics'!$C:$C,0)))</f>
        <v>cross toggle whether policies affect energy prices</v>
      </c>
      <c r="L1046" s="358">
        <f>IF(ISBLANK(INDEX('Policy Characteristics'!F:F,MATCH($C1046,'Policy Characteristics'!$C:$C,0))),"",INDEX('Policy Characteristics'!F:F,MATCH($C1046,'Policy Characteristics'!$C:$C,0)))</f>
        <v>0</v>
      </c>
      <c r="M1046" s="358">
        <f>IF(ISBLANK(INDEX('Policy Characteristics'!G:G,MATCH($C1046,'Policy Characteristics'!$C:$C,0))),"",INDEX('Policy Characteristics'!G:G,MATCH($C1046,'Policy Characteristics'!$C:$C,0)))</f>
        <v>1</v>
      </c>
      <c r="N1046" s="358">
        <f>IF(ISBLANK(INDEX('Policy Characteristics'!H:H,MATCH($C1046,'Policy Characteristics'!$C:$C,0))),"",INDEX('Policy Characteristics'!H:H,MATCH($C1046,'Policy Characteristics'!$C:$C,0)))</f>
        <v>1</v>
      </c>
      <c r="O1046" s="358" t="str">
        <f>IF(ISBLANK(INDEX('Policy Characteristics'!I:I,MATCH($C1046,'Policy Characteristics'!$C:$C,0))),"",INDEX('Policy Characteristics'!I:I,MATCH($C1046,'Policy Characteristics'!$C:$C,0)))</f>
        <v>on/off</v>
      </c>
      <c r="P1046" s="358" t="str">
        <f>IF(ISBLANK(INDEX('Policy Characteristics'!J:J,MATCH($C1046,'Policy Characteristics'!$C:$C,0))),"",INDEX('Policy Characteristics'!J:J,MATCH($C1046,'Policy Characteristics'!$C:$C,0)))</f>
        <v/>
      </c>
      <c r="Q1046" s="358" t="str">
        <f>IF(ISBLANK(INDEX('Policy Characteristics'!K:K,MATCH($C1046,'Policy Characteristics'!$C:$C,0))),"",INDEX('Policy Characteristics'!K:K,MATCH($C1046,'Policy Characteristics'!$C:$C,0)))</f>
        <v/>
      </c>
      <c r="R1046" s="358" t="str">
        <f>IF(ISBLANK(INDEX('Policy Characteristics'!L:L,MATCH($C1046,'Policy Characteristics'!$C:$C,0))),"",INDEX('Policy Characteristics'!L:L,MATCH($C1046,'Policy Characteristics'!$C:$C,0)))</f>
        <v/>
      </c>
    </row>
    <row r="1047" spans="1:18" s="2" customFormat="1" x14ac:dyDescent="0.35">
      <c r="A1047" s="358" t="str">
        <f>IF(ISBLANK(INDEX('Policy Characteristics'!A:A,MATCH($C1047,'Policy Characteristics'!$C:$C,0))),"",INDEX('Policy Characteristics'!A:A,MATCH($C1047,'Policy Characteristics'!$C:$C,0)))</f>
        <v>Cross-Sector</v>
      </c>
      <c r="B1047" s="358" t="str">
        <f>IF(ISBLANK(INDEX('Policy Characteristics'!B:B,MATCH($C1047,'Policy Characteristics'!$C:$C,0))),"",INDEX('Policy Characteristics'!B:B,MATCH($C1047,'Policy Characteristics'!$C:$C,0)))</f>
        <v>Fixed Energy Prices</v>
      </c>
      <c r="C1047" s="362" t="str">
        <f t="shared" si="52"/>
        <v>Toggle Whether Policies Affect Energy Prices</v>
      </c>
      <c r="D1047" s="9" t="s">
        <v>2549</v>
      </c>
      <c r="E1047" s="53"/>
      <c r="F1047" s="9" t="s">
        <v>2550</v>
      </c>
      <c r="G1047" s="9"/>
      <c r="H1047" s="56">
        <v>846</v>
      </c>
      <c r="I1047" s="9" t="s">
        <v>46</v>
      </c>
      <c r="J1047" s="360" t="str">
        <f>IF(ISBLANK(INDEX('Policy Characteristics'!D:D,MATCH($C1047,'Policy Characteristics'!$C:$C,0))),"",INDEX('Policy Characteristics'!D:D,MATCH($C1047,'Policy Characteristics'!$C:$C,0)))</f>
        <v>Fixed Energy Prices</v>
      </c>
      <c r="K1047" s="358" t="str">
        <f>IF(ISBLANK(INDEX('Policy Characteristics'!E:E,MATCH($C1047,'Policy Characteristics'!$C:$C,0))),"",INDEX('Policy Characteristics'!E:E,MATCH($C1047,'Policy Characteristics'!$C:$C,0)))</f>
        <v>cross toggle whether policies affect energy prices</v>
      </c>
      <c r="L1047" s="358">
        <f>IF(ISBLANK(INDEX('Policy Characteristics'!F:F,MATCH($C1047,'Policy Characteristics'!$C:$C,0))),"",INDEX('Policy Characteristics'!F:F,MATCH($C1047,'Policy Characteristics'!$C:$C,0)))</f>
        <v>0</v>
      </c>
      <c r="M1047" s="358">
        <f>IF(ISBLANK(INDEX('Policy Characteristics'!G:G,MATCH($C1047,'Policy Characteristics'!$C:$C,0))),"",INDEX('Policy Characteristics'!G:G,MATCH($C1047,'Policy Characteristics'!$C:$C,0)))</f>
        <v>1</v>
      </c>
      <c r="N1047" s="358">
        <f>IF(ISBLANK(INDEX('Policy Characteristics'!H:H,MATCH($C1047,'Policy Characteristics'!$C:$C,0))),"",INDEX('Policy Characteristics'!H:H,MATCH($C1047,'Policy Characteristics'!$C:$C,0)))</f>
        <v>1</v>
      </c>
      <c r="O1047" s="358" t="str">
        <f>IF(ISBLANK(INDEX('Policy Characteristics'!I:I,MATCH($C1047,'Policy Characteristics'!$C:$C,0))),"",INDEX('Policy Characteristics'!I:I,MATCH($C1047,'Policy Characteristics'!$C:$C,0)))</f>
        <v>on/off</v>
      </c>
      <c r="P1047" s="358" t="str">
        <f>IF(ISBLANK(INDEX('Policy Characteristics'!J:J,MATCH($C1047,'Policy Characteristics'!$C:$C,0))),"",INDEX('Policy Characteristics'!J:J,MATCH($C1047,'Policy Characteristics'!$C:$C,0)))</f>
        <v/>
      </c>
      <c r="Q1047" s="358" t="str">
        <f>IF(ISBLANK(INDEX('Policy Characteristics'!K:K,MATCH($C1047,'Policy Characteristics'!$C:$C,0))),"",INDEX('Policy Characteristics'!K:K,MATCH($C1047,'Policy Characteristics'!$C:$C,0)))</f>
        <v/>
      </c>
      <c r="R1047" s="358" t="str">
        <f>IF(ISBLANK(INDEX('Policy Characteristics'!L:L,MATCH($C1047,'Policy Characteristics'!$C:$C,0))),"",INDEX('Policy Characteristics'!L:L,MATCH($C1047,'Policy Characteristics'!$C:$C,0)))</f>
        <v/>
      </c>
    </row>
    <row r="1048" spans="1:18" s="2" customFormat="1" x14ac:dyDescent="0.35">
      <c r="A1048" s="358" t="str">
        <f>IF(ISBLANK(INDEX('Policy Characteristics'!A:A,MATCH($C1048,'Policy Characteristics'!$C:$C,0))),"",INDEX('Policy Characteristics'!A:A,MATCH($C1048,'Policy Characteristics'!$C:$C,0)))</f>
        <v>Cross-Sector</v>
      </c>
      <c r="B1048" s="358" t="str">
        <f>IF(ISBLANK(INDEX('Policy Characteristics'!B:B,MATCH($C1048,'Policy Characteristics'!$C:$C,0))),"",INDEX('Policy Characteristics'!B:B,MATCH($C1048,'Policy Characteristics'!$C:$C,0)))</f>
        <v>Fixed Energy Prices</v>
      </c>
      <c r="C1048" s="362" t="str">
        <f t="shared" si="52"/>
        <v>Toggle Whether Policies Affect Energy Prices</v>
      </c>
      <c r="D1048" s="9" t="s">
        <v>2540</v>
      </c>
      <c r="E1048" s="53"/>
      <c r="F1048" s="9" t="s">
        <v>2544</v>
      </c>
      <c r="G1048" s="9"/>
      <c r="H1048" s="54">
        <v>847</v>
      </c>
      <c r="I1048" s="9" t="s">
        <v>46</v>
      </c>
      <c r="J1048" s="360" t="str">
        <f>IF(ISBLANK(INDEX('Policy Characteristics'!D:D,MATCH($C1048,'Policy Characteristics'!$C:$C,0))),"",INDEX('Policy Characteristics'!D:D,MATCH($C1048,'Policy Characteristics'!$C:$C,0)))</f>
        <v>Fixed Energy Prices</v>
      </c>
      <c r="K1048" s="358" t="str">
        <f>IF(ISBLANK(INDEX('Policy Characteristics'!E:E,MATCH($C1048,'Policy Characteristics'!$C:$C,0))),"",INDEX('Policy Characteristics'!E:E,MATCH($C1048,'Policy Characteristics'!$C:$C,0)))</f>
        <v>cross toggle whether policies affect energy prices</v>
      </c>
      <c r="L1048" s="358">
        <f>IF(ISBLANK(INDEX('Policy Characteristics'!F:F,MATCH($C1048,'Policy Characteristics'!$C:$C,0))),"",INDEX('Policy Characteristics'!F:F,MATCH($C1048,'Policy Characteristics'!$C:$C,0)))</f>
        <v>0</v>
      </c>
      <c r="M1048" s="358">
        <f>IF(ISBLANK(INDEX('Policy Characteristics'!G:G,MATCH($C1048,'Policy Characteristics'!$C:$C,0))),"",INDEX('Policy Characteristics'!G:G,MATCH($C1048,'Policy Characteristics'!$C:$C,0)))</f>
        <v>1</v>
      </c>
      <c r="N1048" s="358">
        <f>IF(ISBLANK(INDEX('Policy Characteristics'!H:H,MATCH($C1048,'Policy Characteristics'!$C:$C,0))),"",INDEX('Policy Characteristics'!H:H,MATCH($C1048,'Policy Characteristics'!$C:$C,0)))</f>
        <v>1</v>
      </c>
      <c r="O1048" s="358" t="str">
        <f>IF(ISBLANK(INDEX('Policy Characteristics'!I:I,MATCH($C1048,'Policy Characteristics'!$C:$C,0))),"",INDEX('Policy Characteristics'!I:I,MATCH($C1048,'Policy Characteristics'!$C:$C,0)))</f>
        <v>on/off</v>
      </c>
      <c r="P1048" s="358" t="str">
        <f>IF(ISBLANK(INDEX('Policy Characteristics'!J:J,MATCH($C1048,'Policy Characteristics'!$C:$C,0))),"",INDEX('Policy Characteristics'!J:J,MATCH($C1048,'Policy Characteristics'!$C:$C,0)))</f>
        <v/>
      </c>
      <c r="Q1048" s="358" t="str">
        <f>IF(ISBLANK(INDEX('Policy Characteristics'!K:K,MATCH($C1048,'Policy Characteristics'!$C:$C,0))),"",INDEX('Policy Characteristics'!K:K,MATCH($C1048,'Policy Characteristics'!$C:$C,0)))</f>
        <v/>
      </c>
      <c r="R1048" s="358" t="str">
        <f>IF(ISBLANK(INDEX('Policy Characteristics'!L:L,MATCH($C1048,'Policy Characteristics'!$C:$C,0))),"",INDEX('Policy Characteristics'!L:L,MATCH($C1048,'Policy Characteristics'!$C:$C,0)))</f>
        <v/>
      </c>
    </row>
    <row r="1049" spans="1:18" s="2" customFormat="1" x14ac:dyDescent="0.35">
      <c r="A1049" s="358" t="str">
        <f>IF(ISBLANK(INDEX('Policy Characteristics'!A:A,MATCH($C1049,'Policy Characteristics'!$C:$C,0))),"",INDEX('Policy Characteristics'!A:A,MATCH($C1049,'Policy Characteristics'!$C:$C,0)))</f>
        <v>Cross-Sector</v>
      </c>
      <c r="B1049" s="358" t="str">
        <f>IF(ISBLANK(INDEX('Policy Characteristics'!B:B,MATCH($C1049,'Policy Characteristics'!$C:$C,0))),"",INDEX('Policy Characteristics'!B:B,MATCH($C1049,'Policy Characteristics'!$C:$C,0)))</f>
        <v>Fuel Price Deregulation</v>
      </c>
      <c r="C1049" s="361" t="s">
        <v>2861</v>
      </c>
      <c r="D1049" s="9" t="s">
        <v>479</v>
      </c>
      <c r="E1049" s="53"/>
      <c r="F1049" s="9" t="s">
        <v>476</v>
      </c>
      <c r="G1049" s="9"/>
      <c r="H1049" s="54">
        <v>723</v>
      </c>
      <c r="I1049" s="9" t="s">
        <v>46</v>
      </c>
      <c r="J1049" s="360" t="str">
        <f>IF(ISBLANK(INDEX('Policy Characteristics'!D:D,MATCH($C1049,'Policy Characteristics'!$C:$C,0))),"",INDEX('Policy Characteristics'!D:D,MATCH($C1049,'Policy Characteristics'!$C:$C,0)))</f>
        <v>Fuel Price Deregulation</v>
      </c>
      <c r="K1049" s="358" t="str">
        <f>IF(ISBLANK(INDEX('Policy Characteristics'!E:E,MATCH($C1049,'Policy Characteristics'!$C:$C,0))),"",INDEX('Policy Characteristics'!E:E,MATCH($C1049,'Policy Characteristics'!$C:$C,0)))</f>
        <v>cross fuel price deregulation</v>
      </c>
      <c r="L1049" s="380">
        <f>IF(ISBLANK(INDEX('Policy Characteristics'!F:F,MATCH($C1049,'Policy Characteristics'!$C:$C,0))),"",INDEX('Policy Characteristics'!F:F,MATCH($C1049,'Policy Characteristics'!$C:$C,0)))</f>
        <v>0</v>
      </c>
      <c r="M1049" s="380">
        <f>IF(ISBLANK(INDEX('Policy Characteristics'!G:G,MATCH($C1049,'Policy Characteristics'!$C:$C,0))),"",INDEX('Policy Characteristics'!G:G,MATCH($C1049,'Policy Characteristics'!$C:$C,0)))</f>
        <v>1</v>
      </c>
      <c r="N1049" s="380">
        <f>IF(ISBLANK(INDEX('Policy Characteristics'!H:H,MATCH($C1049,'Policy Characteristics'!$C:$C,0))),"",INDEX('Policy Characteristics'!H:H,MATCH($C1049,'Policy Characteristics'!$C:$C,0)))</f>
        <v>0.01</v>
      </c>
      <c r="O1049" s="358" t="str">
        <f>IF(ISBLANK(INDEX('Policy Characteristics'!I:I,MATCH($C1049,'Policy Characteristics'!$C:$C,0))),"",INDEX('Policy Characteristics'!I:I,MATCH($C1049,'Policy Characteristics'!$C:$C,0)))</f>
        <v>% of price deregulated</v>
      </c>
      <c r="P1049" s="358"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358" t="str">
        <f>IF(ISBLANK(INDEX('Policy Characteristics'!K:K,MATCH($C1049,'Policy Characteristics'!$C:$C,0))),"",INDEX('Policy Characteristics'!K:K,MATCH($C1049,'Policy Characteristics'!$C:$C,0)))</f>
        <v>fuels.html#fuel-price-deregulation</v>
      </c>
      <c r="R1049" s="358" t="str">
        <f>IF(ISBLANK(INDEX('Policy Characteristics'!L:L,MATCH($C1049,'Policy Characteristics'!$C:$C,0))),"",INDEX('Policy Characteristics'!L:L,MATCH($C1049,'Policy Characteristics'!$C:$C,0)))</f>
        <v/>
      </c>
    </row>
    <row r="1050" spans="1:18" s="2" customFormat="1" x14ac:dyDescent="0.35">
      <c r="A1050" s="358" t="str">
        <f>IF(ISBLANK(INDEX('Policy Characteristics'!A:A,MATCH($C1050,'Policy Characteristics'!$C:$C,0))),"",INDEX('Policy Characteristics'!A:A,MATCH($C1050,'Policy Characteristics'!$C:$C,0)))</f>
        <v>Cross-Sector</v>
      </c>
      <c r="B1050" s="358" t="str">
        <f>IF(ISBLANK(INDEX('Policy Characteristics'!B:B,MATCH($C1050,'Policy Characteristics'!$C:$C,0))),"",INDEX('Policy Characteristics'!B:B,MATCH($C1050,'Policy Characteristics'!$C:$C,0)))</f>
        <v>Fuel Price Deregulation</v>
      </c>
      <c r="C1050" s="362" t="str">
        <f t="shared" ref="C1050:C1063" si="53">C$1049</f>
        <v>Fuel Price Deregulation</v>
      </c>
      <c r="D1050" s="9" t="s">
        <v>48</v>
      </c>
      <c r="E1050" s="53"/>
      <c r="F1050" s="9" t="s">
        <v>91</v>
      </c>
      <c r="G1050" s="9"/>
      <c r="H1050" s="54">
        <v>724</v>
      </c>
      <c r="I1050" s="9" t="s">
        <v>46</v>
      </c>
      <c r="J1050" s="360" t="str">
        <f>IF(ISBLANK(INDEX('Policy Characteristics'!D:D,MATCH($C1050,'Policy Characteristics'!$C:$C,0))),"",INDEX('Policy Characteristics'!D:D,MATCH($C1050,'Policy Characteristics'!$C:$C,0)))</f>
        <v>Fuel Price Deregulation</v>
      </c>
      <c r="K1050" s="358" t="str">
        <f>IF(ISBLANK(INDEX('Policy Characteristics'!E:E,MATCH($C1050,'Policy Characteristics'!$C:$C,0))),"",INDEX('Policy Characteristics'!E:E,MATCH($C1050,'Policy Characteristics'!$C:$C,0)))</f>
        <v>cross fuel price deregulation</v>
      </c>
      <c r="L1050" s="380">
        <f>IF(ISBLANK(INDEX('Policy Characteristics'!F:F,MATCH($C1050,'Policy Characteristics'!$C:$C,0))),"",INDEX('Policy Characteristics'!F:F,MATCH($C1050,'Policy Characteristics'!$C:$C,0)))</f>
        <v>0</v>
      </c>
      <c r="M1050" s="380">
        <f>IF(ISBLANK(INDEX('Policy Characteristics'!G:G,MATCH($C1050,'Policy Characteristics'!$C:$C,0))),"",INDEX('Policy Characteristics'!G:G,MATCH($C1050,'Policy Characteristics'!$C:$C,0)))</f>
        <v>1</v>
      </c>
      <c r="N1050" s="380">
        <f>IF(ISBLANK(INDEX('Policy Characteristics'!H:H,MATCH($C1050,'Policy Characteristics'!$C:$C,0))),"",INDEX('Policy Characteristics'!H:H,MATCH($C1050,'Policy Characteristics'!$C:$C,0)))</f>
        <v>0.01</v>
      </c>
      <c r="O1050" s="358" t="str">
        <f>IF(ISBLANK(INDEX('Policy Characteristics'!I:I,MATCH($C1050,'Policy Characteristics'!$C:$C,0))),"",INDEX('Policy Characteristics'!I:I,MATCH($C1050,'Policy Characteristics'!$C:$C,0)))</f>
        <v>% of price deregulated</v>
      </c>
      <c r="P1050" s="358"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358" t="str">
        <f>IF(ISBLANK(INDEX('Policy Characteristics'!K:K,MATCH($C1050,'Policy Characteristics'!$C:$C,0))),"",INDEX('Policy Characteristics'!K:K,MATCH($C1050,'Policy Characteristics'!$C:$C,0)))</f>
        <v>fuels.html#fuel-price-deregulation</v>
      </c>
      <c r="R1050" s="358" t="str">
        <f>IF(ISBLANK(INDEX('Policy Characteristics'!L:L,MATCH($C1050,'Policy Characteristics'!$C:$C,0))),"",INDEX('Policy Characteristics'!L:L,MATCH($C1050,'Policy Characteristics'!$C:$C,0)))</f>
        <v/>
      </c>
    </row>
    <row r="1051" spans="1:18" s="2" customFormat="1" x14ac:dyDescent="0.35">
      <c r="A1051" s="358" t="str">
        <f>IF(ISBLANK(INDEX('Policy Characteristics'!A:A,MATCH($C1051,'Policy Characteristics'!$C:$C,0))),"",INDEX('Policy Characteristics'!A:A,MATCH($C1051,'Policy Characteristics'!$C:$C,0)))</f>
        <v>Cross-Sector</v>
      </c>
      <c r="B1051" s="358" t="str">
        <f>IF(ISBLANK(INDEX('Policy Characteristics'!B:B,MATCH($C1051,'Policy Characteristics'!$C:$C,0))),"",INDEX('Policy Characteristics'!B:B,MATCH($C1051,'Policy Characteristics'!$C:$C,0)))</f>
        <v>Fuel Price Deregulation</v>
      </c>
      <c r="C1051" s="362" t="str">
        <f t="shared" si="53"/>
        <v>Fuel Price Deregulation</v>
      </c>
      <c r="D1051" s="9" t="s">
        <v>49</v>
      </c>
      <c r="E1051" s="53"/>
      <c r="F1051" s="9" t="s">
        <v>92</v>
      </c>
      <c r="G1051" s="9"/>
      <c r="H1051" s="54">
        <v>725</v>
      </c>
      <c r="I1051" s="9" t="s">
        <v>46</v>
      </c>
      <c r="J1051" s="360" t="str">
        <f>IF(ISBLANK(INDEX('Policy Characteristics'!D:D,MATCH($C1051,'Policy Characteristics'!$C:$C,0))),"",INDEX('Policy Characteristics'!D:D,MATCH($C1051,'Policy Characteristics'!$C:$C,0)))</f>
        <v>Fuel Price Deregulation</v>
      </c>
      <c r="K1051" s="358" t="str">
        <f>IF(ISBLANK(INDEX('Policy Characteristics'!E:E,MATCH($C1051,'Policy Characteristics'!$C:$C,0))),"",INDEX('Policy Characteristics'!E:E,MATCH($C1051,'Policy Characteristics'!$C:$C,0)))</f>
        <v>cross fuel price deregulation</v>
      </c>
      <c r="L1051" s="380">
        <f>IF(ISBLANK(INDEX('Policy Characteristics'!F:F,MATCH($C1051,'Policy Characteristics'!$C:$C,0))),"",INDEX('Policy Characteristics'!F:F,MATCH($C1051,'Policy Characteristics'!$C:$C,0)))</f>
        <v>0</v>
      </c>
      <c r="M1051" s="380">
        <f>IF(ISBLANK(INDEX('Policy Characteristics'!G:G,MATCH($C1051,'Policy Characteristics'!$C:$C,0))),"",INDEX('Policy Characteristics'!G:G,MATCH($C1051,'Policy Characteristics'!$C:$C,0)))</f>
        <v>1</v>
      </c>
      <c r="N1051" s="380">
        <f>IF(ISBLANK(INDEX('Policy Characteristics'!H:H,MATCH($C1051,'Policy Characteristics'!$C:$C,0))),"",INDEX('Policy Characteristics'!H:H,MATCH($C1051,'Policy Characteristics'!$C:$C,0)))</f>
        <v>0.01</v>
      </c>
      <c r="O1051" s="358" t="str">
        <f>IF(ISBLANK(INDEX('Policy Characteristics'!I:I,MATCH($C1051,'Policy Characteristics'!$C:$C,0))),"",INDEX('Policy Characteristics'!I:I,MATCH($C1051,'Policy Characteristics'!$C:$C,0)))</f>
        <v>% of price deregulated</v>
      </c>
      <c r="P1051" s="358"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358" t="str">
        <f>IF(ISBLANK(INDEX('Policy Characteristics'!K:K,MATCH($C1051,'Policy Characteristics'!$C:$C,0))),"",INDEX('Policy Characteristics'!K:K,MATCH($C1051,'Policy Characteristics'!$C:$C,0)))</f>
        <v>fuels.html#fuel-price-deregulation</v>
      </c>
      <c r="R1051" s="358" t="str">
        <f>IF(ISBLANK(INDEX('Policy Characteristics'!L:L,MATCH($C1051,'Policy Characteristics'!$C:$C,0))),"",INDEX('Policy Characteristics'!L:L,MATCH($C1051,'Policy Characteristics'!$C:$C,0)))</f>
        <v/>
      </c>
    </row>
    <row r="1052" spans="1:18" s="2" customFormat="1" x14ac:dyDescent="0.35">
      <c r="A1052" s="358" t="str">
        <f>IF(ISBLANK(INDEX('Policy Characteristics'!A:A,MATCH($C1052,'Policy Characteristics'!$C:$C,0))),"",INDEX('Policy Characteristics'!A:A,MATCH($C1052,'Policy Characteristics'!$C:$C,0)))</f>
        <v>Cross-Sector</v>
      </c>
      <c r="B1052" s="358" t="str">
        <f>IF(ISBLANK(INDEX('Policy Characteristics'!B:B,MATCH($C1052,'Policy Characteristics'!$C:$C,0))),"",INDEX('Policy Characteristics'!B:B,MATCH($C1052,'Policy Characteristics'!$C:$C,0)))</f>
        <v>Fuel Price Deregulation</v>
      </c>
      <c r="C1052" s="362" t="str">
        <f t="shared" si="53"/>
        <v>Fuel Price Deregulation</v>
      </c>
      <c r="D1052" s="9" t="s">
        <v>53</v>
      </c>
      <c r="E1052" s="53"/>
      <c r="F1052" s="9" t="s">
        <v>96</v>
      </c>
      <c r="G1052" s="9"/>
      <c r="H1052" s="54">
        <v>726</v>
      </c>
      <c r="I1052" s="9" t="s">
        <v>46</v>
      </c>
      <c r="J1052" s="360" t="str">
        <f>IF(ISBLANK(INDEX('Policy Characteristics'!D:D,MATCH($C1052,'Policy Characteristics'!$C:$C,0))),"",INDEX('Policy Characteristics'!D:D,MATCH($C1052,'Policy Characteristics'!$C:$C,0)))</f>
        <v>Fuel Price Deregulation</v>
      </c>
      <c r="K1052" s="358" t="str">
        <f>IF(ISBLANK(INDEX('Policy Characteristics'!E:E,MATCH($C1052,'Policy Characteristics'!$C:$C,0))),"",INDEX('Policy Characteristics'!E:E,MATCH($C1052,'Policy Characteristics'!$C:$C,0)))</f>
        <v>cross fuel price deregulation</v>
      </c>
      <c r="L1052" s="380">
        <f>IF(ISBLANK(INDEX('Policy Characteristics'!F:F,MATCH($C1052,'Policy Characteristics'!$C:$C,0))),"",INDEX('Policy Characteristics'!F:F,MATCH($C1052,'Policy Characteristics'!$C:$C,0)))</f>
        <v>0</v>
      </c>
      <c r="M1052" s="380">
        <f>IF(ISBLANK(INDEX('Policy Characteristics'!G:G,MATCH($C1052,'Policy Characteristics'!$C:$C,0))),"",INDEX('Policy Characteristics'!G:G,MATCH($C1052,'Policy Characteristics'!$C:$C,0)))</f>
        <v>1</v>
      </c>
      <c r="N1052" s="380">
        <f>IF(ISBLANK(INDEX('Policy Characteristics'!H:H,MATCH($C1052,'Policy Characteristics'!$C:$C,0))),"",INDEX('Policy Characteristics'!H:H,MATCH($C1052,'Policy Characteristics'!$C:$C,0)))</f>
        <v>0.01</v>
      </c>
      <c r="O1052" s="358" t="str">
        <f>IF(ISBLANK(INDEX('Policy Characteristics'!I:I,MATCH($C1052,'Policy Characteristics'!$C:$C,0))),"",INDEX('Policy Characteristics'!I:I,MATCH($C1052,'Policy Characteristics'!$C:$C,0)))</f>
        <v>% of price deregulated</v>
      </c>
      <c r="P1052" s="358"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358" t="str">
        <f>IF(ISBLANK(INDEX('Policy Characteristics'!K:K,MATCH($C1052,'Policy Characteristics'!$C:$C,0))),"",INDEX('Policy Characteristics'!K:K,MATCH($C1052,'Policy Characteristics'!$C:$C,0)))</f>
        <v>fuels.html#fuel-price-deregulation</v>
      </c>
      <c r="R1052" s="358" t="str">
        <f>IF(ISBLANK(INDEX('Policy Characteristics'!L:L,MATCH($C1052,'Policy Characteristics'!$C:$C,0))),"",INDEX('Policy Characteristics'!L:L,MATCH($C1052,'Policy Characteristics'!$C:$C,0)))</f>
        <v/>
      </c>
    </row>
    <row r="1053" spans="1:18" s="2" customFormat="1" x14ac:dyDescent="0.35">
      <c r="A1053" s="358" t="str">
        <f>IF(ISBLANK(INDEX('Policy Characteristics'!A:A,MATCH($C1053,'Policy Characteristics'!$C:$C,0))),"",INDEX('Policy Characteristics'!A:A,MATCH($C1053,'Policy Characteristics'!$C:$C,0)))</f>
        <v>Cross-Sector</v>
      </c>
      <c r="B1053" s="358" t="str">
        <f>IF(ISBLANK(INDEX('Policy Characteristics'!B:B,MATCH($C1053,'Policy Characteristics'!$C:$C,0))),"",INDEX('Policy Characteristics'!B:B,MATCH($C1053,'Policy Characteristics'!$C:$C,0)))</f>
        <v>Fuel Price Deregulation</v>
      </c>
      <c r="C1053" s="362" t="str">
        <f t="shared" si="53"/>
        <v>Fuel Price Deregulation</v>
      </c>
      <c r="D1053" s="9" t="s">
        <v>55</v>
      </c>
      <c r="E1053" s="53"/>
      <c r="F1053" s="9" t="s">
        <v>99</v>
      </c>
      <c r="G1053" s="9"/>
      <c r="H1053" s="54">
        <v>727</v>
      </c>
      <c r="I1053" s="9" t="s">
        <v>46</v>
      </c>
      <c r="J1053" s="360" t="str">
        <f>IF(ISBLANK(INDEX('Policy Characteristics'!D:D,MATCH($C1053,'Policy Characteristics'!$C:$C,0))),"",INDEX('Policy Characteristics'!D:D,MATCH($C1053,'Policy Characteristics'!$C:$C,0)))</f>
        <v>Fuel Price Deregulation</v>
      </c>
      <c r="K1053" s="358" t="str">
        <f>IF(ISBLANK(INDEX('Policy Characteristics'!E:E,MATCH($C1053,'Policy Characteristics'!$C:$C,0))),"",INDEX('Policy Characteristics'!E:E,MATCH($C1053,'Policy Characteristics'!$C:$C,0)))</f>
        <v>cross fuel price deregulation</v>
      </c>
      <c r="L1053" s="380">
        <f>IF(ISBLANK(INDEX('Policy Characteristics'!F:F,MATCH($C1053,'Policy Characteristics'!$C:$C,0))),"",INDEX('Policy Characteristics'!F:F,MATCH($C1053,'Policy Characteristics'!$C:$C,0)))</f>
        <v>0</v>
      </c>
      <c r="M1053" s="380">
        <f>IF(ISBLANK(INDEX('Policy Characteristics'!G:G,MATCH($C1053,'Policy Characteristics'!$C:$C,0))),"",INDEX('Policy Characteristics'!G:G,MATCH($C1053,'Policy Characteristics'!$C:$C,0)))</f>
        <v>1</v>
      </c>
      <c r="N1053" s="380">
        <f>IF(ISBLANK(INDEX('Policy Characteristics'!H:H,MATCH($C1053,'Policy Characteristics'!$C:$C,0))),"",INDEX('Policy Characteristics'!H:H,MATCH($C1053,'Policy Characteristics'!$C:$C,0)))</f>
        <v>0.01</v>
      </c>
      <c r="O1053" s="358" t="str">
        <f>IF(ISBLANK(INDEX('Policy Characteristics'!I:I,MATCH($C1053,'Policy Characteristics'!$C:$C,0))),"",INDEX('Policy Characteristics'!I:I,MATCH($C1053,'Policy Characteristics'!$C:$C,0)))</f>
        <v>% of price deregulated</v>
      </c>
      <c r="P1053" s="358"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358" t="str">
        <f>IF(ISBLANK(INDEX('Policy Characteristics'!K:K,MATCH($C1053,'Policy Characteristics'!$C:$C,0))),"",INDEX('Policy Characteristics'!K:K,MATCH($C1053,'Policy Characteristics'!$C:$C,0)))</f>
        <v>fuels.html#fuel-price-deregulation</v>
      </c>
      <c r="R1053" s="358" t="str">
        <f>IF(ISBLANK(INDEX('Policy Characteristics'!L:L,MATCH($C1053,'Policy Characteristics'!$C:$C,0))),"",INDEX('Policy Characteristics'!L:L,MATCH($C1053,'Policy Characteristics'!$C:$C,0)))</f>
        <v/>
      </c>
    </row>
    <row r="1054" spans="1:18" s="2" customFormat="1" x14ac:dyDescent="0.35">
      <c r="A1054" s="358" t="str">
        <f>IF(ISBLANK(INDEX('Policy Characteristics'!A:A,MATCH($C1054,'Policy Characteristics'!$C:$C,0))),"",INDEX('Policy Characteristics'!A:A,MATCH($C1054,'Policy Characteristics'!$C:$C,0)))</f>
        <v>Cross-Sector</v>
      </c>
      <c r="B1054" s="358" t="str">
        <f>IF(ISBLANK(INDEX('Policy Characteristics'!B:B,MATCH($C1054,'Policy Characteristics'!$C:$C,0))),"",INDEX('Policy Characteristics'!B:B,MATCH($C1054,'Policy Characteristics'!$C:$C,0)))</f>
        <v>Fuel Price Deregulation</v>
      </c>
      <c r="C1054" s="362" t="str">
        <f t="shared" si="53"/>
        <v>Fuel Price Deregulation</v>
      </c>
      <c r="D1054" s="9" t="s">
        <v>56</v>
      </c>
      <c r="E1054" s="53"/>
      <c r="F1054" s="9" t="s">
        <v>100</v>
      </c>
      <c r="G1054" s="9"/>
      <c r="H1054" s="54">
        <v>728</v>
      </c>
      <c r="I1054" s="9" t="s">
        <v>46</v>
      </c>
      <c r="J1054" s="360" t="str">
        <f>IF(ISBLANK(INDEX('Policy Characteristics'!D:D,MATCH($C1054,'Policy Characteristics'!$C:$C,0))),"",INDEX('Policy Characteristics'!D:D,MATCH($C1054,'Policy Characteristics'!$C:$C,0)))</f>
        <v>Fuel Price Deregulation</v>
      </c>
      <c r="K1054" s="358" t="str">
        <f>IF(ISBLANK(INDEX('Policy Characteristics'!E:E,MATCH($C1054,'Policy Characteristics'!$C:$C,0))),"",INDEX('Policy Characteristics'!E:E,MATCH($C1054,'Policy Characteristics'!$C:$C,0)))</f>
        <v>cross fuel price deregulation</v>
      </c>
      <c r="L1054" s="380">
        <f>IF(ISBLANK(INDEX('Policy Characteristics'!F:F,MATCH($C1054,'Policy Characteristics'!$C:$C,0))),"",INDEX('Policy Characteristics'!F:F,MATCH($C1054,'Policy Characteristics'!$C:$C,0)))</f>
        <v>0</v>
      </c>
      <c r="M1054" s="380">
        <f>IF(ISBLANK(INDEX('Policy Characteristics'!G:G,MATCH($C1054,'Policy Characteristics'!$C:$C,0))),"",INDEX('Policy Characteristics'!G:G,MATCH($C1054,'Policy Characteristics'!$C:$C,0)))</f>
        <v>1</v>
      </c>
      <c r="N1054" s="380">
        <f>IF(ISBLANK(INDEX('Policy Characteristics'!H:H,MATCH($C1054,'Policy Characteristics'!$C:$C,0))),"",INDEX('Policy Characteristics'!H:H,MATCH($C1054,'Policy Characteristics'!$C:$C,0)))</f>
        <v>0.01</v>
      </c>
      <c r="O1054" s="358" t="str">
        <f>IF(ISBLANK(INDEX('Policy Characteristics'!I:I,MATCH($C1054,'Policy Characteristics'!$C:$C,0))),"",INDEX('Policy Characteristics'!I:I,MATCH($C1054,'Policy Characteristics'!$C:$C,0)))</f>
        <v>% of price deregulated</v>
      </c>
      <c r="P1054" s="358"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358" t="str">
        <f>IF(ISBLANK(INDEX('Policy Characteristics'!K:K,MATCH($C1054,'Policy Characteristics'!$C:$C,0))),"",INDEX('Policy Characteristics'!K:K,MATCH($C1054,'Policy Characteristics'!$C:$C,0)))</f>
        <v>fuels.html#fuel-price-deregulation</v>
      </c>
      <c r="R1054" s="358" t="str">
        <f>IF(ISBLANK(INDEX('Policy Characteristics'!L:L,MATCH($C1054,'Policy Characteristics'!$C:$C,0))),"",INDEX('Policy Characteristics'!L:L,MATCH($C1054,'Policy Characteristics'!$C:$C,0)))</f>
        <v/>
      </c>
    </row>
    <row r="1055" spans="1:18" s="2" customFormat="1" x14ac:dyDescent="0.35">
      <c r="A1055" s="358" t="str">
        <f>IF(ISBLANK(INDEX('Policy Characteristics'!A:A,MATCH($C1055,'Policy Characteristics'!$C:$C,0))),"",INDEX('Policy Characteristics'!A:A,MATCH($C1055,'Policy Characteristics'!$C:$C,0)))</f>
        <v>Cross-Sector</v>
      </c>
      <c r="B1055" s="358" t="str">
        <f>IF(ISBLANK(INDEX('Policy Characteristics'!B:B,MATCH($C1055,'Policy Characteristics'!$C:$C,0))),"",INDEX('Policy Characteristics'!B:B,MATCH($C1055,'Policy Characteristics'!$C:$C,0)))</f>
        <v>Fuel Price Deregulation</v>
      </c>
      <c r="C1055" s="362" t="str">
        <f t="shared" si="53"/>
        <v>Fuel Price Deregulation</v>
      </c>
      <c r="D1055" s="9" t="s">
        <v>57</v>
      </c>
      <c r="E1055" s="53"/>
      <c r="F1055" s="9" t="s">
        <v>101</v>
      </c>
      <c r="G1055" s="9"/>
      <c r="H1055" s="54">
        <v>729</v>
      </c>
      <c r="I1055" s="9" t="s">
        <v>46</v>
      </c>
      <c r="J1055" s="360" t="str">
        <f>IF(ISBLANK(INDEX('Policy Characteristics'!D:D,MATCH($C1055,'Policy Characteristics'!$C:$C,0))),"",INDEX('Policy Characteristics'!D:D,MATCH($C1055,'Policy Characteristics'!$C:$C,0)))</f>
        <v>Fuel Price Deregulation</v>
      </c>
      <c r="K1055" s="358" t="str">
        <f>IF(ISBLANK(INDEX('Policy Characteristics'!E:E,MATCH($C1055,'Policy Characteristics'!$C:$C,0))),"",INDEX('Policy Characteristics'!E:E,MATCH($C1055,'Policy Characteristics'!$C:$C,0)))</f>
        <v>cross fuel price deregulation</v>
      </c>
      <c r="L1055" s="380">
        <f>IF(ISBLANK(INDEX('Policy Characteristics'!F:F,MATCH($C1055,'Policy Characteristics'!$C:$C,0))),"",INDEX('Policy Characteristics'!F:F,MATCH($C1055,'Policy Characteristics'!$C:$C,0)))</f>
        <v>0</v>
      </c>
      <c r="M1055" s="380">
        <f>IF(ISBLANK(INDEX('Policy Characteristics'!G:G,MATCH($C1055,'Policy Characteristics'!$C:$C,0))),"",INDEX('Policy Characteristics'!G:G,MATCH($C1055,'Policy Characteristics'!$C:$C,0)))</f>
        <v>1</v>
      </c>
      <c r="N1055" s="380">
        <f>IF(ISBLANK(INDEX('Policy Characteristics'!H:H,MATCH($C1055,'Policy Characteristics'!$C:$C,0))),"",INDEX('Policy Characteristics'!H:H,MATCH($C1055,'Policy Characteristics'!$C:$C,0)))</f>
        <v>0.01</v>
      </c>
      <c r="O1055" s="358" t="str">
        <f>IF(ISBLANK(INDEX('Policy Characteristics'!I:I,MATCH($C1055,'Policy Characteristics'!$C:$C,0))),"",INDEX('Policy Characteristics'!I:I,MATCH($C1055,'Policy Characteristics'!$C:$C,0)))</f>
        <v>% of price deregulated</v>
      </c>
      <c r="P1055" s="358"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358" t="str">
        <f>IF(ISBLANK(INDEX('Policy Characteristics'!K:K,MATCH($C1055,'Policy Characteristics'!$C:$C,0))),"",INDEX('Policy Characteristics'!K:K,MATCH($C1055,'Policy Characteristics'!$C:$C,0)))</f>
        <v>fuels.html#fuel-price-deregulation</v>
      </c>
      <c r="R1055" s="358" t="str">
        <f>IF(ISBLANK(INDEX('Policy Characteristics'!L:L,MATCH($C1055,'Policy Characteristics'!$C:$C,0))),"",INDEX('Policy Characteristics'!L:L,MATCH($C1055,'Policy Characteristics'!$C:$C,0)))</f>
        <v/>
      </c>
    </row>
    <row r="1056" spans="1:18" s="2" customFormat="1" x14ac:dyDescent="0.35">
      <c r="A1056" s="358" t="str">
        <f>IF(ISBLANK(INDEX('Policy Characteristics'!A:A,MATCH($C1056,'Policy Characteristics'!$C:$C,0))),"",INDEX('Policy Characteristics'!A:A,MATCH($C1056,'Policy Characteristics'!$C:$C,0)))</f>
        <v>Cross-Sector</v>
      </c>
      <c r="B1056" s="358" t="str">
        <f>IF(ISBLANK(INDEX('Policy Characteristics'!B:B,MATCH($C1056,'Policy Characteristics'!$C:$C,0))),"",INDEX('Policy Characteristics'!B:B,MATCH($C1056,'Policy Characteristics'!$C:$C,0)))</f>
        <v>Fuel Price Deregulation</v>
      </c>
      <c r="C1056" s="362" t="str">
        <f t="shared" si="53"/>
        <v>Fuel Price Deregulation</v>
      </c>
      <c r="D1056" s="9" t="s">
        <v>58</v>
      </c>
      <c r="E1056" s="53"/>
      <c r="F1056" s="9" t="s">
        <v>102</v>
      </c>
      <c r="G1056" s="9"/>
      <c r="H1056" s="54">
        <v>730</v>
      </c>
      <c r="I1056" s="9" t="s">
        <v>46</v>
      </c>
      <c r="J1056" s="360" t="str">
        <f>IF(ISBLANK(INDEX('Policy Characteristics'!D:D,MATCH($C1056,'Policy Characteristics'!$C:$C,0))),"",INDEX('Policy Characteristics'!D:D,MATCH($C1056,'Policy Characteristics'!$C:$C,0)))</f>
        <v>Fuel Price Deregulation</v>
      </c>
      <c r="K1056" s="358" t="str">
        <f>IF(ISBLANK(INDEX('Policy Characteristics'!E:E,MATCH($C1056,'Policy Characteristics'!$C:$C,0))),"",INDEX('Policy Characteristics'!E:E,MATCH($C1056,'Policy Characteristics'!$C:$C,0)))</f>
        <v>cross fuel price deregulation</v>
      </c>
      <c r="L1056" s="380">
        <f>IF(ISBLANK(INDEX('Policy Characteristics'!F:F,MATCH($C1056,'Policy Characteristics'!$C:$C,0))),"",INDEX('Policy Characteristics'!F:F,MATCH($C1056,'Policy Characteristics'!$C:$C,0)))</f>
        <v>0</v>
      </c>
      <c r="M1056" s="380">
        <f>IF(ISBLANK(INDEX('Policy Characteristics'!G:G,MATCH($C1056,'Policy Characteristics'!$C:$C,0))),"",INDEX('Policy Characteristics'!G:G,MATCH($C1056,'Policy Characteristics'!$C:$C,0)))</f>
        <v>1</v>
      </c>
      <c r="N1056" s="380">
        <f>IF(ISBLANK(INDEX('Policy Characteristics'!H:H,MATCH($C1056,'Policy Characteristics'!$C:$C,0))),"",INDEX('Policy Characteristics'!H:H,MATCH($C1056,'Policy Characteristics'!$C:$C,0)))</f>
        <v>0.01</v>
      </c>
      <c r="O1056" s="358" t="str">
        <f>IF(ISBLANK(INDEX('Policy Characteristics'!I:I,MATCH($C1056,'Policy Characteristics'!$C:$C,0))),"",INDEX('Policy Characteristics'!I:I,MATCH($C1056,'Policy Characteristics'!$C:$C,0)))</f>
        <v>% of price deregulated</v>
      </c>
      <c r="P1056" s="358"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358" t="str">
        <f>IF(ISBLANK(INDEX('Policy Characteristics'!K:K,MATCH($C1056,'Policy Characteristics'!$C:$C,0))),"",INDEX('Policy Characteristics'!K:K,MATCH($C1056,'Policy Characteristics'!$C:$C,0)))</f>
        <v>fuels.html#fuel-price-deregulation</v>
      </c>
      <c r="R1056" s="358" t="str">
        <f>IF(ISBLANK(INDEX('Policy Characteristics'!L:L,MATCH($C1056,'Policy Characteristics'!$C:$C,0))),"",INDEX('Policy Characteristics'!L:L,MATCH($C1056,'Policy Characteristics'!$C:$C,0)))</f>
        <v/>
      </c>
    </row>
    <row r="1057" spans="1:18" s="2" customFormat="1" x14ac:dyDescent="0.35">
      <c r="A1057" s="358" t="str">
        <f>IF(ISBLANK(INDEX('Policy Characteristics'!A:A,MATCH($C1057,'Policy Characteristics'!$C:$C,0))),"",INDEX('Policy Characteristics'!A:A,MATCH($C1057,'Policy Characteristics'!$C:$C,0)))</f>
        <v>Cross-Sector</v>
      </c>
      <c r="B1057" s="358" t="str">
        <f>IF(ISBLANK(INDEX('Policy Characteristics'!B:B,MATCH($C1057,'Policy Characteristics'!$C:$C,0))),"",INDEX('Policy Characteristics'!B:B,MATCH($C1057,'Policy Characteristics'!$C:$C,0)))</f>
        <v>Fuel Price Deregulation</v>
      </c>
      <c r="C1057" s="362" t="str">
        <f t="shared" si="53"/>
        <v>Fuel Price Deregulation</v>
      </c>
      <c r="D1057" s="9" t="s">
        <v>2547</v>
      </c>
      <c r="E1057" s="53"/>
      <c r="F1057" s="9" t="s">
        <v>2548</v>
      </c>
      <c r="G1057" s="9"/>
      <c r="H1057" s="54">
        <v>731</v>
      </c>
      <c r="I1057" s="9" t="s">
        <v>46</v>
      </c>
      <c r="J1057" s="360" t="str">
        <f>IF(ISBLANK(INDEX('Policy Characteristics'!D:D,MATCH($C1057,'Policy Characteristics'!$C:$C,0))),"",INDEX('Policy Characteristics'!D:D,MATCH($C1057,'Policy Characteristics'!$C:$C,0)))</f>
        <v>Fuel Price Deregulation</v>
      </c>
      <c r="K1057" s="358" t="str">
        <f>IF(ISBLANK(INDEX('Policy Characteristics'!E:E,MATCH($C1057,'Policy Characteristics'!$C:$C,0))),"",INDEX('Policy Characteristics'!E:E,MATCH($C1057,'Policy Characteristics'!$C:$C,0)))</f>
        <v>cross fuel price deregulation</v>
      </c>
      <c r="L1057" s="380">
        <f>IF(ISBLANK(INDEX('Policy Characteristics'!F:F,MATCH($C1057,'Policy Characteristics'!$C:$C,0))),"",INDEX('Policy Characteristics'!F:F,MATCH($C1057,'Policy Characteristics'!$C:$C,0)))</f>
        <v>0</v>
      </c>
      <c r="M1057" s="380">
        <f>IF(ISBLANK(INDEX('Policy Characteristics'!G:G,MATCH($C1057,'Policy Characteristics'!$C:$C,0))),"",INDEX('Policy Characteristics'!G:G,MATCH($C1057,'Policy Characteristics'!$C:$C,0)))</f>
        <v>1</v>
      </c>
      <c r="N1057" s="380">
        <f>IF(ISBLANK(INDEX('Policy Characteristics'!H:H,MATCH($C1057,'Policy Characteristics'!$C:$C,0))),"",INDEX('Policy Characteristics'!H:H,MATCH($C1057,'Policy Characteristics'!$C:$C,0)))</f>
        <v>0.01</v>
      </c>
      <c r="O1057" s="358" t="str">
        <f>IF(ISBLANK(INDEX('Policy Characteristics'!I:I,MATCH($C1057,'Policy Characteristics'!$C:$C,0))),"",INDEX('Policy Characteristics'!I:I,MATCH($C1057,'Policy Characteristics'!$C:$C,0)))</f>
        <v>% of price deregulated</v>
      </c>
      <c r="P1057" s="358"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358" t="str">
        <f>IF(ISBLANK(INDEX('Policy Characteristics'!K:K,MATCH($C1057,'Policy Characteristics'!$C:$C,0))),"",INDEX('Policy Characteristics'!K:K,MATCH($C1057,'Policy Characteristics'!$C:$C,0)))</f>
        <v>fuels.html#fuel-price-deregulation</v>
      </c>
      <c r="R1057" s="358" t="str">
        <f>IF(ISBLANK(INDEX('Policy Characteristics'!L:L,MATCH($C1057,'Policy Characteristics'!$C:$C,0))),"",INDEX('Policy Characteristics'!L:L,MATCH($C1057,'Policy Characteristics'!$C:$C,0)))</f>
        <v/>
      </c>
    </row>
    <row r="1058" spans="1:18" s="2" customFormat="1" x14ac:dyDescent="0.35">
      <c r="A1058" s="358" t="str">
        <f>IF(ISBLANK(INDEX('Policy Characteristics'!A:A,MATCH($C1058,'Policy Characteristics'!$C:$C,0))),"",INDEX('Policy Characteristics'!A:A,MATCH($C1058,'Policy Characteristics'!$C:$C,0)))</f>
        <v>Cross-Sector</v>
      </c>
      <c r="B1058" s="358" t="str">
        <f>IF(ISBLANK(INDEX('Policy Characteristics'!B:B,MATCH($C1058,'Policy Characteristics'!$C:$C,0))),"",INDEX('Policy Characteristics'!B:B,MATCH($C1058,'Policy Characteristics'!$C:$C,0)))</f>
        <v>Fuel Price Deregulation</v>
      </c>
      <c r="C1058" s="362" t="str">
        <f t="shared" si="53"/>
        <v>Fuel Price Deregulation</v>
      </c>
      <c r="D1058" s="9" t="s">
        <v>472</v>
      </c>
      <c r="E1058" s="53"/>
      <c r="F1058" s="9" t="s">
        <v>473</v>
      </c>
      <c r="G1058" s="9"/>
      <c r="H1058" s="54">
        <v>732</v>
      </c>
      <c r="I1058" s="9" t="s">
        <v>46</v>
      </c>
      <c r="J1058" s="360" t="str">
        <f>IF(ISBLANK(INDEX('Policy Characteristics'!D:D,MATCH($C1058,'Policy Characteristics'!$C:$C,0))),"",INDEX('Policy Characteristics'!D:D,MATCH($C1058,'Policy Characteristics'!$C:$C,0)))</f>
        <v>Fuel Price Deregulation</v>
      </c>
      <c r="K1058" s="358" t="str">
        <f>IF(ISBLANK(INDEX('Policy Characteristics'!E:E,MATCH($C1058,'Policy Characteristics'!$C:$C,0))),"",INDEX('Policy Characteristics'!E:E,MATCH($C1058,'Policy Characteristics'!$C:$C,0)))</f>
        <v>cross fuel price deregulation</v>
      </c>
      <c r="L1058" s="380">
        <f>IF(ISBLANK(INDEX('Policy Characteristics'!F:F,MATCH($C1058,'Policy Characteristics'!$C:$C,0))),"",INDEX('Policy Characteristics'!F:F,MATCH($C1058,'Policy Characteristics'!$C:$C,0)))</f>
        <v>0</v>
      </c>
      <c r="M1058" s="380">
        <f>IF(ISBLANK(INDEX('Policy Characteristics'!G:G,MATCH($C1058,'Policy Characteristics'!$C:$C,0))),"",INDEX('Policy Characteristics'!G:G,MATCH($C1058,'Policy Characteristics'!$C:$C,0)))</f>
        <v>1</v>
      </c>
      <c r="N1058" s="380">
        <f>IF(ISBLANK(INDEX('Policy Characteristics'!H:H,MATCH($C1058,'Policy Characteristics'!$C:$C,0))),"",INDEX('Policy Characteristics'!H:H,MATCH($C1058,'Policy Characteristics'!$C:$C,0)))</f>
        <v>0.01</v>
      </c>
      <c r="O1058" s="358" t="str">
        <f>IF(ISBLANK(INDEX('Policy Characteristics'!I:I,MATCH($C1058,'Policy Characteristics'!$C:$C,0))),"",INDEX('Policy Characteristics'!I:I,MATCH($C1058,'Policy Characteristics'!$C:$C,0)))</f>
        <v>% of price deregulated</v>
      </c>
      <c r="P1058" s="358"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358" t="str">
        <f>IF(ISBLANK(INDEX('Policy Characteristics'!K:K,MATCH($C1058,'Policy Characteristics'!$C:$C,0))),"",INDEX('Policy Characteristics'!K:K,MATCH($C1058,'Policy Characteristics'!$C:$C,0)))</f>
        <v>fuels.html#fuel-price-deregulation</v>
      </c>
      <c r="R1058" s="358" t="str">
        <f>IF(ISBLANK(INDEX('Policy Characteristics'!L:L,MATCH($C1058,'Policy Characteristics'!$C:$C,0))),"",INDEX('Policy Characteristics'!L:L,MATCH($C1058,'Policy Characteristics'!$C:$C,0)))</f>
        <v/>
      </c>
    </row>
    <row r="1059" spans="1:18" s="2" customFormat="1" x14ac:dyDescent="0.35">
      <c r="A1059" s="358" t="str">
        <f>IF(ISBLANK(INDEX('Policy Characteristics'!A:A,MATCH($C1059,'Policy Characteristics'!$C:$C,0))),"",INDEX('Policy Characteristics'!A:A,MATCH($C1059,'Policy Characteristics'!$C:$C,0)))</f>
        <v>Cross-Sector</v>
      </c>
      <c r="B1059" s="358" t="str">
        <f>IF(ISBLANK(INDEX('Policy Characteristics'!B:B,MATCH($C1059,'Policy Characteristics'!$C:$C,0))),"",INDEX('Policy Characteristics'!B:B,MATCH($C1059,'Policy Characteristics'!$C:$C,0)))</f>
        <v>Fuel Price Deregulation</v>
      </c>
      <c r="C1059" s="362" t="str">
        <f t="shared" si="53"/>
        <v>Fuel Price Deregulation</v>
      </c>
      <c r="D1059" s="9" t="s">
        <v>2539</v>
      </c>
      <c r="E1059" s="53"/>
      <c r="F1059" s="9" t="s">
        <v>2543</v>
      </c>
      <c r="G1059" s="9"/>
      <c r="H1059" s="54">
        <v>733</v>
      </c>
      <c r="I1059" s="9" t="s">
        <v>46</v>
      </c>
      <c r="J1059" s="360" t="str">
        <f>IF(ISBLANK(INDEX('Policy Characteristics'!D:D,MATCH($C1059,'Policy Characteristics'!$C:$C,0))),"",INDEX('Policy Characteristics'!D:D,MATCH($C1059,'Policy Characteristics'!$C:$C,0)))</f>
        <v>Fuel Price Deregulation</v>
      </c>
      <c r="K1059" s="358" t="str">
        <f>IF(ISBLANK(INDEX('Policy Characteristics'!E:E,MATCH($C1059,'Policy Characteristics'!$C:$C,0))),"",INDEX('Policy Characteristics'!E:E,MATCH($C1059,'Policy Characteristics'!$C:$C,0)))</f>
        <v>cross fuel price deregulation</v>
      </c>
      <c r="L1059" s="380">
        <f>IF(ISBLANK(INDEX('Policy Characteristics'!F:F,MATCH($C1059,'Policy Characteristics'!$C:$C,0))),"",INDEX('Policy Characteristics'!F:F,MATCH($C1059,'Policy Characteristics'!$C:$C,0)))</f>
        <v>0</v>
      </c>
      <c r="M1059" s="380">
        <f>IF(ISBLANK(INDEX('Policy Characteristics'!G:G,MATCH($C1059,'Policy Characteristics'!$C:$C,0))),"",INDEX('Policy Characteristics'!G:G,MATCH($C1059,'Policy Characteristics'!$C:$C,0)))</f>
        <v>1</v>
      </c>
      <c r="N1059" s="380">
        <f>IF(ISBLANK(INDEX('Policy Characteristics'!H:H,MATCH($C1059,'Policy Characteristics'!$C:$C,0))),"",INDEX('Policy Characteristics'!H:H,MATCH($C1059,'Policy Characteristics'!$C:$C,0)))</f>
        <v>0.01</v>
      </c>
      <c r="O1059" s="358" t="str">
        <f>IF(ISBLANK(INDEX('Policy Characteristics'!I:I,MATCH($C1059,'Policy Characteristics'!$C:$C,0))),"",INDEX('Policy Characteristics'!I:I,MATCH($C1059,'Policy Characteristics'!$C:$C,0)))</f>
        <v>% of price deregulated</v>
      </c>
      <c r="P1059" s="358"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358" t="str">
        <f>IF(ISBLANK(INDEX('Policy Characteristics'!K:K,MATCH($C1059,'Policy Characteristics'!$C:$C,0))),"",INDEX('Policy Characteristics'!K:K,MATCH($C1059,'Policy Characteristics'!$C:$C,0)))</f>
        <v>fuels.html#fuel-price-deregulation</v>
      </c>
      <c r="R1059" s="358" t="str">
        <f>IF(ISBLANK(INDEX('Policy Characteristics'!L:L,MATCH($C1059,'Policy Characteristics'!$C:$C,0))),"",INDEX('Policy Characteristics'!L:L,MATCH($C1059,'Policy Characteristics'!$C:$C,0)))</f>
        <v/>
      </c>
    </row>
    <row r="1060" spans="1:18" s="2" customFormat="1" x14ac:dyDescent="0.35">
      <c r="A1060" s="358" t="str">
        <f>IF(ISBLANK(INDEX('Policy Characteristics'!A:A,MATCH($C1060,'Policy Characteristics'!$C:$C,0))),"",INDEX('Policy Characteristics'!A:A,MATCH($C1060,'Policy Characteristics'!$C:$C,0)))</f>
        <v>Cross-Sector</v>
      </c>
      <c r="B1060" s="358" t="str">
        <f>IF(ISBLANK(INDEX('Policy Characteristics'!B:B,MATCH($C1060,'Policy Characteristics'!$C:$C,0))),"",INDEX('Policy Characteristics'!B:B,MATCH($C1060,'Policy Characteristics'!$C:$C,0)))</f>
        <v>Fuel Price Deregulation</v>
      </c>
      <c r="C1060" s="362" t="str">
        <f t="shared" si="53"/>
        <v>Fuel Price Deregulation</v>
      </c>
      <c r="D1060" s="9" t="s">
        <v>2549</v>
      </c>
      <c r="E1060" s="53"/>
      <c r="F1060" s="9" t="s">
        <v>2550</v>
      </c>
      <c r="G1060" s="9"/>
      <c r="H1060" s="54">
        <v>734</v>
      </c>
      <c r="I1060" s="9" t="s">
        <v>46</v>
      </c>
      <c r="J1060" s="360" t="str">
        <f>IF(ISBLANK(INDEX('Policy Characteristics'!D:D,MATCH($C1060,'Policy Characteristics'!$C:$C,0))),"",INDEX('Policy Characteristics'!D:D,MATCH($C1060,'Policy Characteristics'!$C:$C,0)))</f>
        <v>Fuel Price Deregulation</v>
      </c>
      <c r="K1060" s="358" t="str">
        <f>IF(ISBLANK(INDEX('Policy Characteristics'!E:E,MATCH($C1060,'Policy Characteristics'!$C:$C,0))),"",INDEX('Policy Characteristics'!E:E,MATCH($C1060,'Policy Characteristics'!$C:$C,0)))</f>
        <v>cross fuel price deregulation</v>
      </c>
      <c r="L1060" s="380">
        <f>IF(ISBLANK(INDEX('Policy Characteristics'!F:F,MATCH($C1060,'Policy Characteristics'!$C:$C,0))),"",INDEX('Policy Characteristics'!F:F,MATCH($C1060,'Policy Characteristics'!$C:$C,0)))</f>
        <v>0</v>
      </c>
      <c r="M1060" s="380">
        <f>IF(ISBLANK(INDEX('Policy Characteristics'!G:G,MATCH($C1060,'Policy Characteristics'!$C:$C,0))),"",INDEX('Policy Characteristics'!G:G,MATCH($C1060,'Policy Characteristics'!$C:$C,0)))</f>
        <v>1</v>
      </c>
      <c r="N1060" s="380">
        <f>IF(ISBLANK(INDEX('Policy Characteristics'!H:H,MATCH($C1060,'Policy Characteristics'!$C:$C,0))),"",INDEX('Policy Characteristics'!H:H,MATCH($C1060,'Policy Characteristics'!$C:$C,0)))</f>
        <v>0.01</v>
      </c>
      <c r="O1060" s="358" t="str">
        <f>IF(ISBLANK(INDEX('Policy Characteristics'!I:I,MATCH($C1060,'Policy Characteristics'!$C:$C,0))),"",INDEX('Policy Characteristics'!I:I,MATCH($C1060,'Policy Characteristics'!$C:$C,0)))</f>
        <v>% of price deregulated</v>
      </c>
      <c r="P1060" s="358"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358" t="str">
        <f>IF(ISBLANK(INDEX('Policy Characteristics'!K:K,MATCH($C1060,'Policy Characteristics'!$C:$C,0))),"",INDEX('Policy Characteristics'!K:K,MATCH($C1060,'Policy Characteristics'!$C:$C,0)))</f>
        <v>fuels.html#fuel-price-deregulation</v>
      </c>
      <c r="R1060" s="358" t="str">
        <f>IF(ISBLANK(INDEX('Policy Characteristics'!L:L,MATCH($C1060,'Policy Characteristics'!$C:$C,0))),"",INDEX('Policy Characteristics'!L:L,MATCH($C1060,'Policy Characteristics'!$C:$C,0)))</f>
        <v/>
      </c>
    </row>
    <row r="1061" spans="1:18" s="2" customFormat="1" x14ac:dyDescent="0.35">
      <c r="A1061" s="358" t="str">
        <f>IF(ISBLANK(INDEX('Policy Characteristics'!A:A,MATCH($C1061,'Policy Characteristics'!$C:$C,0))),"",INDEX('Policy Characteristics'!A:A,MATCH($C1061,'Policy Characteristics'!$C:$C,0)))</f>
        <v>Cross-Sector</v>
      </c>
      <c r="B1061" s="358" t="str">
        <f>IF(ISBLANK(INDEX('Policy Characteristics'!B:B,MATCH($C1061,'Policy Characteristics'!$C:$C,0))),"",INDEX('Policy Characteristics'!B:B,MATCH($C1061,'Policy Characteristics'!$C:$C,0)))</f>
        <v>Fuel Price Deregulation</v>
      </c>
      <c r="C1061" s="362" t="str">
        <f t="shared" si="53"/>
        <v>Fuel Price Deregulation</v>
      </c>
      <c r="D1061" s="9" t="s">
        <v>2540</v>
      </c>
      <c r="E1061" s="53"/>
      <c r="F1061" s="9" t="s">
        <v>2544</v>
      </c>
      <c r="G1061" s="9"/>
      <c r="H1061" s="54">
        <v>735</v>
      </c>
      <c r="I1061" s="9" t="s">
        <v>46</v>
      </c>
      <c r="J1061" s="360" t="str">
        <f>IF(ISBLANK(INDEX('Policy Characteristics'!D:D,MATCH($C1061,'Policy Characteristics'!$C:$C,0))),"",INDEX('Policy Characteristics'!D:D,MATCH($C1061,'Policy Characteristics'!$C:$C,0)))</f>
        <v>Fuel Price Deregulation</v>
      </c>
      <c r="K1061" s="358" t="str">
        <f>IF(ISBLANK(INDEX('Policy Characteristics'!E:E,MATCH($C1061,'Policy Characteristics'!$C:$C,0))),"",INDEX('Policy Characteristics'!E:E,MATCH($C1061,'Policy Characteristics'!$C:$C,0)))</f>
        <v>cross fuel price deregulation</v>
      </c>
      <c r="L1061" s="380">
        <f>IF(ISBLANK(INDEX('Policy Characteristics'!F:F,MATCH($C1061,'Policy Characteristics'!$C:$C,0))),"",INDEX('Policy Characteristics'!F:F,MATCH($C1061,'Policy Characteristics'!$C:$C,0)))</f>
        <v>0</v>
      </c>
      <c r="M1061" s="380">
        <f>IF(ISBLANK(INDEX('Policy Characteristics'!G:G,MATCH($C1061,'Policy Characteristics'!$C:$C,0))),"",INDEX('Policy Characteristics'!G:G,MATCH($C1061,'Policy Characteristics'!$C:$C,0)))</f>
        <v>1</v>
      </c>
      <c r="N1061" s="380">
        <f>IF(ISBLANK(INDEX('Policy Characteristics'!H:H,MATCH($C1061,'Policy Characteristics'!$C:$C,0))),"",INDEX('Policy Characteristics'!H:H,MATCH($C1061,'Policy Characteristics'!$C:$C,0)))</f>
        <v>0.01</v>
      </c>
      <c r="O1061" s="358" t="str">
        <f>IF(ISBLANK(INDEX('Policy Characteristics'!I:I,MATCH($C1061,'Policy Characteristics'!$C:$C,0))),"",INDEX('Policy Characteristics'!I:I,MATCH($C1061,'Policy Characteristics'!$C:$C,0)))</f>
        <v>% of price deregulated</v>
      </c>
      <c r="P1061" s="358"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358" t="str">
        <f>IF(ISBLANK(INDEX('Policy Characteristics'!K:K,MATCH($C1061,'Policy Characteristics'!$C:$C,0))),"",INDEX('Policy Characteristics'!K:K,MATCH($C1061,'Policy Characteristics'!$C:$C,0)))</f>
        <v>fuels.html#fuel-price-deregulation</v>
      </c>
      <c r="R1061" s="358" t="str">
        <f>IF(ISBLANK(INDEX('Policy Characteristics'!L:L,MATCH($C1061,'Policy Characteristics'!$C:$C,0))),"",INDEX('Policy Characteristics'!L:L,MATCH($C1061,'Policy Characteristics'!$C:$C,0)))</f>
        <v/>
      </c>
    </row>
    <row r="1062" spans="1:18" s="2" customFormat="1" x14ac:dyDescent="0.35">
      <c r="A1062" s="358" t="str">
        <f>IF(ISBLANK(INDEX('Policy Characteristics'!A:A,MATCH($C1062,'Policy Characteristics'!$C:$C,0))),"",INDEX('Policy Characteristics'!A:A,MATCH($C1062,'Policy Characteristics'!$C:$C,0)))</f>
        <v>Cross-Sector</v>
      </c>
      <c r="B1062" s="358" t="str">
        <f>IF(ISBLANK(INDEX('Policy Characteristics'!B:B,MATCH($C1062,'Policy Characteristics'!$C:$C,0))),"",INDEX('Policy Characteristics'!B:B,MATCH($C1062,'Policy Characteristics'!$C:$C,0)))</f>
        <v>Fuel Price Deregulation</v>
      </c>
      <c r="C1062" s="362" t="str">
        <f t="shared" si="53"/>
        <v>Fuel Price Deregulation</v>
      </c>
      <c r="D1062" s="9" t="s">
        <v>2541</v>
      </c>
      <c r="E1062" s="53"/>
      <c r="F1062" s="9" t="s">
        <v>2545</v>
      </c>
      <c r="G1062" s="9"/>
      <c r="H1062" s="54">
        <v>736</v>
      </c>
      <c r="I1062" s="9" t="s">
        <v>46</v>
      </c>
      <c r="J1062" s="360" t="str">
        <f>IF(ISBLANK(INDEX('Policy Characteristics'!D:D,MATCH($C1062,'Policy Characteristics'!$C:$C,0))),"",INDEX('Policy Characteristics'!D:D,MATCH($C1062,'Policy Characteristics'!$C:$C,0)))</f>
        <v>Fuel Price Deregulation</v>
      </c>
      <c r="K1062" s="358" t="str">
        <f>IF(ISBLANK(INDEX('Policy Characteristics'!E:E,MATCH($C1062,'Policy Characteristics'!$C:$C,0))),"",INDEX('Policy Characteristics'!E:E,MATCH($C1062,'Policy Characteristics'!$C:$C,0)))</f>
        <v>cross fuel price deregulation</v>
      </c>
      <c r="L1062" s="380">
        <f>IF(ISBLANK(INDEX('Policy Characteristics'!F:F,MATCH($C1062,'Policy Characteristics'!$C:$C,0))),"",INDEX('Policy Characteristics'!F:F,MATCH($C1062,'Policy Characteristics'!$C:$C,0)))</f>
        <v>0</v>
      </c>
      <c r="M1062" s="380">
        <f>IF(ISBLANK(INDEX('Policy Characteristics'!G:G,MATCH($C1062,'Policy Characteristics'!$C:$C,0))),"",INDEX('Policy Characteristics'!G:G,MATCH($C1062,'Policy Characteristics'!$C:$C,0)))</f>
        <v>1</v>
      </c>
      <c r="N1062" s="380">
        <f>IF(ISBLANK(INDEX('Policy Characteristics'!H:H,MATCH($C1062,'Policy Characteristics'!$C:$C,0))),"",INDEX('Policy Characteristics'!H:H,MATCH($C1062,'Policy Characteristics'!$C:$C,0)))</f>
        <v>0.01</v>
      </c>
      <c r="O1062" s="358" t="str">
        <f>IF(ISBLANK(INDEX('Policy Characteristics'!I:I,MATCH($C1062,'Policy Characteristics'!$C:$C,0))),"",INDEX('Policy Characteristics'!I:I,MATCH($C1062,'Policy Characteristics'!$C:$C,0)))</f>
        <v>% of price deregulated</v>
      </c>
      <c r="P1062" s="358"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358" t="str">
        <f>IF(ISBLANK(INDEX('Policy Characteristics'!K:K,MATCH($C1062,'Policy Characteristics'!$C:$C,0))),"",INDEX('Policy Characteristics'!K:K,MATCH($C1062,'Policy Characteristics'!$C:$C,0)))</f>
        <v>fuels.html#fuel-price-deregulation</v>
      </c>
      <c r="R1062" s="358" t="str">
        <f>IF(ISBLANK(INDEX('Policy Characteristics'!L:L,MATCH($C1062,'Policy Characteristics'!$C:$C,0))),"",INDEX('Policy Characteristics'!L:L,MATCH($C1062,'Policy Characteristics'!$C:$C,0)))</f>
        <v/>
      </c>
    </row>
    <row r="1063" spans="1:18" s="2" customFormat="1" x14ac:dyDescent="0.35">
      <c r="A1063" s="358" t="str">
        <f>IF(ISBLANK(INDEX('Policy Characteristics'!A:A,MATCH($C1063,'Policy Characteristics'!$C:$C,0))),"",INDEX('Policy Characteristics'!A:A,MATCH($C1063,'Policy Characteristics'!$C:$C,0)))</f>
        <v>Cross-Sector</v>
      </c>
      <c r="B1063" s="358" t="str">
        <f>IF(ISBLANK(INDEX('Policy Characteristics'!B:B,MATCH($C1063,'Policy Characteristics'!$C:$C,0))),"",INDEX('Policy Characteristics'!B:B,MATCH($C1063,'Policy Characteristics'!$C:$C,0)))</f>
        <v>Fuel Price Deregulation</v>
      </c>
      <c r="C1063" s="362" t="str">
        <f t="shared" si="53"/>
        <v>Fuel Price Deregulation</v>
      </c>
      <c r="D1063" s="9" t="s">
        <v>2542</v>
      </c>
      <c r="E1063" s="53"/>
      <c r="F1063" s="9" t="s">
        <v>2546</v>
      </c>
      <c r="G1063" s="9"/>
      <c r="H1063" s="54">
        <v>737</v>
      </c>
      <c r="I1063" s="9" t="s">
        <v>46</v>
      </c>
      <c r="J1063" s="360" t="str">
        <f>IF(ISBLANK(INDEX('Policy Characteristics'!D:D,MATCH($C1063,'Policy Characteristics'!$C:$C,0))),"",INDEX('Policy Characteristics'!D:D,MATCH($C1063,'Policy Characteristics'!$C:$C,0)))</f>
        <v>Fuel Price Deregulation</v>
      </c>
      <c r="K1063" s="358" t="str">
        <f>IF(ISBLANK(INDEX('Policy Characteristics'!E:E,MATCH($C1063,'Policy Characteristics'!$C:$C,0))),"",INDEX('Policy Characteristics'!E:E,MATCH($C1063,'Policy Characteristics'!$C:$C,0)))</f>
        <v>cross fuel price deregulation</v>
      </c>
      <c r="L1063" s="380">
        <f>IF(ISBLANK(INDEX('Policy Characteristics'!F:F,MATCH($C1063,'Policy Characteristics'!$C:$C,0))),"",INDEX('Policy Characteristics'!F:F,MATCH($C1063,'Policy Characteristics'!$C:$C,0)))</f>
        <v>0</v>
      </c>
      <c r="M1063" s="380">
        <f>IF(ISBLANK(INDEX('Policy Characteristics'!G:G,MATCH($C1063,'Policy Characteristics'!$C:$C,0))),"",INDEX('Policy Characteristics'!G:G,MATCH($C1063,'Policy Characteristics'!$C:$C,0)))</f>
        <v>1</v>
      </c>
      <c r="N1063" s="380">
        <f>IF(ISBLANK(INDEX('Policy Characteristics'!H:H,MATCH($C1063,'Policy Characteristics'!$C:$C,0))),"",INDEX('Policy Characteristics'!H:H,MATCH($C1063,'Policy Characteristics'!$C:$C,0)))</f>
        <v>0.01</v>
      </c>
      <c r="O1063" s="358" t="str">
        <f>IF(ISBLANK(INDEX('Policy Characteristics'!I:I,MATCH($C1063,'Policy Characteristics'!$C:$C,0))),"",INDEX('Policy Characteristics'!I:I,MATCH($C1063,'Policy Characteristics'!$C:$C,0)))</f>
        <v>% of price deregulated</v>
      </c>
      <c r="P1063" s="358"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358" t="str">
        <f>IF(ISBLANK(INDEX('Policy Characteristics'!K:K,MATCH($C1063,'Policy Characteristics'!$C:$C,0))),"",INDEX('Policy Characteristics'!K:K,MATCH($C1063,'Policy Characteristics'!$C:$C,0)))</f>
        <v>fuels.html#fuel-price-deregulation</v>
      </c>
      <c r="R1063" s="358" t="str">
        <f>IF(ISBLANK(INDEX('Policy Characteristics'!L:L,MATCH($C1063,'Policy Characteristics'!$C:$C,0))),"",INDEX('Policy Characteristics'!L:L,MATCH($C1063,'Policy Characteristics'!$C:$C,0)))</f>
        <v/>
      </c>
    </row>
    <row r="1064" spans="1:18" s="5" customFormat="1" x14ac:dyDescent="0.35">
      <c r="A1064" s="358" t="str">
        <f>IF(ISBLANK(INDEX('Policy Characteristics'!A:A,MATCH($C1064,'Policy Characteristics'!$C:$C,0))),"",INDEX('Policy Characteristics'!A:A,MATCH($C1064,'Policy Characteristics'!$C:$C,0)))</f>
        <v>Cross-Sector</v>
      </c>
      <c r="B1064" s="358" t="str">
        <f>IF(ISBLANK(INDEX('Policy Characteristics'!B:B,MATCH($C1064,'Policy Characteristics'!$C:$C,0))),"",INDEX('Policy Characteristics'!B:B,MATCH($C1064,'Policy Characteristics'!$C:$C,0)))</f>
        <v>Fuel Taxes</v>
      </c>
      <c r="C1064" s="363" t="s">
        <v>309</v>
      </c>
      <c r="D1064" s="53" t="s">
        <v>54</v>
      </c>
      <c r="E1064" s="53"/>
      <c r="F1064" s="53" t="s">
        <v>97</v>
      </c>
      <c r="G1064" s="53"/>
      <c r="H1064" s="54">
        <v>78</v>
      </c>
      <c r="I1064" s="53" t="s">
        <v>45</v>
      </c>
      <c r="J1064" s="360" t="str">
        <f>IF(ISBLANK(INDEX('Policy Characteristics'!D:D,MATCH($C1064,'Policy Characteristics'!$C:$C,0))),"",INDEX('Policy Characteristics'!D:D,MATCH($C1064,'Policy Characteristics'!$C:$C,0)))</f>
        <v>Fuel Taxes</v>
      </c>
      <c r="K1064" s="358" t="str">
        <f>IF(ISBLANK(INDEX('Policy Characteristics'!E:E,MATCH($C1064,'Policy Characteristics'!$C:$C,0))),"",INDEX('Policy Characteristics'!E:E,MATCH($C1064,'Policy Characteristics'!$C:$C,0)))</f>
        <v>cross fuel tax</v>
      </c>
      <c r="L1064" s="380">
        <f>IF(ISBLANK(INDEX('Policy Characteristics'!F:F,MATCH($C1064,'Policy Characteristics'!$C:$C,0))),"",INDEX('Policy Characteristics'!F:F,MATCH($C1064,'Policy Characteristics'!$C:$C,0)))</f>
        <v>0</v>
      </c>
      <c r="M1064" s="380">
        <f>IF(ISBLANK(INDEX('Policy Characteristics'!G:G,MATCH($C1064,'Policy Characteristics'!$C:$C,0))),"",INDEX('Policy Characteristics'!G:G,MATCH($C1064,'Policy Characteristics'!$C:$C,0)))</f>
        <v>0.2</v>
      </c>
      <c r="N1064" s="380">
        <f>IF(ISBLANK(INDEX('Policy Characteristics'!H:H,MATCH($C1064,'Policy Characteristics'!$C:$C,0))),"",INDEX('Policy Characteristics'!H:H,MATCH($C1064,'Policy Characteristics'!$C:$C,0)))</f>
        <v>5.0000000000000001E-3</v>
      </c>
      <c r="O1064" s="358" t="str">
        <f>IF(ISBLANK(INDEX('Policy Characteristics'!I:I,MATCH($C1064,'Policy Characteristics'!$C:$C,0))),"",INDEX('Policy Characteristics'!I:I,MATCH($C1064,'Policy Characteristics'!$C:$C,0)))</f>
        <v>% of BAU price</v>
      </c>
      <c r="P1064" s="358" t="str">
        <f>IF(ISBLANK(INDEX('Policy Characteristics'!J:J,MATCH($C1064,'Policy Characteristics'!$C:$C,0))),"",INDEX('Policy Characteristics'!J:J,MATCH($C1064,'Policy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4" s="358" t="str">
        <f>IF(ISBLANK(INDEX('Policy Characteristics'!K:K,MATCH($C1064,'Policy Characteristics'!$C:$C,0))),"",INDEX('Policy Characteristics'!K:K,MATCH($C1064,'Policy Characteristics'!$C:$C,0)))</f>
        <v>fuels.html#fuel-taxes</v>
      </c>
      <c r="R1064" s="358" t="str">
        <f>IF(ISBLANK(INDEX('Policy Characteristics'!L:L,MATCH($C1064,'Policy Characteristics'!$C:$C,0))),"",INDEX('Policy Characteristics'!L:L,MATCH($C1064,'Policy Characteristics'!$C:$C,0)))</f>
        <v>fuel-taxes.html</v>
      </c>
    </row>
    <row r="1065" spans="1:18" s="5" customFormat="1" x14ac:dyDescent="0.35">
      <c r="A1065" s="358" t="str">
        <f>IF(ISBLANK(INDEX('Policy Characteristics'!A:A,MATCH($C1065,'Policy Characteristics'!$C:$C,0))),"",INDEX('Policy Characteristics'!A:A,MATCH($C1065,'Policy Characteristics'!$C:$C,0)))</f>
        <v>Cross-Sector</v>
      </c>
      <c r="B1065" s="358" t="str">
        <f>IF(ISBLANK(INDEX('Policy Characteristics'!B:B,MATCH($C1065,'Policy Characteristics'!$C:$C,0))),"",INDEX('Policy Characteristics'!B:B,MATCH($C1065,'Policy Characteristics'!$C:$C,0)))</f>
        <v>Fuel Taxes</v>
      </c>
      <c r="C1065" s="366" t="str">
        <f t="shared" ref="C1065:C1077" si="54">C$1064</f>
        <v>Additional Fuel Tax Rate by Fuel</v>
      </c>
      <c r="D1065" s="9" t="s">
        <v>479</v>
      </c>
      <c r="E1065" s="9"/>
      <c r="F1065" s="9" t="s">
        <v>476</v>
      </c>
      <c r="G1065" s="55"/>
      <c r="H1065" s="54">
        <v>79</v>
      </c>
      <c r="I1065" s="9" t="s">
        <v>45</v>
      </c>
      <c r="J1065" s="360" t="str">
        <f>IF(ISBLANK(INDEX('Policy Characteristics'!D:D,MATCH($C1065,'Policy Characteristics'!$C:$C,0))),"",INDEX('Policy Characteristics'!D:D,MATCH($C1065,'Policy Characteristics'!$C:$C,0)))</f>
        <v>Fuel Taxes</v>
      </c>
      <c r="K1065" s="358" t="str">
        <f>IF(ISBLANK(INDEX('Policy Characteristics'!E:E,MATCH($C1065,'Policy Characteristics'!$C:$C,0))),"",INDEX('Policy Characteristics'!E:E,MATCH($C1065,'Policy Characteristics'!$C:$C,0)))</f>
        <v>cross fuel tax</v>
      </c>
      <c r="L1065" s="380">
        <f>IF(ISBLANK(INDEX('Policy Characteristics'!F:F,MATCH($C1065,'Policy Characteristics'!$C:$C,0))),"",INDEX('Policy Characteristics'!F:F,MATCH($C1065,'Policy Characteristics'!$C:$C,0)))</f>
        <v>0</v>
      </c>
      <c r="M1065" s="380">
        <f>IF(ISBLANK(INDEX('Policy Characteristics'!G:G,MATCH($C1065,'Policy Characteristics'!$C:$C,0))),"",INDEX('Policy Characteristics'!G:G,MATCH($C1065,'Policy Characteristics'!$C:$C,0)))</f>
        <v>0.2</v>
      </c>
      <c r="N1065" s="380">
        <f>IF(ISBLANK(INDEX('Policy Characteristics'!H:H,MATCH($C1065,'Policy Characteristics'!$C:$C,0))),"",INDEX('Policy Characteristics'!H:H,MATCH($C1065,'Policy Characteristics'!$C:$C,0)))</f>
        <v>5.0000000000000001E-3</v>
      </c>
      <c r="O1065" s="358" t="str">
        <f>IF(ISBLANK(INDEX('Policy Characteristics'!I:I,MATCH($C1065,'Policy Characteristics'!$C:$C,0))),"",INDEX('Policy Characteristics'!I:I,MATCH($C1065,'Policy Characteristics'!$C:$C,0)))</f>
        <v>% of BAU price</v>
      </c>
      <c r="P1065" s="358" t="str">
        <f>IF(ISBLANK(INDEX('Policy Characteristics'!J:J,MATCH($C1065,'Policy Characteristics'!$C:$C,0))),"",INDEX('Policy Characteristics'!J:J,MATCH($C1065,'Policy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5" s="358" t="str">
        <f>IF(ISBLANK(INDEX('Policy Characteristics'!K:K,MATCH($C1065,'Policy Characteristics'!$C:$C,0))),"",INDEX('Policy Characteristics'!K:K,MATCH($C1065,'Policy Characteristics'!$C:$C,0)))</f>
        <v>fuels.html#fuel-taxes</v>
      </c>
      <c r="R1065" s="358" t="str">
        <f>IF(ISBLANK(INDEX('Policy Characteristics'!L:L,MATCH($C1065,'Policy Characteristics'!$C:$C,0))),"",INDEX('Policy Characteristics'!L:L,MATCH($C1065,'Policy Characteristics'!$C:$C,0)))</f>
        <v>fuel-taxes.html</v>
      </c>
    </row>
    <row r="1066" spans="1:18" s="5" customFormat="1" x14ac:dyDescent="0.35">
      <c r="A1066" s="358" t="str">
        <f>IF(ISBLANK(INDEX('Policy Characteristics'!A:A,MATCH($C1066,'Policy Characteristics'!$C:$C,0))),"",INDEX('Policy Characteristics'!A:A,MATCH($C1066,'Policy Characteristics'!$C:$C,0)))</f>
        <v>Cross-Sector</v>
      </c>
      <c r="B1066" s="358" t="str">
        <f>IF(ISBLANK(INDEX('Policy Characteristics'!B:B,MATCH($C1066,'Policy Characteristics'!$C:$C,0))),"",INDEX('Policy Characteristics'!B:B,MATCH($C1066,'Policy Characteristics'!$C:$C,0)))</f>
        <v>Fuel Taxes</v>
      </c>
      <c r="C1066" s="366" t="str">
        <f t="shared" si="54"/>
        <v>Additional Fuel Tax Rate by Fuel</v>
      </c>
      <c r="D1066" s="9" t="s">
        <v>48</v>
      </c>
      <c r="E1066" s="9"/>
      <c r="F1066" s="9" t="s">
        <v>91</v>
      </c>
      <c r="G1066" s="55"/>
      <c r="H1066" s="54">
        <v>80</v>
      </c>
      <c r="I1066" s="9" t="s">
        <v>45</v>
      </c>
      <c r="J1066" s="360" t="str">
        <f>IF(ISBLANK(INDEX('Policy Characteristics'!D:D,MATCH($C1066,'Policy Characteristics'!$C:$C,0))),"",INDEX('Policy Characteristics'!D:D,MATCH($C1066,'Policy Characteristics'!$C:$C,0)))</f>
        <v>Fuel Taxes</v>
      </c>
      <c r="K1066" s="358" t="str">
        <f>IF(ISBLANK(INDEX('Policy Characteristics'!E:E,MATCH($C1066,'Policy Characteristics'!$C:$C,0))),"",INDEX('Policy Characteristics'!E:E,MATCH($C1066,'Policy Characteristics'!$C:$C,0)))</f>
        <v>cross fuel tax</v>
      </c>
      <c r="L1066" s="380">
        <f>IF(ISBLANK(INDEX('Policy Characteristics'!F:F,MATCH($C1066,'Policy Characteristics'!$C:$C,0))),"",INDEX('Policy Characteristics'!F:F,MATCH($C1066,'Policy Characteristics'!$C:$C,0)))</f>
        <v>0</v>
      </c>
      <c r="M1066" s="380">
        <f>IF(ISBLANK(INDEX('Policy Characteristics'!G:G,MATCH($C1066,'Policy Characteristics'!$C:$C,0))),"",INDEX('Policy Characteristics'!G:G,MATCH($C1066,'Policy Characteristics'!$C:$C,0)))</f>
        <v>0.2</v>
      </c>
      <c r="N1066" s="380">
        <f>IF(ISBLANK(INDEX('Policy Characteristics'!H:H,MATCH($C1066,'Policy Characteristics'!$C:$C,0))),"",INDEX('Policy Characteristics'!H:H,MATCH($C1066,'Policy Characteristics'!$C:$C,0)))</f>
        <v>5.0000000000000001E-3</v>
      </c>
      <c r="O1066" s="358" t="str">
        <f>IF(ISBLANK(INDEX('Policy Characteristics'!I:I,MATCH($C1066,'Policy Characteristics'!$C:$C,0))),"",INDEX('Policy Characteristics'!I:I,MATCH($C1066,'Policy Characteristics'!$C:$C,0)))</f>
        <v>% of BAU price</v>
      </c>
      <c r="P1066" s="358" t="str">
        <f>IF(ISBLANK(INDEX('Policy Characteristics'!J:J,MATCH($C1066,'Policy Characteristics'!$C:$C,0))),"",INDEX('Policy Characteristics'!J:J,MATCH($C1066,'Policy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6" s="358" t="str">
        <f>IF(ISBLANK(INDEX('Policy Characteristics'!K:K,MATCH($C1066,'Policy Characteristics'!$C:$C,0))),"",INDEX('Policy Characteristics'!K:K,MATCH($C1066,'Policy Characteristics'!$C:$C,0)))</f>
        <v>fuels.html#fuel-taxes</v>
      </c>
      <c r="R1066" s="358" t="str">
        <f>IF(ISBLANK(INDEX('Policy Characteristics'!L:L,MATCH($C1066,'Policy Characteristics'!$C:$C,0))),"",INDEX('Policy Characteristics'!L:L,MATCH($C1066,'Policy Characteristics'!$C:$C,0)))</f>
        <v>fuel-taxes.html</v>
      </c>
    </row>
    <row r="1067" spans="1:18" s="5" customFormat="1" x14ac:dyDescent="0.35">
      <c r="A1067" s="358" t="str">
        <f>IF(ISBLANK(INDEX('Policy Characteristics'!A:A,MATCH($C1067,'Policy Characteristics'!$C:$C,0))),"",INDEX('Policy Characteristics'!A:A,MATCH($C1067,'Policy Characteristics'!$C:$C,0)))</f>
        <v>Cross-Sector</v>
      </c>
      <c r="B1067" s="358" t="str">
        <f>IF(ISBLANK(INDEX('Policy Characteristics'!B:B,MATCH($C1067,'Policy Characteristics'!$C:$C,0))),"",INDEX('Policy Characteristics'!B:B,MATCH($C1067,'Policy Characteristics'!$C:$C,0)))</f>
        <v>Fuel Taxes</v>
      </c>
      <c r="C1067" s="366" t="str">
        <f t="shared" si="54"/>
        <v>Additional Fuel Tax Rate by Fuel</v>
      </c>
      <c r="D1067" s="9" t="s">
        <v>49</v>
      </c>
      <c r="E1067" s="9"/>
      <c r="F1067" s="9" t="s">
        <v>92</v>
      </c>
      <c r="G1067" s="55"/>
      <c r="H1067" s="54">
        <v>738</v>
      </c>
      <c r="I1067" s="9" t="s">
        <v>46</v>
      </c>
      <c r="J1067" s="360" t="str">
        <f>IF(ISBLANK(INDEX('Policy Characteristics'!D:D,MATCH($C1067,'Policy Characteristics'!$C:$C,0))),"",INDEX('Policy Characteristics'!D:D,MATCH($C1067,'Policy Characteristics'!$C:$C,0)))</f>
        <v>Fuel Taxes</v>
      </c>
      <c r="K1067" s="358" t="str">
        <f>IF(ISBLANK(INDEX('Policy Characteristics'!E:E,MATCH($C1067,'Policy Characteristics'!$C:$C,0))),"",INDEX('Policy Characteristics'!E:E,MATCH($C1067,'Policy Characteristics'!$C:$C,0)))</f>
        <v>cross fuel tax</v>
      </c>
      <c r="L1067" s="380">
        <f>IF(ISBLANK(INDEX('Policy Characteristics'!F:F,MATCH($C1067,'Policy Characteristics'!$C:$C,0))),"",INDEX('Policy Characteristics'!F:F,MATCH($C1067,'Policy Characteristics'!$C:$C,0)))</f>
        <v>0</v>
      </c>
      <c r="M1067" s="380">
        <f>IF(ISBLANK(INDEX('Policy Characteristics'!G:G,MATCH($C1067,'Policy Characteristics'!$C:$C,0))),"",INDEX('Policy Characteristics'!G:G,MATCH($C1067,'Policy Characteristics'!$C:$C,0)))</f>
        <v>0.2</v>
      </c>
      <c r="N1067" s="380">
        <f>IF(ISBLANK(INDEX('Policy Characteristics'!H:H,MATCH($C1067,'Policy Characteristics'!$C:$C,0))),"",INDEX('Policy Characteristics'!H:H,MATCH($C1067,'Policy Characteristics'!$C:$C,0)))</f>
        <v>5.0000000000000001E-3</v>
      </c>
      <c r="O1067" s="358" t="str">
        <f>IF(ISBLANK(INDEX('Policy Characteristics'!I:I,MATCH($C1067,'Policy Characteristics'!$C:$C,0))),"",INDEX('Policy Characteristics'!I:I,MATCH($C1067,'Policy Characteristics'!$C:$C,0)))</f>
        <v>% of BAU price</v>
      </c>
      <c r="P1067" s="358" t="str">
        <f>IF(ISBLANK(INDEX('Policy Characteristics'!J:J,MATCH($C1067,'Policy Characteristics'!$C:$C,0))),"",INDEX('Policy Characteristics'!J:J,MATCH($C1067,'Policy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7" s="358" t="str">
        <f>IF(ISBLANK(INDEX('Policy Characteristics'!K:K,MATCH($C1067,'Policy Characteristics'!$C:$C,0))),"",INDEX('Policy Characteristics'!K:K,MATCH($C1067,'Policy Characteristics'!$C:$C,0)))</f>
        <v>fuels.html#fuel-taxes</v>
      </c>
      <c r="R1067" s="358" t="str">
        <f>IF(ISBLANK(INDEX('Policy Characteristics'!L:L,MATCH($C1067,'Policy Characteristics'!$C:$C,0))),"",INDEX('Policy Characteristics'!L:L,MATCH($C1067,'Policy Characteristics'!$C:$C,0)))</f>
        <v>fuel-taxes.html</v>
      </c>
    </row>
    <row r="1068" spans="1:18" s="5" customFormat="1" x14ac:dyDescent="0.35">
      <c r="A1068" s="358" t="str">
        <f>IF(ISBLANK(INDEX('Policy Characteristics'!A:A,MATCH($C1068,'Policy Characteristics'!$C:$C,0))),"",INDEX('Policy Characteristics'!A:A,MATCH($C1068,'Policy Characteristics'!$C:$C,0)))</f>
        <v>Cross-Sector</v>
      </c>
      <c r="B1068" s="358" t="str">
        <f>IF(ISBLANK(INDEX('Policy Characteristics'!B:B,MATCH($C1068,'Policy Characteristics'!$C:$C,0))),"",INDEX('Policy Characteristics'!B:B,MATCH($C1068,'Policy Characteristics'!$C:$C,0)))</f>
        <v>Fuel Taxes</v>
      </c>
      <c r="C1068" s="366" t="str">
        <f t="shared" si="54"/>
        <v>Additional Fuel Tax Rate by Fuel</v>
      </c>
      <c r="D1068" s="9" t="s">
        <v>53</v>
      </c>
      <c r="E1068" s="9"/>
      <c r="F1068" s="9" t="s">
        <v>96</v>
      </c>
      <c r="G1068" s="55"/>
      <c r="H1068" s="54">
        <v>739</v>
      </c>
      <c r="I1068" s="9" t="s">
        <v>46</v>
      </c>
      <c r="J1068" s="360" t="str">
        <f>IF(ISBLANK(INDEX('Policy Characteristics'!D:D,MATCH($C1068,'Policy Characteristics'!$C:$C,0))),"",INDEX('Policy Characteristics'!D:D,MATCH($C1068,'Policy Characteristics'!$C:$C,0)))</f>
        <v>Fuel Taxes</v>
      </c>
      <c r="K1068" s="358" t="str">
        <f>IF(ISBLANK(INDEX('Policy Characteristics'!E:E,MATCH($C1068,'Policy Characteristics'!$C:$C,0))),"",INDEX('Policy Characteristics'!E:E,MATCH($C1068,'Policy Characteristics'!$C:$C,0)))</f>
        <v>cross fuel tax</v>
      </c>
      <c r="L1068" s="380">
        <f>IF(ISBLANK(INDEX('Policy Characteristics'!F:F,MATCH($C1068,'Policy Characteristics'!$C:$C,0))),"",INDEX('Policy Characteristics'!F:F,MATCH($C1068,'Policy Characteristics'!$C:$C,0)))</f>
        <v>0</v>
      </c>
      <c r="M1068" s="380">
        <f>IF(ISBLANK(INDEX('Policy Characteristics'!G:G,MATCH($C1068,'Policy Characteristics'!$C:$C,0))),"",INDEX('Policy Characteristics'!G:G,MATCH($C1068,'Policy Characteristics'!$C:$C,0)))</f>
        <v>0.2</v>
      </c>
      <c r="N1068" s="380">
        <f>IF(ISBLANK(INDEX('Policy Characteristics'!H:H,MATCH($C1068,'Policy Characteristics'!$C:$C,0))),"",INDEX('Policy Characteristics'!H:H,MATCH($C1068,'Policy Characteristics'!$C:$C,0)))</f>
        <v>5.0000000000000001E-3</v>
      </c>
      <c r="O1068" s="358" t="str">
        <f>IF(ISBLANK(INDEX('Policy Characteristics'!I:I,MATCH($C1068,'Policy Characteristics'!$C:$C,0))),"",INDEX('Policy Characteristics'!I:I,MATCH($C1068,'Policy Characteristics'!$C:$C,0)))</f>
        <v>% of BAU price</v>
      </c>
      <c r="P1068" s="358" t="str">
        <f>IF(ISBLANK(INDEX('Policy Characteristics'!J:J,MATCH($C1068,'Policy Characteristics'!$C:$C,0))),"",INDEX('Policy Characteristics'!J:J,MATCH($C1068,'Policy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8" s="358" t="str">
        <f>IF(ISBLANK(INDEX('Policy Characteristics'!K:K,MATCH($C1068,'Policy Characteristics'!$C:$C,0))),"",INDEX('Policy Characteristics'!K:K,MATCH($C1068,'Policy Characteristics'!$C:$C,0)))</f>
        <v>fuels.html#fuel-taxes</v>
      </c>
      <c r="R1068" s="358" t="str">
        <f>IF(ISBLANK(INDEX('Policy Characteristics'!L:L,MATCH($C1068,'Policy Characteristics'!$C:$C,0))),"",INDEX('Policy Characteristics'!L:L,MATCH($C1068,'Policy Characteristics'!$C:$C,0)))</f>
        <v>fuel-taxes.html</v>
      </c>
    </row>
    <row r="1069" spans="1:18" s="5" customFormat="1" x14ac:dyDescent="0.35">
      <c r="A1069" s="358" t="str">
        <f>IF(ISBLANK(INDEX('Policy Characteristics'!A:A,MATCH($C1069,'Policy Characteristics'!$C:$C,0))),"",INDEX('Policy Characteristics'!A:A,MATCH($C1069,'Policy Characteristics'!$C:$C,0)))</f>
        <v>Cross-Sector</v>
      </c>
      <c r="B1069" s="358" t="str">
        <f>IF(ISBLANK(INDEX('Policy Characteristics'!B:B,MATCH($C1069,'Policy Characteristics'!$C:$C,0))),"",INDEX('Policy Characteristics'!B:B,MATCH($C1069,'Policy Characteristics'!$C:$C,0)))</f>
        <v>Fuel Taxes</v>
      </c>
      <c r="C1069" s="366" t="str">
        <f t="shared" si="54"/>
        <v>Additional Fuel Tax Rate by Fuel</v>
      </c>
      <c r="D1069" s="9" t="s">
        <v>55</v>
      </c>
      <c r="E1069" s="9"/>
      <c r="F1069" s="9" t="s">
        <v>99</v>
      </c>
      <c r="G1069" s="55"/>
      <c r="H1069" s="54">
        <v>81</v>
      </c>
      <c r="I1069" s="9" t="s">
        <v>45</v>
      </c>
      <c r="J1069" s="360" t="str">
        <f>IF(ISBLANK(INDEX('Policy Characteristics'!D:D,MATCH($C1069,'Policy Characteristics'!$C:$C,0))),"",INDEX('Policy Characteristics'!D:D,MATCH($C1069,'Policy Characteristics'!$C:$C,0)))</f>
        <v>Fuel Taxes</v>
      </c>
      <c r="K1069" s="358" t="str">
        <f>IF(ISBLANK(INDEX('Policy Characteristics'!E:E,MATCH($C1069,'Policy Characteristics'!$C:$C,0))),"",INDEX('Policy Characteristics'!E:E,MATCH($C1069,'Policy Characteristics'!$C:$C,0)))</f>
        <v>cross fuel tax</v>
      </c>
      <c r="L1069" s="380">
        <f>IF(ISBLANK(INDEX('Policy Characteristics'!F:F,MATCH($C1069,'Policy Characteristics'!$C:$C,0))),"",INDEX('Policy Characteristics'!F:F,MATCH($C1069,'Policy Characteristics'!$C:$C,0)))</f>
        <v>0</v>
      </c>
      <c r="M1069" s="380">
        <f>IF(ISBLANK(INDEX('Policy Characteristics'!G:G,MATCH($C1069,'Policy Characteristics'!$C:$C,0))),"",INDEX('Policy Characteristics'!G:G,MATCH($C1069,'Policy Characteristics'!$C:$C,0)))</f>
        <v>0.2</v>
      </c>
      <c r="N1069" s="380">
        <f>IF(ISBLANK(INDEX('Policy Characteristics'!H:H,MATCH($C1069,'Policy Characteristics'!$C:$C,0))),"",INDEX('Policy Characteristics'!H:H,MATCH($C1069,'Policy Characteristics'!$C:$C,0)))</f>
        <v>5.0000000000000001E-3</v>
      </c>
      <c r="O1069" s="358" t="str">
        <f>IF(ISBLANK(INDEX('Policy Characteristics'!I:I,MATCH($C1069,'Policy Characteristics'!$C:$C,0))),"",INDEX('Policy Characteristics'!I:I,MATCH($C1069,'Policy Characteristics'!$C:$C,0)))</f>
        <v>% of BAU price</v>
      </c>
      <c r="P1069" s="358" t="str">
        <f>IF(ISBLANK(INDEX('Policy Characteristics'!J:J,MATCH($C1069,'Policy Characteristics'!$C:$C,0))),"",INDEX('Policy Characteristics'!J:J,MATCH($C1069,'Policy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9" s="358" t="str">
        <f>IF(ISBLANK(INDEX('Policy Characteristics'!K:K,MATCH($C1069,'Policy Characteristics'!$C:$C,0))),"",INDEX('Policy Characteristics'!K:K,MATCH($C1069,'Policy Characteristics'!$C:$C,0)))</f>
        <v>fuels.html#fuel-taxes</v>
      </c>
      <c r="R1069" s="358" t="str">
        <f>IF(ISBLANK(INDEX('Policy Characteristics'!L:L,MATCH($C1069,'Policy Characteristics'!$C:$C,0))),"",INDEX('Policy Characteristics'!L:L,MATCH($C1069,'Policy Characteristics'!$C:$C,0)))</f>
        <v>fuel-taxes.html</v>
      </c>
    </row>
    <row r="1070" spans="1:18" s="5" customFormat="1" x14ac:dyDescent="0.35">
      <c r="A1070" s="358" t="str">
        <f>IF(ISBLANK(INDEX('Policy Characteristics'!A:A,MATCH($C1070,'Policy Characteristics'!$C:$C,0))),"",INDEX('Policy Characteristics'!A:A,MATCH($C1070,'Policy Characteristics'!$C:$C,0)))</f>
        <v>Cross-Sector</v>
      </c>
      <c r="B1070" s="358" t="str">
        <f>IF(ISBLANK(INDEX('Policy Characteristics'!B:B,MATCH($C1070,'Policy Characteristics'!$C:$C,0))),"",INDEX('Policy Characteristics'!B:B,MATCH($C1070,'Policy Characteristics'!$C:$C,0)))</f>
        <v>Fuel Taxes</v>
      </c>
      <c r="C1070" s="366" t="str">
        <f t="shared" si="54"/>
        <v>Additional Fuel Tax Rate by Fuel</v>
      </c>
      <c r="D1070" s="9" t="s">
        <v>56</v>
      </c>
      <c r="E1070" s="9"/>
      <c r="F1070" s="9" t="s">
        <v>100</v>
      </c>
      <c r="G1070" s="55"/>
      <c r="H1070" s="54">
        <v>82</v>
      </c>
      <c r="I1070" s="9" t="s">
        <v>45</v>
      </c>
      <c r="J1070" s="360" t="str">
        <f>IF(ISBLANK(INDEX('Policy Characteristics'!D:D,MATCH($C1070,'Policy Characteristics'!$C:$C,0))),"",INDEX('Policy Characteristics'!D:D,MATCH($C1070,'Policy Characteristics'!$C:$C,0)))</f>
        <v>Fuel Taxes</v>
      </c>
      <c r="K1070" s="358" t="str">
        <f>IF(ISBLANK(INDEX('Policy Characteristics'!E:E,MATCH($C1070,'Policy Characteristics'!$C:$C,0))),"",INDEX('Policy Characteristics'!E:E,MATCH($C1070,'Policy Characteristics'!$C:$C,0)))</f>
        <v>cross fuel tax</v>
      </c>
      <c r="L1070" s="380">
        <f>IF(ISBLANK(INDEX('Policy Characteristics'!F:F,MATCH($C1070,'Policy Characteristics'!$C:$C,0))),"",INDEX('Policy Characteristics'!F:F,MATCH($C1070,'Policy Characteristics'!$C:$C,0)))</f>
        <v>0</v>
      </c>
      <c r="M1070" s="380">
        <f>IF(ISBLANK(INDEX('Policy Characteristics'!G:G,MATCH($C1070,'Policy Characteristics'!$C:$C,0))),"",INDEX('Policy Characteristics'!G:G,MATCH($C1070,'Policy Characteristics'!$C:$C,0)))</f>
        <v>0.2</v>
      </c>
      <c r="N1070" s="380">
        <f>IF(ISBLANK(INDEX('Policy Characteristics'!H:H,MATCH($C1070,'Policy Characteristics'!$C:$C,0))),"",INDEX('Policy Characteristics'!H:H,MATCH($C1070,'Policy Characteristics'!$C:$C,0)))</f>
        <v>5.0000000000000001E-3</v>
      </c>
      <c r="O1070" s="358" t="str">
        <f>IF(ISBLANK(INDEX('Policy Characteristics'!I:I,MATCH($C1070,'Policy Characteristics'!$C:$C,0))),"",INDEX('Policy Characteristics'!I:I,MATCH($C1070,'Policy Characteristics'!$C:$C,0)))</f>
        <v>% of BAU price</v>
      </c>
      <c r="P1070" s="358" t="str">
        <f>IF(ISBLANK(INDEX('Policy Characteristics'!J:J,MATCH($C1070,'Policy Characteristics'!$C:$C,0))),"",INDEX('Policy Characteristics'!J:J,MATCH($C1070,'Policy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0" s="358" t="str">
        <f>IF(ISBLANK(INDEX('Policy Characteristics'!K:K,MATCH($C1070,'Policy Characteristics'!$C:$C,0))),"",INDEX('Policy Characteristics'!K:K,MATCH($C1070,'Policy Characteristics'!$C:$C,0)))</f>
        <v>fuels.html#fuel-taxes</v>
      </c>
      <c r="R1070" s="358" t="str">
        <f>IF(ISBLANK(INDEX('Policy Characteristics'!L:L,MATCH($C1070,'Policy Characteristics'!$C:$C,0))),"",INDEX('Policy Characteristics'!L:L,MATCH($C1070,'Policy Characteristics'!$C:$C,0)))</f>
        <v>fuel-taxes.html</v>
      </c>
    </row>
    <row r="1071" spans="1:18" s="5" customFormat="1" x14ac:dyDescent="0.35">
      <c r="A1071" s="358" t="str">
        <f>IF(ISBLANK(INDEX('Policy Characteristics'!A:A,MATCH($C1071,'Policy Characteristics'!$C:$C,0))),"",INDEX('Policy Characteristics'!A:A,MATCH($C1071,'Policy Characteristics'!$C:$C,0)))</f>
        <v>Cross-Sector</v>
      </c>
      <c r="B1071" s="358" t="str">
        <f>IF(ISBLANK(INDEX('Policy Characteristics'!B:B,MATCH($C1071,'Policy Characteristics'!$C:$C,0))),"",INDEX('Policy Characteristics'!B:B,MATCH($C1071,'Policy Characteristics'!$C:$C,0)))</f>
        <v>Fuel Taxes</v>
      </c>
      <c r="C1071" s="366" t="str">
        <f t="shared" si="54"/>
        <v>Additional Fuel Tax Rate by Fuel</v>
      </c>
      <c r="D1071" s="9" t="s">
        <v>57</v>
      </c>
      <c r="E1071" s="9"/>
      <c r="F1071" s="9" t="s">
        <v>101</v>
      </c>
      <c r="G1071" s="55"/>
      <c r="H1071" s="54">
        <v>740</v>
      </c>
      <c r="I1071" s="9" t="s">
        <v>46</v>
      </c>
      <c r="J1071" s="360" t="str">
        <f>IF(ISBLANK(INDEX('Policy Characteristics'!D:D,MATCH($C1071,'Policy Characteristics'!$C:$C,0))),"",INDEX('Policy Characteristics'!D:D,MATCH($C1071,'Policy Characteristics'!$C:$C,0)))</f>
        <v>Fuel Taxes</v>
      </c>
      <c r="K1071" s="358" t="str">
        <f>IF(ISBLANK(INDEX('Policy Characteristics'!E:E,MATCH($C1071,'Policy Characteristics'!$C:$C,0))),"",INDEX('Policy Characteristics'!E:E,MATCH($C1071,'Policy Characteristics'!$C:$C,0)))</f>
        <v>cross fuel tax</v>
      </c>
      <c r="L1071" s="380">
        <f>IF(ISBLANK(INDEX('Policy Characteristics'!F:F,MATCH($C1071,'Policy Characteristics'!$C:$C,0))),"",INDEX('Policy Characteristics'!F:F,MATCH($C1071,'Policy Characteristics'!$C:$C,0)))</f>
        <v>0</v>
      </c>
      <c r="M1071" s="380">
        <f>IF(ISBLANK(INDEX('Policy Characteristics'!G:G,MATCH($C1071,'Policy Characteristics'!$C:$C,0))),"",INDEX('Policy Characteristics'!G:G,MATCH($C1071,'Policy Characteristics'!$C:$C,0)))</f>
        <v>0.2</v>
      </c>
      <c r="N1071" s="380">
        <f>IF(ISBLANK(INDEX('Policy Characteristics'!H:H,MATCH($C1071,'Policy Characteristics'!$C:$C,0))),"",INDEX('Policy Characteristics'!H:H,MATCH($C1071,'Policy Characteristics'!$C:$C,0)))</f>
        <v>5.0000000000000001E-3</v>
      </c>
      <c r="O1071" s="358" t="str">
        <f>IF(ISBLANK(INDEX('Policy Characteristics'!I:I,MATCH($C1071,'Policy Characteristics'!$C:$C,0))),"",INDEX('Policy Characteristics'!I:I,MATCH($C1071,'Policy Characteristics'!$C:$C,0)))</f>
        <v>% of BAU price</v>
      </c>
      <c r="P1071" s="358" t="str">
        <f>IF(ISBLANK(INDEX('Policy Characteristics'!J:J,MATCH($C1071,'Policy Characteristics'!$C:$C,0))),"",INDEX('Policy Characteristics'!J:J,MATCH($C1071,'Policy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1" s="358" t="str">
        <f>IF(ISBLANK(INDEX('Policy Characteristics'!K:K,MATCH($C1071,'Policy Characteristics'!$C:$C,0))),"",INDEX('Policy Characteristics'!K:K,MATCH($C1071,'Policy Characteristics'!$C:$C,0)))</f>
        <v>fuels.html#fuel-taxes</v>
      </c>
      <c r="R1071" s="358" t="str">
        <f>IF(ISBLANK(INDEX('Policy Characteristics'!L:L,MATCH($C1071,'Policy Characteristics'!$C:$C,0))),"",INDEX('Policy Characteristics'!L:L,MATCH($C1071,'Policy Characteristics'!$C:$C,0)))</f>
        <v>fuel-taxes.html</v>
      </c>
    </row>
    <row r="1072" spans="1:18" s="5" customFormat="1" x14ac:dyDescent="0.35">
      <c r="A1072" s="358" t="str">
        <f>IF(ISBLANK(INDEX('Policy Characteristics'!A:A,MATCH($C1072,'Policy Characteristics'!$C:$C,0))),"",INDEX('Policy Characteristics'!A:A,MATCH($C1072,'Policy Characteristics'!$C:$C,0)))</f>
        <v>Cross-Sector</v>
      </c>
      <c r="B1072" s="358" t="str">
        <f>IF(ISBLANK(INDEX('Policy Characteristics'!B:B,MATCH($C1072,'Policy Characteristics'!$C:$C,0))),"",INDEX('Policy Characteristics'!B:B,MATCH($C1072,'Policy Characteristics'!$C:$C,0)))</f>
        <v>Fuel Taxes</v>
      </c>
      <c r="C1072" s="366" t="str">
        <f t="shared" si="54"/>
        <v>Additional Fuel Tax Rate by Fuel</v>
      </c>
      <c r="D1072" s="9" t="s">
        <v>58</v>
      </c>
      <c r="E1072" s="9"/>
      <c r="F1072" s="9" t="s">
        <v>102</v>
      </c>
      <c r="G1072" s="55"/>
      <c r="H1072" s="54">
        <v>741</v>
      </c>
      <c r="I1072" s="9" t="s">
        <v>46</v>
      </c>
      <c r="J1072" s="360" t="str">
        <f>IF(ISBLANK(INDEX('Policy Characteristics'!D:D,MATCH($C1072,'Policy Characteristics'!$C:$C,0))),"",INDEX('Policy Characteristics'!D:D,MATCH($C1072,'Policy Characteristics'!$C:$C,0)))</f>
        <v>Fuel Taxes</v>
      </c>
      <c r="K1072" s="358" t="str">
        <f>IF(ISBLANK(INDEX('Policy Characteristics'!E:E,MATCH($C1072,'Policy Characteristics'!$C:$C,0))),"",INDEX('Policy Characteristics'!E:E,MATCH($C1072,'Policy Characteristics'!$C:$C,0)))</f>
        <v>cross fuel tax</v>
      </c>
      <c r="L1072" s="380">
        <f>IF(ISBLANK(INDEX('Policy Characteristics'!F:F,MATCH($C1072,'Policy Characteristics'!$C:$C,0))),"",INDEX('Policy Characteristics'!F:F,MATCH($C1072,'Policy Characteristics'!$C:$C,0)))</f>
        <v>0</v>
      </c>
      <c r="M1072" s="380">
        <f>IF(ISBLANK(INDEX('Policy Characteristics'!G:G,MATCH($C1072,'Policy Characteristics'!$C:$C,0))),"",INDEX('Policy Characteristics'!G:G,MATCH($C1072,'Policy Characteristics'!$C:$C,0)))</f>
        <v>0.2</v>
      </c>
      <c r="N1072" s="380">
        <f>IF(ISBLANK(INDEX('Policy Characteristics'!H:H,MATCH($C1072,'Policy Characteristics'!$C:$C,0))),"",INDEX('Policy Characteristics'!H:H,MATCH($C1072,'Policy Characteristics'!$C:$C,0)))</f>
        <v>5.0000000000000001E-3</v>
      </c>
      <c r="O1072" s="358" t="str">
        <f>IF(ISBLANK(INDEX('Policy Characteristics'!I:I,MATCH($C1072,'Policy Characteristics'!$C:$C,0))),"",INDEX('Policy Characteristics'!I:I,MATCH($C1072,'Policy Characteristics'!$C:$C,0)))</f>
        <v>% of BAU price</v>
      </c>
      <c r="P1072" s="358" t="str">
        <f>IF(ISBLANK(INDEX('Policy Characteristics'!J:J,MATCH($C1072,'Policy Characteristics'!$C:$C,0))),"",INDEX('Policy Characteristics'!J:J,MATCH($C1072,'Policy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2" s="358" t="str">
        <f>IF(ISBLANK(INDEX('Policy Characteristics'!K:K,MATCH($C1072,'Policy Characteristics'!$C:$C,0))),"",INDEX('Policy Characteristics'!K:K,MATCH($C1072,'Policy Characteristics'!$C:$C,0)))</f>
        <v>fuels.html#fuel-taxes</v>
      </c>
      <c r="R1072" s="358" t="str">
        <f>IF(ISBLANK(INDEX('Policy Characteristics'!L:L,MATCH($C1072,'Policy Characteristics'!$C:$C,0))),"",INDEX('Policy Characteristics'!L:L,MATCH($C1072,'Policy Characteristics'!$C:$C,0)))</f>
        <v>fuel-taxes.html</v>
      </c>
    </row>
    <row r="1073" spans="1:18" x14ac:dyDescent="0.35">
      <c r="A1073" s="358" t="str">
        <f>IF(ISBLANK(INDEX('Policy Characteristics'!A:A,MATCH($C1073,'Policy Characteristics'!$C:$C,0))),"",INDEX('Policy Characteristics'!A:A,MATCH($C1073,'Policy Characteristics'!$C:$C,0)))</f>
        <v>Cross-Sector</v>
      </c>
      <c r="B1073" s="358" t="str">
        <f>IF(ISBLANK(INDEX('Policy Characteristics'!B:B,MATCH($C1073,'Policy Characteristics'!$C:$C,0))),"",INDEX('Policy Characteristics'!B:B,MATCH($C1073,'Policy Characteristics'!$C:$C,0)))</f>
        <v>Fuel Taxes</v>
      </c>
      <c r="C1073" s="366" t="str">
        <f t="shared" si="54"/>
        <v>Additional Fuel Tax Rate by Fuel</v>
      </c>
      <c r="D1073" s="9" t="s">
        <v>2547</v>
      </c>
      <c r="E1073" s="9"/>
      <c r="F1073" s="9" t="s">
        <v>2548</v>
      </c>
      <c r="G1073" s="55"/>
      <c r="H1073" s="54">
        <v>742</v>
      </c>
      <c r="I1073" s="9" t="s">
        <v>46</v>
      </c>
      <c r="J1073" s="360" t="str">
        <f>IF(ISBLANK(INDEX('Policy Characteristics'!D:D,MATCH($C1073,'Policy Characteristics'!$C:$C,0))),"",INDEX('Policy Characteristics'!D:D,MATCH($C1073,'Policy Characteristics'!$C:$C,0)))</f>
        <v>Fuel Taxes</v>
      </c>
      <c r="K1073" s="358" t="str">
        <f>IF(ISBLANK(INDEX('Policy Characteristics'!E:E,MATCH($C1073,'Policy Characteristics'!$C:$C,0))),"",INDEX('Policy Characteristics'!E:E,MATCH($C1073,'Policy Characteristics'!$C:$C,0)))</f>
        <v>cross fuel tax</v>
      </c>
      <c r="L1073" s="380">
        <f>IF(ISBLANK(INDEX('Policy Characteristics'!F:F,MATCH($C1073,'Policy Characteristics'!$C:$C,0))),"",INDEX('Policy Characteristics'!F:F,MATCH($C1073,'Policy Characteristics'!$C:$C,0)))</f>
        <v>0</v>
      </c>
      <c r="M1073" s="380">
        <f>IF(ISBLANK(INDEX('Policy Characteristics'!G:G,MATCH($C1073,'Policy Characteristics'!$C:$C,0))),"",INDEX('Policy Characteristics'!G:G,MATCH($C1073,'Policy Characteristics'!$C:$C,0)))</f>
        <v>0.2</v>
      </c>
      <c r="N1073" s="380">
        <f>IF(ISBLANK(INDEX('Policy Characteristics'!H:H,MATCH($C1073,'Policy Characteristics'!$C:$C,0))),"",INDEX('Policy Characteristics'!H:H,MATCH($C1073,'Policy Characteristics'!$C:$C,0)))</f>
        <v>5.0000000000000001E-3</v>
      </c>
      <c r="O1073" s="358" t="str">
        <f>IF(ISBLANK(INDEX('Policy Characteristics'!I:I,MATCH($C1073,'Policy Characteristics'!$C:$C,0))),"",INDEX('Policy Characteristics'!I:I,MATCH($C1073,'Policy Characteristics'!$C:$C,0)))</f>
        <v>% of BAU price</v>
      </c>
      <c r="P1073" s="358" t="str">
        <f>IF(ISBLANK(INDEX('Policy Characteristics'!J:J,MATCH($C1073,'Policy Characteristics'!$C:$C,0))),"",INDEX('Policy Characteristics'!J:J,MATCH($C1073,'Policy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3" s="358" t="str">
        <f>IF(ISBLANK(INDEX('Policy Characteristics'!K:K,MATCH($C1073,'Policy Characteristics'!$C:$C,0))),"",INDEX('Policy Characteristics'!K:K,MATCH($C1073,'Policy Characteristics'!$C:$C,0)))</f>
        <v>fuels.html#fuel-taxes</v>
      </c>
      <c r="R1073" s="358" t="str">
        <f>IF(ISBLANK(INDEX('Policy Characteristics'!L:L,MATCH($C1073,'Policy Characteristics'!$C:$C,0))),"",INDEX('Policy Characteristics'!L:L,MATCH($C1073,'Policy Characteristics'!$C:$C,0)))</f>
        <v>fuel-taxes.html</v>
      </c>
    </row>
    <row r="1074" spans="1:18" x14ac:dyDescent="0.35">
      <c r="A1074" s="358" t="str">
        <f>IF(ISBLANK(INDEX('Policy Characteristics'!A:A,MATCH($C1074,'Policy Characteristics'!$C:$C,0))),"",INDEX('Policy Characteristics'!A:A,MATCH($C1074,'Policy Characteristics'!$C:$C,0)))</f>
        <v>Cross-Sector</v>
      </c>
      <c r="B1074" s="358" t="str">
        <f>IF(ISBLANK(INDEX('Policy Characteristics'!B:B,MATCH($C1074,'Policy Characteristics'!$C:$C,0))),"",INDEX('Policy Characteristics'!B:B,MATCH($C1074,'Policy Characteristics'!$C:$C,0)))</f>
        <v>Fuel Taxes</v>
      </c>
      <c r="C1074" s="366" t="str">
        <f t="shared" si="54"/>
        <v>Additional Fuel Tax Rate by Fuel</v>
      </c>
      <c r="D1074" s="9" t="s">
        <v>77</v>
      </c>
      <c r="E1074" s="9"/>
      <c r="F1074" s="9" t="s">
        <v>103</v>
      </c>
      <c r="G1074" s="55"/>
      <c r="H1074" s="54">
        <v>743</v>
      </c>
      <c r="I1074" s="9" t="s">
        <v>46</v>
      </c>
      <c r="J1074" s="360" t="str">
        <f>IF(ISBLANK(INDEX('Policy Characteristics'!D:D,MATCH($C1074,'Policy Characteristics'!$C:$C,0))),"",INDEX('Policy Characteristics'!D:D,MATCH($C1074,'Policy Characteristics'!$C:$C,0)))</f>
        <v>Fuel Taxes</v>
      </c>
      <c r="K1074" s="358" t="str">
        <f>IF(ISBLANK(INDEX('Policy Characteristics'!E:E,MATCH($C1074,'Policy Characteristics'!$C:$C,0))),"",INDEX('Policy Characteristics'!E:E,MATCH($C1074,'Policy Characteristics'!$C:$C,0)))</f>
        <v>cross fuel tax</v>
      </c>
      <c r="L1074" s="380">
        <f>IF(ISBLANK(INDEX('Policy Characteristics'!F:F,MATCH($C1074,'Policy Characteristics'!$C:$C,0))),"",INDEX('Policy Characteristics'!F:F,MATCH($C1074,'Policy Characteristics'!$C:$C,0)))</f>
        <v>0</v>
      </c>
      <c r="M1074" s="380">
        <f>IF(ISBLANK(INDEX('Policy Characteristics'!G:G,MATCH($C1074,'Policy Characteristics'!$C:$C,0))),"",INDEX('Policy Characteristics'!G:G,MATCH($C1074,'Policy Characteristics'!$C:$C,0)))</f>
        <v>0.2</v>
      </c>
      <c r="N1074" s="380">
        <f>IF(ISBLANK(INDEX('Policy Characteristics'!H:H,MATCH($C1074,'Policy Characteristics'!$C:$C,0))),"",INDEX('Policy Characteristics'!H:H,MATCH($C1074,'Policy Characteristics'!$C:$C,0)))</f>
        <v>5.0000000000000001E-3</v>
      </c>
      <c r="O1074" s="358" t="str">
        <f>IF(ISBLANK(INDEX('Policy Characteristics'!I:I,MATCH($C1074,'Policy Characteristics'!$C:$C,0))),"",INDEX('Policy Characteristics'!I:I,MATCH($C1074,'Policy Characteristics'!$C:$C,0)))</f>
        <v>% of BAU price</v>
      </c>
      <c r="P1074" s="358" t="str">
        <f>IF(ISBLANK(INDEX('Policy Characteristics'!J:J,MATCH($C1074,'Policy Characteristics'!$C:$C,0))),"",INDEX('Policy Characteristics'!J:J,MATCH($C1074,'Policy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4" s="358" t="str">
        <f>IF(ISBLANK(INDEX('Policy Characteristics'!K:K,MATCH($C1074,'Policy Characteristics'!$C:$C,0))),"",INDEX('Policy Characteristics'!K:K,MATCH($C1074,'Policy Characteristics'!$C:$C,0)))</f>
        <v>fuels.html#fuel-taxes</v>
      </c>
      <c r="R1074" s="358" t="str">
        <f>IF(ISBLANK(INDEX('Policy Characteristics'!L:L,MATCH($C1074,'Policy Characteristics'!$C:$C,0))),"",INDEX('Policy Characteristics'!L:L,MATCH($C1074,'Policy Characteristics'!$C:$C,0)))</f>
        <v>fuel-taxes.html</v>
      </c>
    </row>
    <row r="1075" spans="1:18" x14ac:dyDescent="0.35">
      <c r="A1075" s="358" t="str">
        <f>IF(ISBLANK(INDEX('Policy Characteristics'!A:A,MATCH($C1075,'Policy Characteristics'!$C:$C,0))),"",INDEX('Policy Characteristics'!A:A,MATCH($C1075,'Policy Characteristics'!$C:$C,0)))</f>
        <v>Cross-Sector</v>
      </c>
      <c r="B1075" s="358" t="str">
        <f>IF(ISBLANK(INDEX('Policy Characteristics'!B:B,MATCH($C1075,'Policy Characteristics'!$C:$C,0))),"",INDEX('Policy Characteristics'!B:B,MATCH($C1075,'Policy Characteristics'!$C:$C,0)))</f>
        <v>Fuel Taxes</v>
      </c>
      <c r="C1075" s="366" t="str">
        <f t="shared" si="54"/>
        <v>Additional Fuel Tax Rate by Fuel</v>
      </c>
      <c r="D1075" s="9" t="s">
        <v>472</v>
      </c>
      <c r="E1075" s="9"/>
      <c r="F1075" s="9" t="s">
        <v>473</v>
      </c>
      <c r="G1075" s="55"/>
      <c r="H1075" s="54">
        <v>744</v>
      </c>
      <c r="I1075" s="9" t="s">
        <v>46</v>
      </c>
      <c r="J1075" s="360" t="str">
        <f>IF(ISBLANK(INDEX('Policy Characteristics'!D:D,MATCH($C1075,'Policy Characteristics'!$C:$C,0))),"",INDEX('Policy Characteristics'!D:D,MATCH($C1075,'Policy Characteristics'!$C:$C,0)))</f>
        <v>Fuel Taxes</v>
      </c>
      <c r="K1075" s="358" t="str">
        <f>IF(ISBLANK(INDEX('Policy Characteristics'!E:E,MATCH($C1075,'Policy Characteristics'!$C:$C,0))),"",INDEX('Policy Characteristics'!E:E,MATCH($C1075,'Policy Characteristics'!$C:$C,0)))</f>
        <v>cross fuel tax</v>
      </c>
      <c r="L1075" s="380">
        <f>IF(ISBLANK(INDEX('Policy Characteristics'!F:F,MATCH($C1075,'Policy Characteristics'!$C:$C,0))),"",INDEX('Policy Characteristics'!F:F,MATCH($C1075,'Policy Characteristics'!$C:$C,0)))</f>
        <v>0</v>
      </c>
      <c r="M1075" s="380">
        <f>IF(ISBLANK(INDEX('Policy Characteristics'!G:G,MATCH($C1075,'Policy Characteristics'!$C:$C,0))),"",INDEX('Policy Characteristics'!G:G,MATCH($C1075,'Policy Characteristics'!$C:$C,0)))</f>
        <v>0.2</v>
      </c>
      <c r="N1075" s="380">
        <f>IF(ISBLANK(INDEX('Policy Characteristics'!H:H,MATCH($C1075,'Policy Characteristics'!$C:$C,0))),"",INDEX('Policy Characteristics'!H:H,MATCH($C1075,'Policy Characteristics'!$C:$C,0)))</f>
        <v>5.0000000000000001E-3</v>
      </c>
      <c r="O1075" s="358" t="str">
        <f>IF(ISBLANK(INDEX('Policy Characteristics'!I:I,MATCH($C1075,'Policy Characteristics'!$C:$C,0))),"",INDEX('Policy Characteristics'!I:I,MATCH($C1075,'Policy Characteristics'!$C:$C,0)))</f>
        <v>% of BAU price</v>
      </c>
      <c r="P1075" s="358" t="str">
        <f>IF(ISBLANK(INDEX('Policy Characteristics'!J:J,MATCH($C1075,'Policy Characteristics'!$C:$C,0))),"",INDEX('Policy Characteristics'!J:J,MATCH($C1075,'Policy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5" s="358" t="str">
        <f>IF(ISBLANK(INDEX('Policy Characteristics'!K:K,MATCH($C1075,'Policy Characteristics'!$C:$C,0))),"",INDEX('Policy Characteristics'!K:K,MATCH($C1075,'Policy Characteristics'!$C:$C,0)))</f>
        <v>fuels.html#fuel-taxes</v>
      </c>
      <c r="R1075" s="358" t="str">
        <f>IF(ISBLANK(INDEX('Policy Characteristics'!L:L,MATCH($C1075,'Policy Characteristics'!$C:$C,0))),"",INDEX('Policy Characteristics'!L:L,MATCH($C1075,'Policy Characteristics'!$C:$C,0)))</f>
        <v>fuel-taxes.html</v>
      </c>
    </row>
    <row r="1076" spans="1:18" x14ac:dyDescent="0.35">
      <c r="A1076" s="358" t="str">
        <f>IF(ISBLANK(INDEX('Policy Characteristics'!A:A,MATCH($C1076,'Policy Characteristics'!$C:$C,0))),"",INDEX('Policy Characteristics'!A:A,MATCH($C1076,'Policy Characteristics'!$C:$C,0)))</f>
        <v>Cross-Sector</v>
      </c>
      <c r="B1076" s="358" t="str">
        <f>IF(ISBLANK(INDEX('Policy Characteristics'!B:B,MATCH($C1076,'Policy Characteristics'!$C:$C,0))),"",INDEX('Policy Characteristics'!B:B,MATCH($C1076,'Policy Characteristics'!$C:$C,0)))</f>
        <v>Fuel Taxes</v>
      </c>
      <c r="C1076" s="366" t="str">
        <f t="shared" si="54"/>
        <v>Additional Fuel Tax Rate by Fuel</v>
      </c>
      <c r="D1076" s="9" t="s">
        <v>2539</v>
      </c>
      <c r="E1076" s="9"/>
      <c r="F1076" s="9" t="s">
        <v>2543</v>
      </c>
      <c r="G1076" s="55"/>
      <c r="H1076" s="54">
        <v>745</v>
      </c>
      <c r="I1076" s="9" t="s">
        <v>46</v>
      </c>
      <c r="J1076" s="360" t="str">
        <f>IF(ISBLANK(INDEX('Policy Characteristics'!D:D,MATCH($C1076,'Policy Characteristics'!$C:$C,0))),"",INDEX('Policy Characteristics'!D:D,MATCH($C1076,'Policy Characteristics'!$C:$C,0)))</f>
        <v>Fuel Taxes</v>
      </c>
      <c r="K1076" s="358" t="str">
        <f>IF(ISBLANK(INDEX('Policy Characteristics'!E:E,MATCH($C1076,'Policy Characteristics'!$C:$C,0))),"",INDEX('Policy Characteristics'!E:E,MATCH($C1076,'Policy Characteristics'!$C:$C,0)))</f>
        <v>cross fuel tax</v>
      </c>
      <c r="L1076" s="380">
        <f>IF(ISBLANK(INDEX('Policy Characteristics'!F:F,MATCH($C1076,'Policy Characteristics'!$C:$C,0))),"",INDEX('Policy Characteristics'!F:F,MATCH($C1076,'Policy Characteristics'!$C:$C,0)))</f>
        <v>0</v>
      </c>
      <c r="M1076" s="380">
        <f>IF(ISBLANK(INDEX('Policy Characteristics'!G:G,MATCH($C1076,'Policy Characteristics'!$C:$C,0))),"",INDEX('Policy Characteristics'!G:G,MATCH($C1076,'Policy Characteristics'!$C:$C,0)))</f>
        <v>0.2</v>
      </c>
      <c r="N1076" s="380">
        <f>IF(ISBLANK(INDEX('Policy Characteristics'!H:H,MATCH($C1076,'Policy Characteristics'!$C:$C,0))),"",INDEX('Policy Characteristics'!H:H,MATCH($C1076,'Policy Characteristics'!$C:$C,0)))</f>
        <v>5.0000000000000001E-3</v>
      </c>
      <c r="O1076" s="358" t="str">
        <f>IF(ISBLANK(INDEX('Policy Characteristics'!I:I,MATCH($C1076,'Policy Characteristics'!$C:$C,0))),"",INDEX('Policy Characteristics'!I:I,MATCH($C1076,'Policy Characteristics'!$C:$C,0)))</f>
        <v>% of BAU price</v>
      </c>
      <c r="P1076" s="358" t="str">
        <f>IF(ISBLANK(INDEX('Policy Characteristics'!J:J,MATCH($C1076,'Policy Characteristics'!$C:$C,0))),"",INDEX('Policy Characteristics'!J:J,MATCH($C1076,'Policy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6" s="358" t="str">
        <f>IF(ISBLANK(INDEX('Policy Characteristics'!K:K,MATCH($C1076,'Policy Characteristics'!$C:$C,0))),"",INDEX('Policy Characteristics'!K:K,MATCH($C1076,'Policy Characteristics'!$C:$C,0)))</f>
        <v>fuels.html#fuel-taxes</v>
      </c>
      <c r="R1076" s="358" t="str">
        <f>IF(ISBLANK(INDEX('Policy Characteristics'!L:L,MATCH($C1076,'Policy Characteristics'!$C:$C,0))),"",INDEX('Policy Characteristics'!L:L,MATCH($C1076,'Policy Characteristics'!$C:$C,0)))</f>
        <v>fuel-taxes.html</v>
      </c>
    </row>
    <row r="1077" spans="1:18" x14ac:dyDescent="0.35">
      <c r="A1077" s="358" t="str">
        <f>IF(ISBLANK(INDEX('Policy Characteristics'!A:A,MATCH($C1077,'Policy Characteristics'!$C:$C,0))),"",INDEX('Policy Characteristics'!A:A,MATCH($C1077,'Policy Characteristics'!$C:$C,0)))</f>
        <v>Cross-Sector</v>
      </c>
      <c r="B1077" s="358" t="str">
        <f>IF(ISBLANK(INDEX('Policy Characteristics'!B:B,MATCH($C1077,'Policy Characteristics'!$C:$C,0))),"",INDEX('Policy Characteristics'!B:B,MATCH($C1077,'Policy Characteristics'!$C:$C,0)))</f>
        <v>Fuel Taxes</v>
      </c>
      <c r="C1077" s="366" t="str">
        <f t="shared" si="54"/>
        <v>Additional Fuel Tax Rate by Fuel</v>
      </c>
      <c r="D1077" s="9" t="s">
        <v>2549</v>
      </c>
      <c r="E1077" s="9"/>
      <c r="F1077" s="9" t="s">
        <v>2550</v>
      </c>
      <c r="G1077" s="55"/>
      <c r="H1077" s="54">
        <v>746</v>
      </c>
      <c r="I1077" s="9" t="s">
        <v>46</v>
      </c>
      <c r="J1077" s="360" t="str">
        <f>IF(ISBLANK(INDEX('Policy Characteristics'!D:D,MATCH($C1077,'Policy Characteristics'!$C:$C,0))),"",INDEX('Policy Characteristics'!D:D,MATCH($C1077,'Policy Characteristics'!$C:$C,0)))</f>
        <v>Fuel Taxes</v>
      </c>
      <c r="K1077" s="358" t="str">
        <f>IF(ISBLANK(INDEX('Policy Characteristics'!E:E,MATCH($C1077,'Policy Characteristics'!$C:$C,0))),"",INDEX('Policy Characteristics'!E:E,MATCH($C1077,'Policy Characteristics'!$C:$C,0)))</f>
        <v>cross fuel tax</v>
      </c>
      <c r="L1077" s="380">
        <f>IF(ISBLANK(INDEX('Policy Characteristics'!F:F,MATCH($C1077,'Policy Characteristics'!$C:$C,0))),"",INDEX('Policy Characteristics'!F:F,MATCH($C1077,'Policy Characteristics'!$C:$C,0)))</f>
        <v>0</v>
      </c>
      <c r="M1077" s="380">
        <f>IF(ISBLANK(INDEX('Policy Characteristics'!G:G,MATCH($C1077,'Policy Characteristics'!$C:$C,0))),"",INDEX('Policy Characteristics'!G:G,MATCH($C1077,'Policy Characteristics'!$C:$C,0)))</f>
        <v>0.2</v>
      </c>
      <c r="N1077" s="380">
        <f>IF(ISBLANK(INDEX('Policy Characteristics'!H:H,MATCH($C1077,'Policy Characteristics'!$C:$C,0))),"",INDEX('Policy Characteristics'!H:H,MATCH($C1077,'Policy Characteristics'!$C:$C,0)))</f>
        <v>5.0000000000000001E-3</v>
      </c>
      <c r="O1077" s="358" t="str">
        <f>IF(ISBLANK(INDEX('Policy Characteristics'!I:I,MATCH($C1077,'Policy Characteristics'!$C:$C,0))),"",INDEX('Policy Characteristics'!I:I,MATCH($C1077,'Policy Characteristics'!$C:$C,0)))</f>
        <v>% of BAU price</v>
      </c>
      <c r="P1077" s="358" t="str">
        <f>IF(ISBLANK(INDEX('Policy Characteristics'!J:J,MATCH($C1077,'Policy Characteristics'!$C:$C,0))),"",INDEX('Policy Characteristics'!J:J,MATCH($C1077,'Policy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7" s="358" t="str">
        <f>IF(ISBLANK(INDEX('Policy Characteristics'!K:K,MATCH($C1077,'Policy Characteristics'!$C:$C,0))),"",INDEX('Policy Characteristics'!K:K,MATCH($C1077,'Policy Characteristics'!$C:$C,0)))</f>
        <v>fuels.html#fuel-taxes</v>
      </c>
      <c r="R1077" s="358" t="str">
        <f>IF(ISBLANK(INDEX('Policy Characteristics'!L:L,MATCH($C1077,'Policy Characteristics'!$C:$C,0))),"",INDEX('Policy Characteristics'!L:L,MATCH($C1077,'Policy Characteristics'!$C:$C,0)))</f>
        <v>fuel-taxes.html</v>
      </c>
    </row>
    <row r="1078" spans="1:18" x14ac:dyDescent="0.35">
      <c r="A1078" s="358" t="str">
        <f>IF(ISBLANK(INDEX('Policy Characteristics'!A:A,MATCH($C1078,'Policy Characteristics'!$C:$C,0))),"",INDEX('Policy Characteristics'!A:A,MATCH($C1078,'Policy Characteristics'!$C:$C,0)))</f>
        <v>Cross-Sector</v>
      </c>
      <c r="B1078" s="358" t="str">
        <f>IF(ISBLANK(INDEX('Policy Characteristics'!B:B,MATCH($C1078,'Policy Characteristics'!$C:$C,0))),"",INDEX('Policy Characteristics'!B:B,MATCH($C1078,'Policy Characteristics'!$C:$C,0)))</f>
        <v>Fuel Taxes</v>
      </c>
      <c r="C1078" s="366" t="str">
        <f t="shared" ref="C1078:C1080" si="55">C$1064</f>
        <v>Additional Fuel Tax Rate by Fuel</v>
      </c>
      <c r="D1078" s="9" t="s">
        <v>2540</v>
      </c>
      <c r="E1078" s="9"/>
      <c r="F1078" s="9" t="s">
        <v>2544</v>
      </c>
      <c r="G1078" s="55"/>
      <c r="H1078" s="54">
        <v>747</v>
      </c>
      <c r="I1078" s="9" t="s">
        <v>46</v>
      </c>
      <c r="J1078" s="360" t="str">
        <f>IF(ISBLANK(INDEX('Policy Characteristics'!D:D,MATCH($C1078,'Policy Characteristics'!$C:$C,0))),"",INDEX('Policy Characteristics'!D:D,MATCH($C1078,'Policy Characteristics'!$C:$C,0)))</f>
        <v>Fuel Taxes</v>
      </c>
      <c r="K1078" s="358" t="str">
        <f>IF(ISBLANK(INDEX('Policy Characteristics'!E:E,MATCH($C1078,'Policy Characteristics'!$C:$C,0))),"",INDEX('Policy Characteristics'!E:E,MATCH($C1078,'Policy Characteristics'!$C:$C,0)))</f>
        <v>cross fuel tax</v>
      </c>
      <c r="L1078" s="380">
        <f>IF(ISBLANK(INDEX('Policy Characteristics'!F:F,MATCH($C1078,'Policy Characteristics'!$C:$C,0))),"",INDEX('Policy Characteristics'!F:F,MATCH($C1078,'Policy Characteristics'!$C:$C,0)))</f>
        <v>0</v>
      </c>
      <c r="M1078" s="380">
        <f>IF(ISBLANK(INDEX('Policy Characteristics'!G:G,MATCH($C1078,'Policy Characteristics'!$C:$C,0))),"",INDEX('Policy Characteristics'!G:G,MATCH($C1078,'Policy Characteristics'!$C:$C,0)))</f>
        <v>0.2</v>
      </c>
      <c r="N1078" s="380">
        <f>IF(ISBLANK(INDEX('Policy Characteristics'!H:H,MATCH($C1078,'Policy Characteristics'!$C:$C,0))),"",INDEX('Policy Characteristics'!H:H,MATCH($C1078,'Policy Characteristics'!$C:$C,0)))</f>
        <v>5.0000000000000001E-3</v>
      </c>
      <c r="O1078" s="358" t="str">
        <f>IF(ISBLANK(INDEX('Policy Characteristics'!I:I,MATCH($C1078,'Policy Characteristics'!$C:$C,0))),"",INDEX('Policy Characteristics'!I:I,MATCH($C1078,'Policy Characteristics'!$C:$C,0)))</f>
        <v>% of BAU price</v>
      </c>
      <c r="P1078" s="358" t="str">
        <f>IF(ISBLANK(INDEX('Policy Characteristics'!J:J,MATCH($C1078,'Policy Characteristics'!$C:$C,0))),"",INDEX('Policy Characteristics'!J:J,MATCH($C1078,'Policy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8" s="358" t="str">
        <f>IF(ISBLANK(INDEX('Policy Characteristics'!K:K,MATCH($C1078,'Policy Characteristics'!$C:$C,0))),"",INDEX('Policy Characteristics'!K:K,MATCH($C1078,'Policy Characteristics'!$C:$C,0)))</f>
        <v>fuels.html#fuel-taxes</v>
      </c>
      <c r="R1078" s="358" t="str">
        <f>IF(ISBLANK(INDEX('Policy Characteristics'!L:L,MATCH($C1078,'Policy Characteristics'!$C:$C,0))),"",INDEX('Policy Characteristics'!L:L,MATCH($C1078,'Policy Characteristics'!$C:$C,0)))</f>
        <v>fuel-taxes.html</v>
      </c>
    </row>
    <row r="1079" spans="1:18" x14ac:dyDescent="0.35">
      <c r="A1079" s="358" t="str">
        <f>IF(ISBLANK(INDEX('Policy Characteristics'!A:A,MATCH($C1079,'Policy Characteristics'!$C:$C,0))),"",INDEX('Policy Characteristics'!A:A,MATCH($C1079,'Policy Characteristics'!$C:$C,0)))</f>
        <v>Cross-Sector</v>
      </c>
      <c r="B1079" s="358" t="str">
        <f>IF(ISBLANK(INDEX('Policy Characteristics'!B:B,MATCH($C1079,'Policy Characteristics'!$C:$C,0))),"",INDEX('Policy Characteristics'!B:B,MATCH($C1079,'Policy Characteristics'!$C:$C,0)))</f>
        <v>Fuel Taxes</v>
      </c>
      <c r="C1079" s="366" t="str">
        <f t="shared" si="55"/>
        <v>Additional Fuel Tax Rate by Fuel</v>
      </c>
      <c r="D1079" s="9" t="s">
        <v>2541</v>
      </c>
      <c r="E1079" s="9"/>
      <c r="F1079" s="9" t="s">
        <v>2545</v>
      </c>
      <c r="G1079" s="55"/>
      <c r="H1079" s="54">
        <v>748</v>
      </c>
      <c r="I1079" s="9" t="s">
        <v>46</v>
      </c>
      <c r="J1079" s="360" t="str">
        <f>IF(ISBLANK(INDEX('Policy Characteristics'!D:D,MATCH($C1079,'Policy Characteristics'!$C:$C,0))),"",INDEX('Policy Characteristics'!D:D,MATCH($C1079,'Policy Characteristics'!$C:$C,0)))</f>
        <v>Fuel Taxes</v>
      </c>
      <c r="K1079" s="358" t="str">
        <f>IF(ISBLANK(INDEX('Policy Characteristics'!E:E,MATCH($C1079,'Policy Characteristics'!$C:$C,0))),"",INDEX('Policy Characteristics'!E:E,MATCH($C1079,'Policy Characteristics'!$C:$C,0)))</f>
        <v>cross fuel tax</v>
      </c>
      <c r="L1079" s="380">
        <f>IF(ISBLANK(INDEX('Policy Characteristics'!F:F,MATCH($C1079,'Policy Characteristics'!$C:$C,0))),"",INDEX('Policy Characteristics'!F:F,MATCH($C1079,'Policy Characteristics'!$C:$C,0)))</f>
        <v>0</v>
      </c>
      <c r="M1079" s="380">
        <f>IF(ISBLANK(INDEX('Policy Characteristics'!G:G,MATCH($C1079,'Policy Characteristics'!$C:$C,0))),"",INDEX('Policy Characteristics'!G:G,MATCH($C1079,'Policy Characteristics'!$C:$C,0)))</f>
        <v>0.2</v>
      </c>
      <c r="N1079" s="380">
        <f>IF(ISBLANK(INDEX('Policy Characteristics'!H:H,MATCH($C1079,'Policy Characteristics'!$C:$C,0))),"",INDEX('Policy Characteristics'!H:H,MATCH($C1079,'Policy Characteristics'!$C:$C,0)))</f>
        <v>5.0000000000000001E-3</v>
      </c>
      <c r="O1079" s="358" t="str">
        <f>IF(ISBLANK(INDEX('Policy Characteristics'!I:I,MATCH($C1079,'Policy Characteristics'!$C:$C,0))),"",INDEX('Policy Characteristics'!I:I,MATCH($C1079,'Policy Characteristics'!$C:$C,0)))</f>
        <v>% of BAU price</v>
      </c>
      <c r="P1079" s="358" t="str">
        <f>IF(ISBLANK(INDEX('Policy Characteristics'!J:J,MATCH($C1079,'Policy Characteristics'!$C:$C,0))),"",INDEX('Policy Characteristics'!J:J,MATCH($C1079,'Policy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9" s="358" t="str">
        <f>IF(ISBLANK(INDEX('Policy Characteristics'!K:K,MATCH($C1079,'Policy Characteristics'!$C:$C,0))),"",INDEX('Policy Characteristics'!K:K,MATCH($C1079,'Policy Characteristics'!$C:$C,0)))</f>
        <v>fuels.html#fuel-taxes</v>
      </c>
      <c r="R1079" s="358" t="str">
        <f>IF(ISBLANK(INDEX('Policy Characteristics'!L:L,MATCH($C1079,'Policy Characteristics'!$C:$C,0))),"",INDEX('Policy Characteristics'!L:L,MATCH($C1079,'Policy Characteristics'!$C:$C,0)))</f>
        <v>fuel-taxes.html</v>
      </c>
    </row>
    <row r="1080" spans="1:18" x14ac:dyDescent="0.35">
      <c r="A1080" s="358" t="str">
        <f>IF(ISBLANK(INDEX('Policy Characteristics'!A:A,MATCH($C1080,'Policy Characteristics'!$C:$C,0))),"",INDEX('Policy Characteristics'!A:A,MATCH($C1080,'Policy Characteristics'!$C:$C,0)))</f>
        <v>Cross-Sector</v>
      </c>
      <c r="B1080" s="358" t="str">
        <f>IF(ISBLANK(INDEX('Policy Characteristics'!B:B,MATCH($C1080,'Policy Characteristics'!$C:$C,0))),"",INDEX('Policy Characteristics'!B:B,MATCH($C1080,'Policy Characteristics'!$C:$C,0)))</f>
        <v>Fuel Taxes</v>
      </c>
      <c r="C1080" s="366" t="str">
        <f t="shared" si="55"/>
        <v>Additional Fuel Tax Rate by Fuel</v>
      </c>
      <c r="D1080" s="9" t="s">
        <v>2542</v>
      </c>
      <c r="E1080" s="9"/>
      <c r="F1080" s="9" t="s">
        <v>2546</v>
      </c>
      <c r="G1080" s="55"/>
      <c r="H1080" s="54">
        <v>749</v>
      </c>
      <c r="I1080" s="9" t="s">
        <v>46</v>
      </c>
      <c r="J1080" s="360" t="str">
        <f>IF(ISBLANK(INDEX('Policy Characteristics'!D:D,MATCH($C1080,'Policy Characteristics'!$C:$C,0))),"",INDEX('Policy Characteristics'!D:D,MATCH($C1080,'Policy Characteristics'!$C:$C,0)))</f>
        <v>Fuel Taxes</v>
      </c>
      <c r="K1080" s="358" t="str">
        <f>IF(ISBLANK(INDEX('Policy Characteristics'!E:E,MATCH($C1080,'Policy Characteristics'!$C:$C,0))),"",INDEX('Policy Characteristics'!E:E,MATCH($C1080,'Policy Characteristics'!$C:$C,0)))</f>
        <v>cross fuel tax</v>
      </c>
      <c r="L1080" s="380">
        <f>IF(ISBLANK(INDEX('Policy Characteristics'!F:F,MATCH($C1080,'Policy Characteristics'!$C:$C,0))),"",INDEX('Policy Characteristics'!F:F,MATCH($C1080,'Policy Characteristics'!$C:$C,0)))</f>
        <v>0</v>
      </c>
      <c r="M1080" s="380">
        <f>IF(ISBLANK(INDEX('Policy Characteristics'!G:G,MATCH($C1080,'Policy Characteristics'!$C:$C,0))),"",INDEX('Policy Characteristics'!G:G,MATCH($C1080,'Policy Characteristics'!$C:$C,0)))</f>
        <v>0.2</v>
      </c>
      <c r="N1080" s="380">
        <f>IF(ISBLANK(INDEX('Policy Characteristics'!H:H,MATCH($C1080,'Policy Characteristics'!$C:$C,0))),"",INDEX('Policy Characteristics'!H:H,MATCH($C1080,'Policy Characteristics'!$C:$C,0)))</f>
        <v>5.0000000000000001E-3</v>
      </c>
      <c r="O1080" s="358" t="str">
        <f>IF(ISBLANK(INDEX('Policy Characteristics'!I:I,MATCH($C1080,'Policy Characteristics'!$C:$C,0))),"",INDEX('Policy Characteristics'!I:I,MATCH($C1080,'Policy Characteristics'!$C:$C,0)))</f>
        <v>% of BAU price</v>
      </c>
      <c r="P1080" s="358" t="str">
        <f>IF(ISBLANK(INDEX('Policy Characteristics'!J:J,MATCH($C1080,'Policy Characteristics'!$C:$C,0))),"",INDEX('Policy Characteristics'!J:J,MATCH($C1080,'Policy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80" s="358" t="str">
        <f>IF(ISBLANK(INDEX('Policy Characteristics'!K:K,MATCH($C1080,'Policy Characteristics'!$C:$C,0))),"",INDEX('Policy Characteristics'!K:K,MATCH($C1080,'Policy Characteristics'!$C:$C,0)))</f>
        <v>fuels.html#fuel-taxes</v>
      </c>
      <c r="R1080" s="358" t="str">
        <f>IF(ISBLANK(INDEX('Policy Characteristics'!L:L,MATCH($C1080,'Policy Characteristics'!$C:$C,0))),"",INDEX('Policy Characteristics'!L:L,MATCH($C1080,'Policy Characteristics'!$C:$C,0)))</f>
        <v>fuel-taxes.html</v>
      </c>
    </row>
    <row r="1081" spans="1:18" x14ac:dyDescent="0.35">
      <c r="A1081" s="358" t="str">
        <f>IF(ISBLANK(INDEX('Policy Characteristics'!A:A,MATCH($C1081,'Policy Characteristics'!$C:$C,0))),"",INDEX('Policy Characteristics'!A:A,MATCH($C1081,'Policy Characteristics'!$C:$C,0)))</f>
        <v>Research and Development</v>
      </c>
      <c r="B1081" s="358" t="str">
        <f>IF(ISBLANK(INDEX('Policy Characteristics'!B:B,MATCH($C1081,'Policy Characteristics'!$C:$C,0))),"",INDEX('Policy Characteristics'!B:B,MATCH($C1081,'Policy Characteristics'!$C:$C,0)))</f>
        <v>Capital Cost Reduction</v>
      </c>
      <c r="C1081" s="363" t="s">
        <v>310</v>
      </c>
      <c r="D1081" s="53" t="s">
        <v>119</v>
      </c>
      <c r="E1081" s="53"/>
      <c r="F1081" s="53" t="s">
        <v>341</v>
      </c>
      <c r="G1081" s="53"/>
      <c r="H1081" s="54">
        <v>85</v>
      </c>
      <c r="I1081" s="53" t="s">
        <v>45</v>
      </c>
      <c r="J1081" s="360" t="str">
        <f>IF(ISBLANK(INDEX('Policy Characteristics'!D:D,MATCH($C1081,'Policy Characteristics'!$C:$C,0))),"",INDEX('Policy Characteristics'!D:D,MATCH($C1081,'Policy Characteristics'!$C:$C,0)))</f>
        <v>R&amp;D Capital Cost Reductions</v>
      </c>
      <c r="K1081" s="358" t="str">
        <f>IF(ISBLANK(INDEX('Policy Characteristics'!E:E,MATCH($C1081,'Policy Characteristics'!$C:$C,0))),"",INDEX('Policy Characteristics'!E:E,MATCH($C1081,'Policy Characteristics'!$C:$C,0)))</f>
        <v>RnD building capital cost reduction</v>
      </c>
      <c r="L1081" s="380">
        <f>IF(ISBLANK(INDEX('Policy Characteristics'!F:F,MATCH($C1081,'Policy Characteristics'!$C:$C,0))),"",INDEX('Policy Characteristics'!F:F,MATCH($C1081,'Policy Characteristics'!$C:$C,0)))</f>
        <v>0</v>
      </c>
      <c r="M1081" s="380">
        <f>IF(ISBLANK(INDEX('Policy Characteristics'!G:G,MATCH($C1081,'Policy Characteristics'!$C:$C,0))),"",INDEX('Policy Characteristics'!G:G,MATCH($C1081,'Policy Characteristics'!$C:$C,0)))</f>
        <v>0.4</v>
      </c>
      <c r="N1081" s="380">
        <f>IF(ISBLANK(INDEX('Policy Characteristics'!H:H,MATCH($C1081,'Policy Characteristics'!$C:$C,0))),"",INDEX('Policy Characteristics'!H:H,MATCH($C1081,'Policy Characteristics'!$C:$C,0)))</f>
        <v>0.01</v>
      </c>
      <c r="O1081" s="358" t="str">
        <f>IF(ISBLANK(INDEX('Policy Characteristics'!I:I,MATCH($C1081,'Policy Characteristics'!$C:$C,0))),"",INDEX('Policy Characteristics'!I:I,MATCH($C1081,'Policy Characteristics'!$C:$C,0)))</f>
        <v>% reduction in cost</v>
      </c>
      <c r="P1081" s="358"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58" t="str">
        <f>IF(ISBLANK(INDEX('Policy Characteristics'!K:K,MATCH($C1081,'Policy Characteristics'!$C:$C,0))),"",INDEX('Policy Characteristics'!K:K,MATCH($C1081,'Policy Characteristics'!$C:$C,0)))</f>
        <v>architectural-design.html#rnd</v>
      </c>
      <c r="R1081" s="358" t="str">
        <f>IF(ISBLANK(INDEX('Policy Characteristics'!L:L,MATCH($C1081,'Policy Characteristics'!$C:$C,0))),"",INDEX('Policy Characteristics'!L:L,MATCH($C1081,'Policy Characteristics'!$C:$C,0)))</f>
        <v>research-and-development.html</v>
      </c>
    </row>
    <row r="1082" spans="1:18" x14ac:dyDescent="0.35">
      <c r="A1082" s="358" t="str">
        <f>IF(ISBLANK(INDEX('Policy Characteristics'!A:A,MATCH($C1082,'Policy Characteristics'!$C:$C,0))),"",INDEX('Policy Characteristics'!A:A,MATCH($C1082,'Policy Characteristics'!$C:$C,0)))</f>
        <v>Research and Development</v>
      </c>
      <c r="B1082" s="358" t="str">
        <f>IF(ISBLANK(INDEX('Policy Characteristics'!B:B,MATCH($C1082,'Policy Characteristics'!$C:$C,0))),"",INDEX('Policy Characteristics'!B:B,MATCH($C1082,'Policy Characteristics'!$C:$C,0)))</f>
        <v>Capital Cost Reduction</v>
      </c>
      <c r="C1082" s="362" t="str">
        <f t="shared" ref="C1082:C1086" si="56">C$1081</f>
        <v>RnD Building Capital Cost Perc Reduction</v>
      </c>
      <c r="D1082" s="53" t="s">
        <v>120</v>
      </c>
      <c r="E1082" s="53"/>
      <c r="F1082" s="53" t="s">
        <v>342</v>
      </c>
      <c r="G1082" s="53"/>
      <c r="H1082" s="54">
        <v>86</v>
      </c>
      <c r="I1082" s="53" t="s">
        <v>45</v>
      </c>
      <c r="J1082" s="360" t="str">
        <f>IF(ISBLANK(INDEX('Policy Characteristics'!D:D,MATCH($C1082,'Policy Characteristics'!$C:$C,0))),"",INDEX('Policy Characteristics'!D:D,MATCH($C1082,'Policy Characteristics'!$C:$C,0)))</f>
        <v>R&amp;D Capital Cost Reductions</v>
      </c>
      <c r="K1082" s="358" t="str">
        <f>IF(ISBLANK(INDEX('Policy Characteristics'!E:E,MATCH($C1082,'Policy Characteristics'!$C:$C,0))),"",INDEX('Policy Characteristics'!E:E,MATCH($C1082,'Policy Characteristics'!$C:$C,0)))</f>
        <v>RnD building capital cost reduction</v>
      </c>
      <c r="L1082" s="380">
        <f>IF(ISBLANK(INDEX('Policy Characteristics'!F:F,MATCH($C1082,'Policy Characteristics'!$C:$C,0))),"",INDEX('Policy Characteristics'!F:F,MATCH($C1082,'Policy Characteristics'!$C:$C,0)))</f>
        <v>0</v>
      </c>
      <c r="M1082" s="380">
        <f>IF(ISBLANK(INDEX('Policy Characteristics'!G:G,MATCH($C1082,'Policy Characteristics'!$C:$C,0))),"",INDEX('Policy Characteristics'!G:G,MATCH($C1082,'Policy Characteristics'!$C:$C,0)))</f>
        <v>0.4</v>
      </c>
      <c r="N1082" s="380">
        <f>IF(ISBLANK(INDEX('Policy Characteristics'!H:H,MATCH($C1082,'Policy Characteristics'!$C:$C,0))),"",INDEX('Policy Characteristics'!H:H,MATCH($C1082,'Policy Characteristics'!$C:$C,0)))</f>
        <v>0.01</v>
      </c>
      <c r="O1082" s="358" t="str">
        <f>IF(ISBLANK(INDEX('Policy Characteristics'!I:I,MATCH($C1082,'Policy Characteristics'!$C:$C,0))),"",INDEX('Policy Characteristics'!I:I,MATCH($C1082,'Policy Characteristics'!$C:$C,0)))</f>
        <v>% reduction in cost</v>
      </c>
      <c r="P1082" s="358"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58" t="str">
        <f>IF(ISBLANK(INDEX('Policy Characteristics'!K:K,MATCH($C1082,'Policy Characteristics'!$C:$C,0))),"",INDEX('Policy Characteristics'!K:K,MATCH($C1082,'Policy Characteristics'!$C:$C,0)))</f>
        <v>architectural-design.html#rnd</v>
      </c>
      <c r="R1082" s="358" t="str">
        <f>IF(ISBLANK(INDEX('Policy Characteristics'!L:L,MATCH($C1082,'Policy Characteristics'!$C:$C,0))),"",INDEX('Policy Characteristics'!L:L,MATCH($C1082,'Policy Characteristics'!$C:$C,0)))</f>
        <v>research-and-development.html</v>
      </c>
    </row>
    <row r="1083" spans="1:18" x14ac:dyDescent="0.35">
      <c r="A1083" s="358" t="str">
        <f>IF(ISBLANK(INDEX('Policy Characteristics'!A:A,MATCH($C1083,'Policy Characteristics'!$C:$C,0))),"",INDEX('Policy Characteristics'!A:A,MATCH($C1083,'Policy Characteristics'!$C:$C,0)))</f>
        <v>Research and Development</v>
      </c>
      <c r="B1083" s="358" t="str">
        <f>IF(ISBLANK(INDEX('Policy Characteristics'!B:B,MATCH($C1083,'Policy Characteristics'!$C:$C,0))),"",INDEX('Policy Characteristics'!B:B,MATCH($C1083,'Policy Characteristics'!$C:$C,0)))</f>
        <v>Capital Cost Reduction</v>
      </c>
      <c r="C1083" s="362" t="str">
        <f t="shared" si="56"/>
        <v>RnD Building Capital Cost Perc Reduction</v>
      </c>
      <c r="D1083" s="53" t="s">
        <v>121</v>
      </c>
      <c r="E1083" s="53"/>
      <c r="F1083" s="53" t="s">
        <v>343</v>
      </c>
      <c r="G1083" s="53"/>
      <c r="H1083" s="54">
        <v>87</v>
      </c>
      <c r="I1083" s="53" t="s">
        <v>45</v>
      </c>
      <c r="J1083" s="360" t="str">
        <f>IF(ISBLANK(INDEX('Policy Characteristics'!D:D,MATCH($C1083,'Policy Characteristics'!$C:$C,0))),"",INDEX('Policy Characteristics'!D:D,MATCH($C1083,'Policy Characteristics'!$C:$C,0)))</f>
        <v>R&amp;D Capital Cost Reductions</v>
      </c>
      <c r="K1083" s="358" t="str">
        <f>IF(ISBLANK(INDEX('Policy Characteristics'!E:E,MATCH($C1083,'Policy Characteristics'!$C:$C,0))),"",INDEX('Policy Characteristics'!E:E,MATCH($C1083,'Policy Characteristics'!$C:$C,0)))</f>
        <v>RnD building capital cost reduction</v>
      </c>
      <c r="L1083" s="380">
        <f>IF(ISBLANK(INDEX('Policy Characteristics'!F:F,MATCH($C1083,'Policy Characteristics'!$C:$C,0))),"",INDEX('Policy Characteristics'!F:F,MATCH($C1083,'Policy Characteristics'!$C:$C,0)))</f>
        <v>0</v>
      </c>
      <c r="M1083" s="380">
        <f>IF(ISBLANK(INDEX('Policy Characteristics'!G:G,MATCH($C1083,'Policy Characteristics'!$C:$C,0))),"",INDEX('Policy Characteristics'!G:G,MATCH($C1083,'Policy Characteristics'!$C:$C,0)))</f>
        <v>0.4</v>
      </c>
      <c r="N1083" s="380">
        <f>IF(ISBLANK(INDEX('Policy Characteristics'!H:H,MATCH($C1083,'Policy Characteristics'!$C:$C,0))),"",INDEX('Policy Characteristics'!H:H,MATCH($C1083,'Policy Characteristics'!$C:$C,0)))</f>
        <v>0.01</v>
      </c>
      <c r="O1083" s="358" t="str">
        <f>IF(ISBLANK(INDEX('Policy Characteristics'!I:I,MATCH($C1083,'Policy Characteristics'!$C:$C,0))),"",INDEX('Policy Characteristics'!I:I,MATCH($C1083,'Policy Characteristics'!$C:$C,0)))</f>
        <v>% reduction in cost</v>
      </c>
      <c r="P1083" s="358"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58" t="str">
        <f>IF(ISBLANK(INDEX('Policy Characteristics'!K:K,MATCH($C1083,'Policy Characteristics'!$C:$C,0))),"",INDEX('Policy Characteristics'!K:K,MATCH($C1083,'Policy Characteristics'!$C:$C,0)))</f>
        <v>architectural-design.html#rnd</v>
      </c>
      <c r="R1083" s="358" t="str">
        <f>IF(ISBLANK(INDEX('Policy Characteristics'!L:L,MATCH($C1083,'Policy Characteristics'!$C:$C,0))),"",INDEX('Policy Characteristics'!L:L,MATCH($C1083,'Policy Characteristics'!$C:$C,0)))</f>
        <v>research-and-development.html</v>
      </c>
    </row>
    <row r="1084" spans="1:18" x14ac:dyDescent="0.35">
      <c r="A1084" s="358" t="str">
        <f>IF(ISBLANK(INDEX('Policy Characteristics'!A:A,MATCH($C1084,'Policy Characteristics'!$C:$C,0))),"",INDEX('Policy Characteristics'!A:A,MATCH($C1084,'Policy Characteristics'!$C:$C,0)))</f>
        <v>Research and Development</v>
      </c>
      <c r="B1084" s="358" t="str">
        <f>IF(ISBLANK(INDEX('Policy Characteristics'!B:B,MATCH($C1084,'Policy Characteristics'!$C:$C,0))),"",INDEX('Policy Characteristics'!B:B,MATCH($C1084,'Policy Characteristics'!$C:$C,0)))</f>
        <v>Capital Cost Reduction</v>
      </c>
      <c r="C1084" s="362" t="str">
        <f t="shared" si="56"/>
        <v>RnD Building Capital Cost Perc Reduction</v>
      </c>
      <c r="D1084" s="53" t="s">
        <v>122</v>
      </c>
      <c r="E1084" s="53"/>
      <c r="F1084" s="53" t="s">
        <v>344</v>
      </c>
      <c r="G1084" s="53"/>
      <c r="H1084" s="54">
        <v>88</v>
      </c>
      <c r="I1084" s="53" t="s">
        <v>45</v>
      </c>
      <c r="J1084" s="360" t="str">
        <f>IF(ISBLANK(INDEX('Policy Characteristics'!D:D,MATCH($C1084,'Policy Characteristics'!$C:$C,0))),"",INDEX('Policy Characteristics'!D:D,MATCH($C1084,'Policy Characteristics'!$C:$C,0)))</f>
        <v>R&amp;D Capital Cost Reductions</v>
      </c>
      <c r="K1084" s="358" t="str">
        <f>IF(ISBLANK(INDEX('Policy Characteristics'!E:E,MATCH($C1084,'Policy Characteristics'!$C:$C,0))),"",INDEX('Policy Characteristics'!E:E,MATCH($C1084,'Policy Characteristics'!$C:$C,0)))</f>
        <v>RnD building capital cost reduction</v>
      </c>
      <c r="L1084" s="380">
        <f>IF(ISBLANK(INDEX('Policy Characteristics'!F:F,MATCH($C1084,'Policy Characteristics'!$C:$C,0))),"",INDEX('Policy Characteristics'!F:F,MATCH($C1084,'Policy Characteristics'!$C:$C,0)))</f>
        <v>0</v>
      </c>
      <c r="M1084" s="380">
        <f>IF(ISBLANK(INDEX('Policy Characteristics'!G:G,MATCH($C1084,'Policy Characteristics'!$C:$C,0))),"",INDEX('Policy Characteristics'!G:G,MATCH($C1084,'Policy Characteristics'!$C:$C,0)))</f>
        <v>0.4</v>
      </c>
      <c r="N1084" s="380">
        <f>IF(ISBLANK(INDEX('Policy Characteristics'!H:H,MATCH($C1084,'Policy Characteristics'!$C:$C,0))),"",INDEX('Policy Characteristics'!H:H,MATCH($C1084,'Policy Characteristics'!$C:$C,0)))</f>
        <v>0.01</v>
      </c>
      <c r="O1084" s="358" t="str">
        <f>IF(ISBLANK(INDEX('Policy Characteristics'!I:I,MATCH($C1084,'Policy Characteristics'!$C:$C,0))),"",INDEX('Policy Characteristics'!I:I,MATCH($C1084,'Policy Characteristics'!$C:$C,0)))</f>
        <v>% reduction in cost</v>
      </c>
      <c r="P1084" s="358"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58" t="str">
        <f>IF(ISBLANK(INDEX('Policy Characteristics'!K:K,MATCH($C1084,'Policy Characteristics'!$C:$C,0))),"",INDEX('Policy Characteristics'!K:K,MATCH($C1084,'Policy Characteristics'!$C:$C,0)))</f>
        <v>architectural-design.html#rnd</v>
      </c>
      <c r="R1084" s="358" t="str">
        <f>IF(ISBLANK(INDEX('Policy Characteristics'!L:L,MATCH($C1084,'Policy Characteristics'!$C:$C,0))),"",INDEX('Policy Characteristics'!L:L,MATCH($C1084,'Policy Characteristics'!$C:$C,0)))</f>
        <v>research-and-development.html</v>
      </c>
    </row>
    <row r="1085" spans="1:18" x14ac:dyDescent="0.35">
      <c r="A1085" s="358" t="str">
        <f>IF(ISBLANK(INDEX('Policy Characteristics'!A:A,MATCH($C1085,'Policy Characteristics'!$C:$C,0))),"",INDEX('Policy Characteristics'!A:A,MATCH($C1085,'Policy Characteristics'!$C:$C,0)))</f>
        <v>Research and Development</v>
      </c>
      <c r="B1085" s="358" t="str">
        <f>IF(ISBLANK(INDEX('Policy Characteristics'!B:B,MATCH($C1085,'Policy Characteristics'!$C:$C,0))),"",INDEX('Policy Characteristics'!B:B,MATCH($C1085,'Policy Characteristics'!$C:$C,0)))</f>
        <v>Capital Cost Reduction</v>
      </c>
      <c r="C1085" s="362" t="str">
        <f t="shared" si="56"/>
        <v>RnD Building Capital Cost Perc Reduction</v>
      </c>
      <c r="D1085" s="53" t="s">
        <v>123</v>
      </c>
      <c r="E1085" s="53"/>
      <c r="F1085" s="53" t="s">
        <v>345</v>
      </c>
      <c r="G1085" s="53"/>
      <c r="H1085" s="54">
        <v>89</v>
      </c>
      <c r="I1085" s="53" t="s">
        <v>45</v>
      </c>
      <c r="J1085" s="360" t="str">
        <f>IF(ISBLANK(INDEX('Policy Characteristics'!D:D,MATCH($C1085,'Policy Characteristics'!$C:$C,0))),"",INDEX('Policy Characteristics'!D:D,MATCH($C1085,'Policy Characteristics'!$C:$C,0)))</f>
        <v>R&amp;D Capital Cost Reductions</v>
      </c>
      <c r="K1085" s="358" t="str">
        <f>IF(ISBLANK(INDEX('Policy Characteristics'!E:E,MATCH($C1085,'Policy Characteristics'!$C:$C,0))),"",INDEX('Policy Characteristics'!E:E,MATCH($C1085,'Policy Characteristics'!$C:$C,0)))</f>
        <v>RnD building capital cost reduction</v>
      </c>
      <c r="L1085" s="380">
        <f>IF(ISBLANK(INDEX('Policy Characteristics'!F:F,MATCH($C1085,'Policy Characteristics'!$C:$C,0))),"",INDEX('Policy Characteristics'!F:F,MATCH($C1085,'Policy Characteristics'!$C:$C,0)))</f>
        <v>0</v>
      </c>
      <c r="M1085" s="380">
        <f>IF(ISBLANK(INDEX('Policy Characteristics'!G:G,MATCH($C1085,'Policy Characteristics'!$C:$C,0))),"",INDEX('Policy Characteristics'!G:G,MATCH($C1085,'Policy Characteristics'!$C:$C,0)))</f>
        <v>0.4</v>
      </c>
      <c r="N1085" s="380">
        <f>IF(ISBLANK(INDEX('Policy Characteristics'!H:H,MATCH($C1085,'Policy Characteristics'!$C:$C,0))),"",INDEX('Policy Characteristics'!H:H,MATCH($C1085,'Policy Characteristics'!$C:$C,0)))</f>
        <v>0.01</v>
      </c>
      <c r="O1085" s="358" t="str">
        <f>IF(ISBLANK(INDEX('Policy Characteristics'!I:I,MATCH($C1085,'Policy Characteristics'!$C:$C,0))),"",INDEX('Policy Characteristics'!I:I,MATCH($C1085,'Policy Characteristics'!$C:$C,0)))</f>
        <v>% reduction in cost</v>
      </c>
      <c r="P1085" s="358"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58" t="str">
        <f>IF(ISBLANK(INDEX('Policy Characteristics'!K:K,MATCH($C1085,'Policy Characteristics'!$C:$C,0))),"",INDEX('Policy Characteristics'!K:K,MATCH($C1085,'Policy Characteristics'!$C:$C,0)))</f>
        <v>architectural-design.html#rnd</v>
      </c>
      <c r="R1085" s="358" t="str">
        <f>IF(ISBLANK(INDEX('Policy Characteristics'!L:L,MATCH($C1085,'Policy Characteristics'!$C:$C,0))),"",INDEX('Policy Characteristics'!L:L,MATCH($C1085,'Policy Characteristics'!$C:$C,0)))</f>
        <v>research-and-development.html</v>
      </c>
    </row>
    <row r="1086" spans="1:18" x14ac:dyDescent="0.35">
      <c r="A1086" s="358" t="str">
        <f>IF(ISBLANK(INDEX('Policy Characteristics'!A:A,MATCH($C1086,'Policy Characteristics'!$C:$C,0))),"",INDEX('Policy Characteristics'!A:A,MATCH($C1086,'Policy Characteristics'!$C:$C,0)))</f>
        <v>Research and Development</v>
      </c>
      <c r="B1086" s="358" t="str">
        <f>IF(ISBLANK(INDEX('Policy Characteristics'!B:B,MATCH($C1086,'Policy Characteristics'!$C:$C,0))),"",INDEX('Policy Characteristics'!B:B,MATCH($C1086,'Policy Characteristics'!$C:$C,0)))</f>
        <v>Capital Cost Reduction</v>
      </c>
      <c r="C1086" s="362" t="str">
        <f t="shared" si="56"/>
        <v>RnD Building Capital Cost Perc Reduction</v>
      </c>
      <c r="D1086" s="53" t="s">
        <v>124</v>
      </c>
      <c r="E1086" s="53"/>
      <c r="F1086" s="53" t="s">
        <v>346</v>
      </c>
      <c r="G1086" s="53"/>
      <c r="H1086" s="54">
        <v>90</v>
      </c>
      <c r="I1086" s="53" t="s">
        <v>45</v>
      </c>
      <c r="J1086" s="360" t="str">
        <f>IF(ISBLANK(INDEX('Policy Characteristics'!D:D,MATCH($C1086,'Policy Characteristics'!$C:$C,0))),"",INDEX('Policy Characteristics'!D:D,MATCH($C1086,'Policy Characteristics'!$C:$C,0)))</f>
        <v>R&amp;D Capital Cost Reductions</v>
      </c>
      <c r="K1086" s="358" t="str">
        <f>IF(ISBLANK(INDEX('Policy Characteristics'!E:E,MATCH($C1086,'Policy Characteristics'!$C:$C,0))),"",INDEX('Policy Characteristics'!E:E,MATCH($C1086,'Policy Characteristics'!$C:$C,0)))</f>
        <v>RnD building capital cost reduction</v>
      </c>
      <c r="L1086" s="380">
        <f>IF(ISBLANK(INDEX('Policy Characteristics'!F:F,MATCH($C1086,'Policy Characteristics'!$C:$C,0))),"",INDEX('Policy Characteristics'!F:F,MATCH($C1086,'Policy Characteristics'!$C:$C,0)))</f>
        <v>0</v>
      </c>
      <c r="M1086" s="380">
        <f>IF(ISBLANK(INDEX('Policy Characteristics'!G:G,MATCH($C1086,'Policy Characteristics'!$C:$C,0))),"",INDEX('Policy Characteristics'!G:G,MATCH($C1086,'Policy Characteristics'!$C:$C,0)))</f>
        <v>0.4</v>
      </c>
      <c r="N1086" s="380">
        <f>IF(ISBLANK(INDEX('Policy Characteristics'!H:H,MATCH($C1086,'Policy Characteristics'!$C:$C,0))),"",INDEX('Policy Characteristics'!H:H,MATCH($C1086,'Policy Characteristics'!$C:$C,0)))</f>
        <v>0.01</v>
      </c>
      <c r="O1086" s="358" t="str">
        <f>IF(ISBLANK(INDEX('Policy Characteristics'!I:I,MATCH($C1086,'Policy Characteristics'!$C:$C,0))),"",INDEX('Policy Characteristics'!I:I,MATCH($C1086,'Policy Characteristics'!$C:$C,0)))</f>
        <v>% reduction in cost</v>
      </c>
      <c r="P1086" s="358"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58" t="str">
        <f>IF(ISBLANK(INDEX('Policy Characteristics'!K:K,MATCH($C1086,'Policy Characteristics'!$C:$C,0))),"",INDEX('Policy Characteristics'!K:K,MATCH($C1086,'Policy Characteristics'!$C:$C,0)))</f>
        <v>architectural-design.html#rnd</v>
      </c>
      <c r="R1086" s="358" t="str">
        <f>IF(ISBLANK(INDEX('Policy Characteristics'!L:L,MATCH($C1086,'Policy Characteristics'!$C:$C,0))),"",INDEX('Policy Characteristics'!L:L,MATCH($C1086,'Policy Characteristics'!$C:$C,0)))</f>
        <v>research-and-development.html</v>
      </c>
    </row>
    <row r="1087" spans="1:18" x14ac:dyDescent="0.35">
      <c r="A1087" s="358" t="str">
        <f>IF(ISBLANK(INDEX('Policy Characteristics'!A:A,MATCH($C1087,'Policy Characteristics'!$C:$C,0))),"",INDEX('Policy Characteristics'!A:A,MATCH($C1087,'Policy Characteristics'!$C:$C,0)))</f>
        <v>Research and Development</v>
      </c>
      <c r="B1087" s="358" t="str">
        <f>IF(ISBLANK(INDEX('Policy Characteristics'!B:B,MATCH($C1087,'Policy Characteristics'!$C:$C,0))),"",INDEX('Policy Characteristics'!B:B,MATCH($C1087,'Policy Characteristics'!$C:$C,0)))</f>
        <v>Capital Cost Reduction</v>
      </c>
      <c r="C1087" s="363" t="s">
        <v>311</v>
      </c>
      <c r="D1087" s="53"/>
      <c r="E1087" s="53"/>
      <c r="F1087" s="53" t="s">
        <v>28</v>
      </c>
      <c r="G1087" s="53"/>
      <c r="H1087" s="54">
        <v>91</v>
      </c>
      <c r="I1087" s="53" t="s">
        <v>45</v>
      </c>
      <c r="J1087" s="360" t="str">
        <f>IF(ISBLANK(INDEX('Policy Characteristics'!D:D,MATCH($C1087,'Policy Characteristics'!$C:$C,0))),"",INDEX('Policy Characteristics'!D:D,MATCH($C1087,'Policy Characteristics'!$C:$C,0)))</f>
        <v>R&amp;D Capital Cost Reductions</v>
      </c>
      <c r="K1087" s="358" t="str">
        <f>IF(ISBLANK(INDEX('Policy Characteristics'!E:E,MATCH($C1087,'Policy Characteristics'!$C:$C,0))),"",INDEX('Policy Characteristics'!E:E,MATCH($C1087,'Policy Characteristics'!$C:$C,0)))</f>
        <v>RnD CCS capital cost reduction</v>
      </c>
      <c r="L1087" s="380">
        <f>IF(ISBLANK(INDEX('Policy Characteristics'!F:F,MATCH($C1087,'Policy Characteristics'!$C:$C,0))),"",INDEX('Policy Characteristics'!F:F,MATCH($C1087,'Policy Characteristics'!$C:$C,0)))</f>
        <v>0</v>
      </c>
      <c r="M1087" s="380">
        <f>IF(ISBLANK(INDEX('Policy Characteristics'!G:G,MATCH($C1087,'Policy Characteristics'!$C:$C,0))),"",INDEX('Policy Characteristics'!G:G,MATCH($C1087,'Policy Characteristics'!$C:$C,0)))</f>
        <v>0.4</v>
      </c>
      <c r="N1087" s="380">
        <f>IF(ISBLANK(INDEX('Policy Characteristics'!H:H,MATCH($C1087,'Policy Characteristics'!$C:$C,0))),"",INDEX('Policy Characteristics'!H:H,MATCH($C1087,'Policy Characteristics'!$C:$C,0)))</f>
        <v>0.01</v>
      </c>
      <c r="O1087" s="358" t="str">
        <f>IF(ISBLANK(INDEX('Policy Characteristics'!I:I,MATCH($C1087,'Policy Characteristics'!$C:$C,0))),"",INDEX('Policy Characteristics'!I:I,MATCH($C1087,'Policy Characteristics'!$C:$C,0)))</f>
        <v>% reduction in cost</v>
      </c>
      <c r="P1087" s="358"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58" t="str">
        <f>IF(ISBLANK(INDEX('Policy Characteristics'!K:K,MATCH($C1087,'Policy Characteristics'!$C:$C,0))),"",INDEX('Policy Characteristics'!K:K,MATCH($C1087,'Policy Characteristics'!$C:$C,0)))</f>
        <v>architectural-design.html#rnd</v>
      </c>
      <c r="R1087" s="358" t="str">
        <f>IF(ISBLANK(INDEX('Policy Characteristics'!L:L,MATCH($C1087,'Policy Characteristics'!$C:$C,0))),"",INDEX('Policy Characteristics'!L:L,MATCH($C1087,'Policy Characteristics'!$C:$C,0)))</f>
        <v>research-and-development.html</v>
      </c>
    </row>
    <row r="1088" spans="1:18" x14ac:dyDescent="0.35">
      <c r="A1088" s="358" t="str">
        <f>IF(ISBLANK(INDEX('Policy Characteristics'!A:A,MATCH($C1088,'Policy Characteristics'!$C:$C,0))),"",INDEX('Policy Characteristics'!A:A,MATCH($C1088,'Policy Characteristics'!$C:$C,0)))</f>
        <v>Research and Development</v>
      </c>
      <c r="B1088" s="358" t="str">
        <f>IF(ISBLANK(INDEX('Policy Characteristics'!B:B,MATCH($C1088,'Policy Characteristics'!$C:$C,0))),"",INDEX('Policy Characteristics'!B:B,MATCH($C1088,'Policy Characteristics'!$C:$C,0)))</f>
        <v>Capital Cost Reduction</v>
      </c>
      <c r="C1088" s="363" t="s">
        <v>312</v>
      </c>
      <c r="D1088" s="53" t="s">
        <v>477</v>
      </c>
      <c r="E1088" s="53"/>
      <c r="F1088" s="9" t="s">
        <v>480</v>
      </c>
      <c r="G1088" s="53"/>
      <c r="H1088" s="54">
        <v>92</v>
      </c>
      <c r="I1088" s="53" t="s">
        <v>45</v>
      </c>
      <c r="J1088" s="360" t="str">
        <f>IF(ISBLANK(INDEX('Policy Characteristics'!D:D,MATCH($C1088,'Policy Characteristics'!$C:$C,0))),"",INDEX('Policy Characteristics'!D:D,MATCH($C1088,'Policy Characteristics'!$C:$C,0)))</f>
        <v>R&amp;D Capital Cost Reductions</v>
      </c>
      <c r="K1088" s="358" t="str">
        <f>IF(ISBLANK(INDEX('Policy Characteristics'!E:E,MATCH($C1088,'Policy Characteristics'!$C:$C,0))),"",INDEX('Policy Characteristics'!E:E,MATCH($C1088,'Policy Characteristics'!$C:$C,0)))</f>
        <v>RnD electricity capital cost reduction</v>
      </c>
      <c r="L1088" s="380">
        <f>IF(ISBLANK(INDEX('Policy Characteristics'!F:F,MATCH($C1088,'Policy Characteristics'!$C:$C,0))),"",INDEX('Policy Characteristics'!F:F,MATCH($C1088,'Policy Characteristics'!$C:$C,0)))</f>
        <v>0</v>
      </c>
      <c r="M1088" s="380">
        <f>IF(ISBLANK(INDEX('Policy Characteristics'!G:G,MATCH($C1088,'Policy Characteristics'!$C:$C,0))),"",INDEX('Policy Characteristics'!G:G,MATCH($C1088,'Policy Characteristics'!$C:$C,0)))</f>
        <v>0.4</v>
      </c>
      <c r="N1088" s="380">
        <f>IF(ISBLANK(INDEX('Policy Characteristics'!H:H,MATCH($C1088,'Policy Characteristics'!$C:$C,0))),"",INDEX('Policy Characteristics'!H:H,MATCH($C1088,'Policy Characteristics'!$C:$C,0)))</f>
        <v>0.01</v>
      </c>
      <c r="O1088" s="358" t="str">
        <f>IF(ISBLANK(INDEX('Policy Characteristics'!I:I,MATCH($C1088,'Policy Characteristics'!$C:$C,0))),"",INDEX('Policy Characteristics'!I:I,MATCH($C1088,'Policy Characteristics'!$C:$C,0)))</f>
        <v>% reduction in cost</v>
      </c>
      <c r="P1088" s="358"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58" t="str">
        <f>IF(ISBLANK(INDEX('Policy Characteristics'!K:K,MATCH($C1088,'Policy Characteristics'!$C:$C,0))),"",INDEX('Policy Characteristics'!K:K,MATCH($C1088,'Policy Characteristics'!$C:$C,0)))</f>
        <v>architectural-design.html#rnd</v>
      </c>
      <c r="R1088" s="358" t="str">
        <f>IF(ISBLANK(INDEX('Policy Characteristics'!L:L,MATCH($C1088,'Policy Characteristics'!$C:$C,0))),"",INDEX('Policy Characteristics'!L:L,MATCH($C1088,'Policy Characteristics'!$C:$C,0)))</f>
        <v>research-and-development.html</v>
      </c>
    </row>
    <row r="1089" spans="1:18" x14ac:dyDescent="0.35">
      <c r="A1089" s="358" t="str">
        <f>IF(ISBLANK(INDEX('Policy Characteristics'!A:A,MATCH($C1089,'Policy Characteristics'!$C:$C,0))),"",INDEX('Policy Characteristics'!A:A,MATCH($C1089,'Policy Characteristics'!$C:$C,0)))</f>
        <v>Research and Development</v>
      </c>
      <c r="B1089" s="358" t="str">
        <f>IF(ISBLANK(INDEX('Policy Characteristics'!B:B,MATCH($C1089,'Policy Characteristics'!$C:$C,0))),"",INDEX('Policy Characteristics'!B:B,MATCH($C1089,'Policy Characteristics'!$C:$C,0)))</f>
        <v>Capital Cost Reduction</v>
      </c>
      <c r="C1089" s="362" t="str">
        <f t="shared" ref="C1089:C1096" si="57">C$1088</f>
        <v>RnD Electricity Capital Cost Perc Reduction</v>
      </c>
      <c r="D1089" s="9" t="s">
        <v>331</v>
      </c>
      <c r="E1089" s="55"/>
      <c r="F1089" s="9" t="s">
        <v>2291</v>
      </c>
      <c r="G1089" s="53"/>
      <c r="H1089" s="54">
        <v>93</v>
      </c>
      <c r="I1089" s="53" t="s">
        <v>45</v>
      </c>
      <c r="J1089" s="360" t="str">
        <f>IF(ISBLANK(INDEX('Policy Characteristics'!D:D,MATCH($C1089,'Policy Characteristics'!$C:$C,0))),"",INDEX('Policy Characteristics'!D:D,MATCH($C1089,'Policy Characteristics'!$C:$C,0)))</f>
        <v>R&amp;D Capital Cost Reductions</v>
      </c>
      <c r="K1089" s="358" t="str">
        <f>IF(ISBLANK(INDEX('Policy Characteristics'!E:E,MATCH($C1089,'Policy Characteristics'!$C:$C,0))),"",INDEX('Policy Characteristics'!E:E,MATCH($C1089,'Policy Characteristics'!$C:$C,0)))</f>
        <v>RnD electricity capital cost reduction</v>
      </c>
      <c r="L1089" s="380">
        <f>IF(ISBLANK(INDEX('Policy Characteristics'!F:F,MATCH($C1089,'Policy Characteristics'!$C:$C,0))),"",INDEX('Policy Characteristics'!F:F,MATCH($C1089,'Policy Characteristics'!$C:$C,0)))</f>
        <v>0</v>
      </c>
      <c r="M1089" s="380">
        <f>IF(ISBLANK(INDEX('Policy Characteristics'!G:G,MATCH($C1089,'Policy Characteristics'!$C:$C,0))),"",INDEX('Policy Characteristics'!G:G,MATCH($C1089,'Policy Characteristics'!$C:$C,0)))</f>
        <v>0.4</v>
      </c>
      <c r="N1089" s="380">
        <f>IF(ISBLANK(INDEX('Policy Characteristics'!H:H,MATCH($C1089,'Policy Characteristics'!$C:$C,0))),"",INDEX('Policy Characteristics'!H:H,MATCH($C1089,'Policy Characteristics'!$C:$C,0)))</f>
        <v>0.01</v>
      </c>
      <c r="O1089" s="358" t="str">
        <f>IF(ISBLANK(INDEX('Policy Characteristics'!I:I,MATCH($C1089,'Policy Characteristics'!$C:$C,0))),"",INDEX('Policy Characteristics'!I:I,MATCH($C1089,'Policy Characteristics'!$C:$C,0)))</f>
        <v>% reduction in cost</v>
      </c>
      <c r="P1089" s="358"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58" t="str">
        <f>IF(ISBLANK(INDEX('Policy Characteristics'!K:K,MATCH($C1089,'Policy Characteristics'!$C:$C,0))),"",INDEX('Policy Characteristics'!K:K,MATCH($C1089,'Policy Characteristics'!$C:$C,0)))</f>
        <v>architectural-design.html#rnd</v>
      </c>
      <c r="R1089" s="358" t="str">
        <f>IF(ISBLANK(INDEX('Policy Characteristics'!L:L,MATCH($C1089,'Policy Characteristics'!$C:$C,0))),"",INDEX('Policy Characteristics'!L:L,MATCH($C1089,'Policy Characteristics'!$C:$C,0)))</f>
        <v>research-and-development.html</v>
      </c>
    </row>
    <row r="1090" spans="1:18" x14ac:dyDescent="0.35">
      <c r="A1090" s="358" t="str">
        <f>IF(ISBLANK(INDEX('Policy Characteristics'!A:A,MATCH($C1090,'Policy Characteristics'!$C:$C,0))),"",INDEX('Policy Characteristics'!A:A,MATCH($C1090,'Policy Characteristics'!$C:$C,0)))</f>
        <v>Research and Development</v>
      </c>
      <c r="B1090" s="358" t="str">
        <f>IF(ISBLANK(INDEX('Policy Characteristics'!B:B,MATCH($C1090,'Policy Characteristics'!$C:$C,0))),"",INDEX('Policy Characteristics'!B:B,MATCH($C1090,'Policy Characteristics'!$C:$C,0)))</f>
        <v>Capital Cost Reduction</v>
      </c>
      <c r="C1090" s="362" t="str">
        <f t="shared" si="57"/>
        <v>RnD Electricity Capital Cost Perc Reduction</v>
      </c>
      <c r="D1090" s="9" t="s">
        <v>78</v>
      </c>
      <c r="E1090" s="55"/>
      <c r="F1090" s="9" t="s">
        <v>347</v>
      </c>
      <c r="G1090" s="53"/>
      <c r="H1090" s="54">
        <v>94</v>
      </c>
      <c r="I1090" s="53" t="s">
        <v>45</v>
      </c>
      <c r="J1090" s="360" t="str">
        <f>IF(ISBLANK(INDEX('Policy Characteristics'!D:D,MATCH($C1090,'Policy Characteristics'!$C:$C,0))),"",INDEX('Policy Characteristics'!D:D,MATCH($C1090,'Policy Characteristics'!$C:$C,0)))</f>
        <v>R&amp;D Capital Cost Reductions</v>
      </c>
      <c r="K1090" s="358" t="str">
        <f>IF(ISBLANK(INDEX('Policy Characteristics'!E:E,MATCH($C1090,'Policy Characteristics'!$C:$C,0))),"",INDEX('Policy Characteristics'!E:E,MATCH($C1090,'Policy Characteristics'!$C:$C,0)))</f>
        <v>RnD electricity capital cost reduction</v>
      </c>
      <c r="L1090" s="380">
        <f>IF(ISBLANK(INDEX('Policy Characteristics'!F:F,MATCH($C1090,'Policy Characteristics'!$C:$C,0))),"",INDEX('Policy Characteristics'!F:F,MATCH($C1090,'Policy Characteristics'!$C:$C,0)))</f>
        <v>0</v>
      </c>
      <c r="M1090" s="380">
        <f>IF(ISBLANK(INDEX('Policy Characteristics'!G:G,MATCH($C1090,'Policy Characteristics'!$C:$C,0))),"",INDEX('Policy Characteristics'!G:G,MATCH($C1090,'Policy Characteristics'!$C:$C,0)))</f>
        <v>0.4</v>
      </c>
      <c r="N1090" s="380">
        <f>IF(ISBLANK(INDEX('Policy Characteristics'!H:H,MATCH($C1090,'Policy Characteristics'!$C:$C,0))),"",INDEX('Policy Characteristics'!H:H,MATCH($C1090,'Policy Characteristics'!$C:$C,0)))</f>
        <v>0.01</v>
      </c>
      <c r="O1090" s="358" t="str">
        <f>IF(ISBLANK(INDEX('Policy Characteristics'!I:I,MATCH($C1090,'Policy Characteristics'!$C:$C,0))),"",INDEX('Policy Characteristics'!I:I,MATCH($C1090,'Policy Characteristics'!$C:$C,0)))</f>
        <v>% reduction in cost</v>
      </c>
      <c r="P1090" s="358"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58" t="str">
        <f>IF(ISBLANK(INDEX('Policy Characteristics'!K:K,MATCH($C1090,'Policy Characteristics'!$C:$C,0))),"",INDEX('Policy Characteristics'!K:K,MATCH($C1090,'Policy Characteristics'!$C:$C,0)))</f>
        <v>architectural-design.html#rnd</v>
      </c>
      <c r="R1090" s="358" t="str">
        <f>IF(ISBLANK(INDEX('Policy Characteristics'!L:L,MATCH($C1090,'Policy Characteristics'!$C:$C,0))),"",INDEX('Policy Characteristics'!L:L,MATCH($C1090,'Policy Characteristics'!$C:$C,0)))</f>
        <v>research-and-development.html</v>
      </c>
    </row>
    <row r="1091" spans="1:18" x14ac:dyDescent="0.35">
      <c r="A1091" s="358" t="str">
        <f>IF(ISBLANK(INDEX('Policy Characteristics'!A:A,MATCH($C1091,'Policy Characteristics'!$C:$C,0))),"",INDEX('Policy Characteristics'!A:A,MATCH($C1091,'Policy Characteristics'!$C:$C,0)))</f>
        <v>Research and Development</v>
      </c>
      <c r="B1091" s="358" t="str">
        <f>IF(ISBLANK(INDEX('Policy Characteristics'!B:B,MATCH($C1091,'Policy Characteristics'!$C:$C,0))),"",INDEX('Policy Characteristics'!B:B,MATCH($C1091,'Policy Characteristics'!$C:$C,0)))</f>
        <v>Capital Cost Reduction</v>
      </c>
      <c r="C1091" s="362" t="str">
        <f t="shared" si="57"/>
        <v>RnD Electricity Capital Cost Perc Reduction</v>
      </c>
      <c r="D1091" s="9" t="s">
        <v>79</v>
      </c>
      <c r="E1091" s="55"/>
      <c r="F1091" s="9" t="s">
        <v>348</v>
      </c>
      <c r="G1091" s="53"/>
      <c r="H1091" s="54">
        <v>95</v>
      </c>
      <c r="I1091" s="53" t="s">
        <v>45</v>
      </c>
      <c r="J1091" s="360" t="str">
        <f>IF(ISBLANK(INDEX('Policy Characteristics'!D:D,MATCH($C1091,'Policy Characteristics'!$C:$C,0))),"",INDEX('Policy Characteristics'!D:D,MATCH($C1091,'Policy Characteristics'!$C:$C,0)))</f>
        <v>R&amp;D Capital Cost Reductions</v>
      </c>
      <c r="K1091" s="358" t="str">
        <f>IF(ISBLANK(INDEX('Policy Characteristics'!E:E,MATCH($C1091,'Policy Characteristics'!$C:$C,0))),"",INDEX('Policy Characteristics'!E:E,MATCH($C1091,'Policy Characteristics'!$C:$C,0)))</f>
        <v>RnD electricity capital cost reduction</v>
      </c>
      <c r="L1091" s="380">
        <f>IF(ISBLANK(INDEX('Policy Characteristics'!F:F,MATCH($C1091,'Policy Characteristics'!$C:$C,0))),"",INDEX('Policy Characteristics'!F:F,MATCH($C1091,'Policy Characteristics'!$C:$C,0)))</f>
        <v>0</v>
      </c>
      <c r="M1091" s="380">
        <f>IF(ISBLANK(INDEX('Policy Characteristics'!G:G,MATCH($C1091,'Policy Characteristics'!$C:$C,0))),"",INDEX('Policy Characteristics'!G:G,MATCH($C1091,'Policy Characteristics'!$C:$C,0)))</f>
        <v>0.4</v>
      </c>
      <c r="N1091" s="380">
        <f>IF(ISBLANK(INDEX('Policy Characteristics'!H:H,MATCH($C1091,'Policy Characteristics'!$C:$C,0))),"",INDEX('Policy Characteristics'!H:H,MATCH($C1091,'Policy Characteristics'!$C:$C,0)))</f>
        <v>0.01</v>
      </c>
      <c r="O1091" s="358" t="str">
        <f>IF(ISBLANK(INDEX('Policy Characteristics'!I:I,MATCH($C1091,'Policy Characteristics'!$C:$C,0))),"",INDEX('Policy Characteristics'!I:I,MATCH($C1091,'Policy Characteristics'!$C:$C,0)))</f>
        <v>% reduction in cost</v>
      </c>
      <c r="P1091" s="358"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58" t="str">
        <f>IF(ISBLANK(INDEX('Policy Characteristics'!K:K,MATCH($C1091,'Policy Characteristics'!$C:$C,0))),"",INDEX('Policy Characteristics'!K:K,MATCH($C1091,'Policy Characteristics'!$C:$C,0)))</f>
        <v>architectural-design.html#rnd</v>
      </c>
      <c r="R1091" s="358" t="str">
        <f>IF(ISBLANK(INDEX('Policy Characteristics'!L:L,MATCH($C1091,'Policy Characteristics'!$C:$C,0))),"",INDEX('Policy Characteristics'!L:L,MATCH($C1091,'Policy Characteristics'!$C:$C,0)))</f>
        <v>research-and-development.html</v>
      </c>
    </row>
    <row r="1092" spans="1:18" x14ac:dyDescent="0.35">
      <c r="A1092" s="358" t="str">
        <f>IF(ISBLANK(INDEX('Policy Characteristics'!A:A,MATCH($C1092,'Policy Characteristics'!$C:$C,0))),"",INDEX('Policy Characteristics'!A:A,MATCH($C1092,'Policy Characteristics'!$C:$C,0)))</f>
        <v>Research and Development</v>
      </c>
      <c r="B1092" s="358" t="str">
        <f>IF(ISBLANK(INDEX('Policy Characteristics'!B:B,MATCH($C1092,'Policy Characteristics'!$C:$C,0))),"",INDEX('Policy Characteristics'!B:B,MATCH($C1092,'Policy Characteristics'!$C:$C,0)))</f>
        <v>Capital Cost Reduction</v>
      </c>
      <c r="C1092" s="362" t="str">
        <f t="shared" si="57"/>
        <v>RnD Electricity Capital Cost Perc Reduction</v>
      </c>
      <c r="D1092" s="9" t="s">
        <v>478</v>
      </c>
      <c r="E1092" s="55"/>
      <c r="F1092" s="9" t="s">
        <v>482</v>
      </c>
      <c r="G1092" s="53"/>
      <c r="H1092" s="54">
        <v>96</v>
      </c>
      <c r="I1092" s="53" t="s">
        <v>45</v>
      </c>
      <c r="J1092" s="360" t="str">
        <f>IF(ISBLANK(INDEX('Policy Characteristics'!D:D,MATCH($C1092,'Policy Characteristics'!$C:$C,0))),"",INDEX('Policy Characteristics'!D:D,MATCH($C1092,'Policy Characteristics'!$C:$C,0)))</f>
        <v>R&amp;D Capital Cost Reductions</v>
      </c>
      <c r="K1092" s="358" t="str">
        <f>IF(ISBLANK(INDEX('Policy Characteristics'!E:E,MATCH($C1092,'Policy Characteristics'!$C:$C,0))),"",INDEX('Policy Characteristics'!E:E,MATCH($C1092,'Policy Characteristics'!$C:$C,0)))</f>
        <v>RnD electricity capital cost reduction</v>
      </c>
      <c r="L1092" s="380">
        <f>IF(ISBLANK(INDEX('Policy Characteristics'!F:F,MATCH($C1092,'Policy Characteristics'!$C:$C,0))),"",INDEX('Policy Characteristics'!F:F,MATCH($C1092,'Policy Characteristics'!$C:$C,0)))</f>
        <v>0</v>
      </c>
      <c r="M1092" s="380">
        <f>IF(ISBLANK(INDEX('Policy Characteristics'!G:G,MATCH($C1092,'Policy Characteristics'!$C:$C,0))),"",INDEX('Policy Characteristics'!G:G,MATCH($C1092,'Policy Characteristics'!$C:$C,0)))</f>
        <v>0.4</v>
      </c>
      <c r="N1092" s="380">
        <f>IF(ISBLANK(INDEX('Policy Characteristics'!H:H,MATCH($C1092,'Policy Characteristics'!$C:$C,0))),"",INDEX('Policy Characteristics'!H:H,MATCH($C1092,'Policy Characteristics'!$C:$C,0)))</f>
        <v>0.01</v>
      </c>
      <c r="O1092" s="358" t="str">
        <f>IF(ISBLANK(INDEX('Policy Characteristics'!I:I,MATCH($C1092,'Policy Characteristics'!$C:$C,0))),"",INDEX('Policy Characteristics'!I:I,MATCH($C1092,'Policy Characteristics'!$C:$C,0)))</f>
        <v>% reduction in cost</v>
      </c>
      <c r="P1092" s="358"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58" t="str">
        <f>IF(ISBLANK(INDEX('Policy Characteristics'!K:K,MATCH($C1092,'Policy Characteristics'!$C:$C,0))),"",INDEX('Policy Characteristics'!K:K,MATCH($C1092,'Policy Characteristics'!$C:$C,0)))</f>
        <v>architectural-design.html#rnd</v>
      </c>
      <c r="R1092" s="358" t="str">
        <f>IF(ISBLANK(INDEX('Policy Characteristics'!L:L,MATCH($C1092,'Policy Characteristics'!$C:$C,0))),"",INDEX('Policy Characteristics'!L:L,MATCH($C1092,'Policy Characteristics'!$C:$C,0)))</f>
        <v>research-and-development.html</v>
      </c>
    </row>
    <row r="1093" spans="1:18" x14ac:dyDescent="0.35">
      <c r="A1093" s="358" t="str">
        <f>IF(ISBLANK(INDEX('Policy Characteristics'!A:A,MATCH($C1093,'Policy Characteristics'!$C:$C,0))),"",INDEX('Policy Characteristics'!A:A,MATCH($C1093,'Policy Characteristics'!$C:$C,0)))</f>
        <v>Research and Development</v>
      </c>
      <c r="B1093" s="358" t="str">
        <f>IF(ISBLANK(INDEX('Policy Characteristics'!B:B,MATCH($C1093,'Policy Characteristics'!$C:$C,0))),"",INDEX('Policy Characteristics'!B:B,MATCH($C1093,'Policy Characteristics'!$C:$C,0)))</f>
        <v>Capital Cost Reduction</v>
      </c>
      <c r="C1093" s="362" t="str">
        <f t="shared" si="57"/>
        <v>RnD Electricity Capital Cost Perc Reduction</v>
      </c>
      <c r="D1093" s="9" t="s">
        <v>80</v>
      </c>
      <c r="E1093" s="55"/>
      <c r="F1093" s="9" t="s">
        <v>349</v>
      </c>
      <c r="G1093" s="53"/>
      <c r="H1093" s="54">
        <v>97</v>
      </c>
      <c r="I1093" s="53" t="s">
        <v>45</v>
      </c>
      <c r="J1093" s="360" t="str">
        <f>IF(ISBLANK(INDEX('Policy Characteristics'!D:D,MATCH($C1093,'Policy Characteristics'!$C:$C,0))),"",INDEX('Policy Characteristics'!D:D,MATCH($C1093,'Policy Characteristics'!$C:$C,0)))</f>
        <v>R&amp;D Capital Cost Reductions</v>
      </c>
      <c r="K1093" s="358" t="str">
        <f>IF(ISBLANK(INDEX('Policy Characteristics'!E:E,MATCH($C1093,'Policy Characteristics'!$C:$C,0))),"",INDEX('Policy Characteristics'!E:E,MATCH($C1093,'Policy Characteristics'!$C:$C,0)))</f>
        <v>RnD electricity capital cost reduction</v>
      </c>
      <c r="L1093" s="380">
        <f>IF(ISBLANK(INDEX('Policy Characteristics'!F:F,MATCH($C1093,'Policy Characteristics'!$C:$C,0))),"",INDEX('Policy Characteristics'!F:F,MATCH($C1093,'Policy Characteristics'!$C:$C,0)))</f>
        <v>0</v>
      </c>
      <c r="M1093" s="380">
        <f>IF(ISBLANK(INDEX('Policy Characteristics'!G:G,MATCH($C1093,'Policy Characteristics'!$C:$C,0))),"",INDEX('Policy Characteristics'!G:G,MATCH($C1093,'Policy Characteristics'!$C:$C,0)))</f>
        <v>0.4</v>
      </c>
      <c r="N1093" s="380">
        <f>IF(ISBLANK(INDEX('Policy Characteristics'!H:H,MATCH($C1093,'Policy Characteristics'!$C:$C,0))),"",INDEX('Policy Characteristics'!H:H,MATCH($C1093,'Policy Characteristics'!$C:$C,0)))</f>
        <v>0.01</v>
      </c>
      <c r="O1093" s="358" t="str">
        <f>IF(ISBLANK(INDEX('Policy Characteristics'!I:I,MATCH($C1093,'Policy Characteristics'!$C:$C,0))),"",INDEX('Policy Characteristics'!I:I,MATCH($C1093,'Policy Characteristics'!$C:$C,0)))</f>
        <v>% reduction in cost</v>
      </c>
      <c r="P1093" s="358"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358" t="str">
        <f>IF(ISBLANK(INDEX('Policy Characteristics'!K:K,MATCH($C1093,'Policy Characteristics'!$C:$C,0))),"",INDEX('Policy Characteristics'!K:K,MATCH($C1093,'Policy Characteristics'!$C:$C,0)))</f>
        <v>architectural-design.html#rnd</v>
      </c>
      <c r="R1093" s="358" t="str">
        <f>IF(ISBLANK(INDEX('Policy Characteristics'!L:L,MATCH($C1093,'Policy Characteristics'!$C:$C,0))),"",INDEX('Policy Characteristics'!L:L,MATCH($C1093,'Policy Characteristics'!$C:$C,0)))</f>
        <v>research-and-development.html</v>
      </c>
    </row>
    <row r="1094" spans="1:18" x14ac:dyDescent="0.35">
      <c r="A1094" s="358" t="str">
        <f>IF(ISBLANK(INDEX('Policy Characteristics'!A:A,MATCH($C1094,'Policy Characteristics'!$C:$C,0))),"",INDEX('Policy Characteristics'!A:A,MATCH($C1094,'Policy Characteristics'!$C:$C,0)))</f>
        <v>Research and Development</v>
      </c>
      <c r="B1094" s="358" t="str">
        <f>IF(ISBLANK(INDEX('Policy Characteristics'!B:B,MATCH($C1094,'Policy Characteristics'!$C:$C,0))),"",INDEX('Policy Characteristics'!B:B,MATCH($C1094,'Policy Characteristics'!$C:$C,0)))</f>
        <v>Capital Cost Reduction</v>
      </c>
      <c r="C1094" s="362" t="str">
        <f t="shared" si="57"/>
        <v>RnD Electricity Capital Cost Perc Reduction</v>
      </c>
      <c r="D1094" s="9" t="s">
        <v>81</v>
      </c>
      <c r="E1094" s="55"/>
      <c r="F1094" s="9" t="s">
        <v>350</v>
      </c>
      <c r="G1094" s="53"/>
      <c r="H1094" s="54">
        <v>98</v>
      </c>
      <c r="I1094" s="53" t="s">
        <v>45</v>
      </c>
      <c r="J1094" s="360" t="str">
        <f>IF(ISBLANK(INDEX('Policy Characteristics'!D:D,MATCH($C1094,'Policy Characteristics'!$C:$C,0))),"",INDEX('Policy Characteristics'!D:D,MATCH($C1094,'Policy Characteristics'!$C:$C,0)))</f>
        <v>R&amp;D Capital Cost Reductions</v>
      </c>
      <c r="K1094" s="358" t="str">
        <f>IF(ISBLANK(INDEX('Policy Characteristics'!E:E,MATCH($C1094,'Policy Characteristics'!$C:$C,0))),"",INDEX('Policy Characteristics'!E:E,MATCH($C1094,'Policy Characteristics'!$C:$C,0)))</f>
        <v>RnD electricity capital cost reduction</v>
      </c>
      <c r="L1094" s="380">
        <f>IF(ISBLANK(INDEX('Policy Characteristics'!F:F,MATCH($C1094,'Policy Characteristics'!$C:$C,0))),"",INDEX('Policy Characteristics'!F:F,MATCH($C1094,'Policy Characteristics'!$C:$C,0)))</f>
        <v>0</v>
      </c>
      <c r="M1094" s="380">
        <f>IF(ISBLANK(INDEX('Policy Characteristics'!G:G,MATCH($C1094,'Policy Characteristics'!$C:$C,0))),"",INDEX('Policy Characteristics'!G:G,MATCH($C1094,'Policy Characteristics'!$C:$C,0)))</f>
        <v>0.4</v>
      </c>
      <c r="N1094" s="380">
        <f>IF(ISBLANK(INDEX('Policy Characteristics'!H:H,MATCH($C1094,'Policy Characteristics'!$C:$C,0))),"",INDEX('Policy Characteristics'!H:H,MATCH($C1094,'Policy Characteristics'!$C:$C,0)))</f>
        <v>0.01</v>
      </c>
      <c r="O1094" s="358" t="str">
        <f>IF(ISBLANK(INDEX('Policy Characteristics'!I:I,MATCH($C1094,'Policy Characteristics'!$C:$C,0))),"",INDEX('Policy Characteristics'!I:I,MATCH($C1094,'Policy Characteristics'!$C:$C,0)))</f>
        <v>% reduction in cost</v>
      </c>
      <c r="P1094" s="358"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58" t="str">
        <f>IF(ISBLANK(INDEX('Policy Characteristics'!K:K,MATCH($C1094,'Policy Characteristics'!$C:$C,0))),"",INDEX('Policy Characteristics'!K:K,MATCH($C1094,'Policy Characteristics'!$C:$C,0)))</f>
        <v>architectural-design.html#rnd</v>
      </c>
      <c r="R1094" s="358" t="str">
        <f>IF(ISBLANK(INDEX('Policy Characteristics'!L:L,MATCH($C1094,'Policy Characteristics'!$C:$C,0))),"",INDEX('Policy Characteristics'!L:L,MATCH($C1094,'Policy Characteristics'!$C:$C,0)))</f>
        <v>research-and-development.html</v>
      </c>
    </row>
    <row r="1095" spans="1:18" x14ac:dyDescent="0.35">
      <c r="A1095" s="358" t="str">
        <f>IF(ISBLANK(INDEX('Policy Characteristics'!A:A,MATCH($C1095,'Policy Characteristics'!$C:$C,0))),"",INDEX('Policy Characteristics'!A:A,MATCH($C1095,'Policy Characteristics'!$C:$C,0)))</f>
        <v>Research and Development</v>
      </c>
      <c r="B1095" s="358" t="str">
        <f>IF(ISBLANK(INDEX('Policy Characteristics'!B:B,MATCH($C1095,'Policy Characteristics'!$C:$C,0))),"",INDEX('Policy Characteristics'!B:B,MATCH($C1095,'Policy Characteristics'!$C:$C,0)))</f>
        <v>Capital Cost Reduction</v>
      </c>
      <c r="C1095" s="362" t="str">
        <f t="shared" si="57"/>
        <v>RnD Electricity Capital Cost Perc Reduction</v>
      </c>
      <c r="D1095" s="9" t="s">
        <v>82</v>
      </c>
      <c r="E1095" s="55"/>
      <c r="F1095" s="9" t="s">
        <v>351</v>
      </c>
      <c r="G1095" s="53"/>
      <c r="H1095" s="54">
        <v>99</v>
      </c>
      <c r="I1095" s="53" t="s">
        <v>45</v>
      </c>
      <c r="J1095" s="360" t="str">
        <f>IF(ISBLANK(INDEX('Policy Characteristics'!D:D,MATCH($C1095,'Policy Characteristics'!$C:$C,0))),"",INDEX('Policy Characteristics'!D:D,MATCH($C1095,'Policy Characteristics'!$C:$C,0)))</f>
        <v>R&amp;D Capital Cost Reductions</v>
      </c>
      <c r="K1095" s="358" t="str">
        <f>IF(ISBLANK(INDEX('Policy Characteristics'!E:E,MATCH($C1095,'Policy Characteristics'!$C:$C,0))),"",INDEX('Policy Characteristics'!E:E,MATCH($C1095,'Policy Characteristics'!$C:$C,0)))</f>
        <v>RnD electricity capital cost reduction</v>
      </c>
      <c r="L1095" s="380">
        <f>IF(ISBLANK(INDEX('Policy Characteristics'!F:F,MATCH($C1095,'Policy Characteristics'!$C:$C,0))),"",INDEX('Policy Characteristics'!F:F,MATCH($C1095,'Policy Characteristics'!$C:$C,0)))</f>
        <v>0</v>
      </c>
      <c r="M1095" s="380">
        <f>IF(ISBLANK(INDEX('Policy Characteristics'!G:G,MATCH($C1095,'Policy Characteristics'!$C:$C,0))),"",INDEX('Policy Characteristics'!G:G,MATCH($C1095,'Policy Characteristics'!$C:$C,0)))</f>
        <v>0.4</v>
      </c>
      <c r="N1095" s="380">
        <f>IF(ISBLANK(INDEX('Policy Characteristics'!H:H,MATCH($C1095,'Policy Characteristics'!$C:$C,0))),"",INDEX('Policy Characteristics'!H:H,MATCH($C1095,'Policy Characteristics'!$C:$C,0)))</f>
        <v>0.01</v>
      </c>
      <c r="O1095" s="358" t="str">
        <f>IF(ISBLANK(INDEX('Policy Characteristics'!I:I,MATCH($C1095,'Policy Characteristics'!$C:$C,0))),"",INDEX('Policy Characteristics'!I:I,MATCH($C1095,'Policy Characteristics'!$C:$C,0)))</f>
        <v>% reduction in cost</v>
      </c>
      <c r="P1095" s="358"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58" t="str">
        <f>IF(ISBLANK(INDEX('Policy Characteristics'!K:K,MATCH($C1095,'Policy Characteristics'!$C:$C,0))),"",INDEX('Policy Characteristics'!K:K,MATCH($C1095,'Policy Characteristics'!$C:$C,0)))</f>
        <v>architectural-design.html#rnd</v>
      </c>
      <c r="R1095" s="358" t="str">
        <f>IF(ISBLANK(INDEX('Policy Characteristics'!L:L,MATCH($C1095,'Policy Characteristics'!$C:$C,0))),"",INDEX('Policy Characteristics'!L:L,MATCH($C1095,'Policy Characteristics'!$C:$C,0)))</f>
        <v>research-and-development.html</v>
      </c>
    </row>
    <row r="1096" spans="1:18" x14ac:dyDescent="0.35">
      <c r="A1096" s="358" t="str">
        <f>IF(ISBLANK(INDEX('Policy Characteristics'!A:A,MATCH($C1096,'Policy Characteristics'!$C:$C,0))),"",INDEX('Policy Characteristics'!A:A,MATCH($C1096,'Policy Characteristics'!$C:$C,0)))</f>
        <v>Research and Development</v>
      </c>
      <c r="B1096" s="358" t="str">
        <f>IF(ISBLANK(INDEX('Policy Characteristics'!B:B,MATCH($C1096,'Policy Characteristics'!$C:$C,0))),"",INDEX('Policy Characteristics'!B:B,MATCH($C1096,'Policy Characteristics'!$C:$C,0)))</f>
        <v>Capital Cost Reduction</v>
      </c>
      <c r="C1096" s="362" t="str">
        <f t="shared" si="57"/>
        <v>RnD Electricity Capital Cost Perc Reduction</v>
      </c>
      <c r="D1096" s="9" t="s">
        <v>334</v>
      </c>
      <c r="E1096" s="55"/>
      <c r="F1096" s="9" t="s">
        <v>2292</v>
      </c>
      <c r="G1096" s="53"/>
      <c r="H1096" s="54">
        <v>192</v>
      </c>
      <c r="I1096" s="53" t="s">
        <v>45</v>
      </c>
      <c r="J1096" s="360" t="str">
        <f>IF(ISBLANK(INDEX('Policy Characteristics'!D:D,MATCH($C1096,'Policy Characteristics'!$C:$C,0))),"",INDEX('Policy Characteristics'!D:D,MATCH($C1096,'Policy Characteristics'!$C:$C,0)))</f>
        <v>R&amp;D Capital Cost Reductions</v>
      </c>
      <c r="K1096" s="358" t="str">
        <f>IF(ISBLANK(INDEX('Policy Characteristics'!E:E,MATCH($C1096,'Policy Characteristics'!$C:$C,0))),"",INDEX('Policy Characteristics'!E:E,MATCH($C1096,'Policy Characteristics'!$C:$C,0)))</f>
        <v>RnD electricity capital cost reduction</v>
      </c>
      <c r="L1096" s="380">
        <f>IF(ISBLANK(INDEX('Policy Characteristics'!F:F,MATCH($C1096,'Policy Characteristics'!$C:$C,0))),"",INDEX('Policy Characteristics'!F:F,MATCH($C1096,'Policy Characteristics'!$C:$C,0)))</f>
        <v>0</v>
      </c>
      <c r="M1096" s="380">
        <f>IF(ISBLANK(INDEX('Policy Characteristics'!G:G,MATCH($C1096,'Policy Characteristics'!$C:$C,0))),"",INDEX('Policy Characteristics'!G:G,MATCH($C1096,'Policy Characteristics'!$C:$C,0)))</f>
        <v>0.4</v>
      </c>
      <c r="N1096" s="380">
        <f>IF(ISBLANK(INDEX('Policy Characteristics'!H:H,MATCH($C1096,'Policy Characteristics'!$C:$C,0))),"",INDEX('Policy Characteristics'!H:H,MATCH($C1096,'Policy Characteristics'!$C:$C,0)))</f>
        <v>0.01</v>
      </c>
      <c r="O1096" s="358" t="str">
        <f>IF(ISBLANK(INDEX('Policy Characteristics'!I:I,MATCH($C1096,'Policy Characteristics'!$C:$C,0))),"",INDEX('Policy Characteristics'!I:I,MATCH($C1096,'Policy Characteristics'!$C:$C,0)))</f>
        <v>% reduction in cost</v>
      </c>
      <c r="P1096" s="358"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58" t="str">
        <f>IF(ISBLANK(INDEX('Policy Characteristics'!K:K,MATCH($C1096,'Policy Characteristics'!$C:$C,0))),"",INDEX('Policy Characteristics'!K:K,MATCH($C1096,'Policy Characteristics'!$C:$C,0)))</f>
        <v>architectural-design.html#rnd</v>
      </c>
      <c r="R1096" s="358" t="str">
        <f>IF(ISBLANK(INDEX('Policy Characteristics'!L:L,MATCH($C1096,'Policy Characteristics'!$C:$C,0))),"",INDEX('Policy Characteristics'!L:L,MATCH($C1096,'Policy Characteristics'!$C:$C,0)))</f>
        <v>research-and-development.html</v>
      </c>
    </row>
    <row r="1097" spans="1:18" x14ac:dyDescent="0.35">
      <c r="A1097" s="358" t="str">
        <f>IF(ISBLANK(INDEX('Policy Characteristics'!A:A,MATCH($C1097,'Policy Characteristics'!$C:$C,0))),"",INDEX('Policy Characteristics'!A:A,MATCH($C1097,'Policy Characteristics'!$C:$C,0)))</f>
        <v>Research and Development</v>
      </c>
      <c r="B1097" s="358" t="str">
        <f>IF(ISBLANK(INDEX('Policy Characteristics'!B:B,MATCH($C1097,'Policy Characteristics'!$C:$C,0))),"",INDEX('Policy Characteristics'!B:B,MATCH($C1097,'Policy Characteristics'!$C:$C,0)))</f>
        <v>Capital Cost Reduction</v>
      </c>
      <c r="C1097" s="362" t="str">
        <f t="shared" ref="C1097:C1098" si="58">C$1088</f>
        <v>RnD Electricity Capital Cost Perc Reduction</v>
      </c>
      <c r="D1097" s="9" t="s">
        <v>474</v>
      </c>
      <c r="E1097" s="55"/>
      <c r="F1097" s="9" t="s">
        <v>475</v>
      </c>
      <c r="G1097" s="53"/>
      <c r="H1097" s="54">
        <v>180</v>
      </c>
      <c r="I1097" s="53" t="s">
        <v>45</v>
      </c>
      <c r="J1097" s="360" t="str">
        <f>IF(ISBLANK(INDEX('Policy Characteristics'!D:D,MATCH($C1097,'Policy Characteristics'!$C:$C,0))),"",INDEX('Policy Characteristics'!D:D,MATCH($C1097,'Policy Characteristics'!$C:$C,0)))</f>
        <v>R&amp;D Capital Cost Reductions</v>
      </c>
      <c r="K1097" s="358" t="str">
        <f>IF(ISBLANK(INDEX('Policy Characteristics'!E:E,MATCH($C1097,'Policy Characteristics'!$C:$C,0))),"",INDEX('Policy Characteristics'!E:E,MATCH($C1097,'Policy Characteristics'!$C:$C,0)))</f>
        <v>RnD electricity capital cost reduction</v>
      </c>
      <c r="L1097" s="380">
        <f>IF(ISBLANK(INDEX('Policy Characteristics'!F:F,MATCH($C1097,'Policy Characteristics'!$C:$C,0))),"",INDEX('Policy Characteristics'!F:F,MATCH($C1097,'Policy Characteristics'!$C:$C,0)))</f>
        <v>0</v>
      </c>
      <c r="M1097" s="380">
        <f>IF(ISBLANK(INDEX('Policy Characteristics'!G:G,MATCH($C1097,'Policy Characteristics'!$C:$C,0))),"",INDEX('Policy Characteristics'!G:G,MATCH($C1097,'Policy Characteristics'!$C:$C,0)))</f>
        <v>0.4</v>
      </c>
      <c r="N1097" s="380">
        <f>IF(ISBLANK(INDEX('Policy Characteristics'!H:H,MATCH($C1097,'Policy Characteristics'!$C:$C,0))),"",INDEX('Policy Characteristics'!H:H,MATCH($C1097,'Policy Characteristics'!$C:$C,0)))</f>
        <v>0.01</v>
      </c>
      <c r="O1097" s="358" t="str">
        <f>IF(ISBLANK(INDEX('Policy Characteristics'!I:I,MATCH($C1097,'Policy Characteristics'!$C:$C,0))),"",INDEX('Policy Characteristics'!I:I,MATCH($C1097,'Policy Characteristics'!$C:$C,0)))</f>
        <v>% reduction in cost</v>
      </c>
      <c r="P1097" s="358"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58" t="str">
        <f>IF(ISBLANK(INDEX('Policy Characteristics'!K:K,MATCH($C1097,'Policy Characteristics'!$C:$C,0))),"",INDEX('Policy Characteristics'!K:K,MATCH($C1097,'Policy Characteristics'!$C:$C,0)))</f>
        <v>architectural-design.html#rnd</v>
      </c>
      <c r="R1097" s="358" t="str">
        <f>IF(ISBLANK(INDEX('Policy Characteristics'!L:L,MATCH($C1097,'Policy Characteristics'!$C:$C,0))),"",INDEX('Policy Characteristics'!L:L,MATCH($C1097,'Policy Characteristics'!$C:$C,0)))</f>
        <v>research-and-development.html</v>
      </c>
    </row>
    <row r="1098" spans="1:18" x14ac:dyDescent="0.35">
      <c r="A1098" s="358" t="str">
        <f>IF(ISBLANK(INDEX('Policy Characteristics'!A:A,MATCH($C1098,'Policy Characteristics'!$C:$C,0))),"",INDEX('Policy Characteristics'!A:A,MATCH($C1098,'Policy Characteristics'!$C:$C,0)))</f>
        <v>Research and Development</v>
      </c>
      <c r="B1098" s="358" t="str">
        <f>IF(ISBLANK(INDEX('Policy Characteristics'!B:B,MATCH($C1098,'Policy Characteristics'!$C:$C,0))),"",INDEX('Policy Characteristics'!B:B,MATCH($C1098,'Policy Characteristics'!$C:$C,0)))</f>
        <v>Capital Cost Reduction</v>
      </c>
      <c r="C1098" s="362" t="str">
        <f t="shared" si="58"/>
        <v>RnD Electricity Capital Cost Perc Reduction</v>
      </c>
      <c r="D1098" s="9" t="s">
        <v>483</v>
      </c>
      <c r="E1098" s="55"/>
      <c r="F1098" s="9" t="s">
        <v>485</v>
      </c>
      <c r="G1098" s="53"/>
      <c r="H1098" s="54">
        <v>183</v>
      </c>
      <c r="I1098" s="53" t="s">
        <v>45</v>
      </c>
      <c r="J1098" s="360" t="str">
        <f>IF(ISBLANK(INDEX('Policy Characteristics'!D:D,MATCH($C1098,'Policy Characteristics'!$C:$C,0))),"",INDEX('Policy Characteristics'!D:D,MATCH($C1098,'Policy Characteristics'!$C:$C,0)))</f>
        <v>R&amp;D Capital Cost Reductions</v>
      </c>
      <c r="K1098" s="358" t="str">
        <f>IF(ISBLANK(INDEX('Policy Characteristics'!E:E,MATCH($C1098,'Policy Characteristics'!$C:$C,0))),"",INDEX('Policy Characteristics'!E:E,MATCH($C1098,'Policy Characteristics'!$C:$C,0)))</f>
        <v>RnD electricity capital cost reduction</v>
      </c>
      <c r="L1098" s="380">
        <f>IF(ISBLANK(INDEX('Policy Characteristics'!F:F,MATCH($C1098,'Policy Characteristics'!$C:$C,0))),"",INDEX('Policy Characteristics'!F:F,MATCH($C1098,'Policy Characteristics'!$C:$C,0)))</f>
        <v>0</v>
      </c>
      <c r="M1098" s="380">
        <f>IF(ISBLANK(INDEX('Policy Characteristics'!G:G,MATCH($C1098,'Policy Characteristics'!$C:$C,0))),"",INDEX('Policy Characteristics'!G:G,MATCH($C1098,'Policy Characteristics'!$C:$C,0)))</f>
        <v>0.4</v>
      </c>
      <c r="N1098" s="380">
        <f>IF(ISBLANK(INDEX('Policy Characteristics'!H:H,MATCH($C1098,'Policy Characteristics'!$C:$C,0))),"",INDEX('Policy Characteristics'!H:H,MATCH($C1098,'Policy Characteristics'!$C:$C,0)))</f>
        <v>0.01</v>
      </c>
      <c r="O1098" s="358" t="str">
        <f>IF(ISBLANK(INDEX('Policy Characteristics'!I:I,MATCH($C1098,'Policy Characteristics'!$C:$C,0))),"",INDEX('Policy Characteristics'!I:I,MATCH($C1098,'Policy Characteristics'!$C:$C,0)))</f>
        <v>% reduction in cost</v>
      </c>
      <c r="P1098" s="358"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58" t="str">
        <f>IF(ISBLANK(INDEX('Policy Characteristics'!K:K,MATCH($C1098,'Policy Characteristics'!$C:$C,0))),"",INDEX('Policy Characteristics'!K:K,MATCH($C1098,'Policy Characteristics'!$C:$C,0)))</f>
        <v>architectural-design.html#rnd</v>
      </c>
      <c r="R1098" s="358" t="str">
        <f>IF(ISBLANK(INDEX('Policy Characteristics'!L:L,MATCH($C1098,'Policy Characteristics'!$C:$C,0))),"",INDEX('Policy Characteristics'!L:L,MATCH($C1098,'Policy Characteristics'!$C:$C,0)))</f>
        <v>research-and-development.html</v>
      </c>
    </row>
    <row r="1099" spans="1:18" x14ac:dyDescent="0.35">
      <c r="A1099" s="358" t="str">
        <f>IF(ISBLANK(INDEX('Policy Characteristics'!A:A,MATCH($C1099,'Policy Characteristics'!$C:$C,0))),"",INDEX('Policy Characteristics'!A:A,MATCH($C1099,'Policy Characteristics'!$C:$C,0)))</f>
        <v>Research and Development</v>
      </c>
      <c r="B1099" s="358" t="str">
        <f>IF(ISBLANK(INDEX('Policy Characteristics'!B:B,MATCH($C1099,'Policy Characteristics'!$C:$C,0))),"",INDEX('Policy Characteristics'!B:B,MATCH($C1099,'Policy Characteristics'!$C:$C,0)))</f>
        <v>Capital Cost Reduction</v>
      </c>
      <c r="C1099" s="363" t="s">
        <v>313</v>
      </c>
      <c r="D1099" s="195" t="s">
        <v>3219</v>
      </c>
      <c r="E1099" s="53"/>
      <c r="F1099" s="9" t="s">
        <v>3257</v>
      </c>
      <c r="G1099" s="53"/>
      <c r="H1099" s="54">
        <v>1462</v>
      </c>
      <c r="I1099" s="53" t="s">
        <v>45</v>
      </c>
      <c r="J1099" s="360" t="str">
        <f>IF(ISBLANK(INDEX('Policy Characteristics'!D:D,MATCH($C1099,'Policy Characteristics'!$C:$C,0))),"",INDEX('Policy Characteristics'!D:D,MATCH($C1099,'Policy Characteristics'!$C:$C,0)))</f>
        <v>R&amp;D Capital Cost Reductions</v>
      </c>
      <c r="K1099" s="358" t="str">
        <f>IF(ISBLANK(INDEX('Policy Characteristics'!E:E,MATCH($C1099,'Policy Characteristics'!$C:$C,0))),"",INDEX('Policy Characteristics'!E:E,MATCH($C1099,'Policy Characteristics'!$C:$C,0)))</f>
        <v>RnD industry capital cost reduction</v>
      </c>
      <c r="L1099" s="380">
        <f>IF(ISBLANK(INDEX('Policy Characteristics'!F:F,MATCH($C1099,'Policy Characteristics'!$C:$C,0))),"",INDEX('Policy Characteristics'!F:F,MATCH($C1099,'Policy Characteristics'!$C:$C,0)))</f>
        <v>0</v>
      </c>
      <c r="M1099" s="380">
        <f>IF(ISBLANK(INDEX('Policy Characteristics'!G:G,MATCH($C1099,'Policy Characteristics'!$C:$C,0))),"",INDEX('Policy Characteristics'!G:G,MATCH($C1099,'Policy Characteristics'!$C:$C,0)))</f>
        <v>0.4</v>
      </c>
      <c r="N1099" s="380">
        <f>IF(ISBLANK(INDEX('Policy Characteristics'!H:H,MATCH($C1099,'Policy Characteristics'!$C:$C,0))),"",INDEX('Policy Characteristics'!H:H,MATCH($C1099,'Policy Characteristics'!$C:$C,0)))</f>
        <v>0.01</v>
      </c>
      <c r="O1099" s="358" t="str">
        <f>IF(ISBLANK(INDEX('Policy Characteristics'!I:I,MATCH($C1099,'Policy Characteristics'!$C:$C,0))),"",INDEX('Policy Characteristics'!I:I,MATCH($C1099,'Policy Characteristics'!$C:$C,0)))</f>
        <v>% reduction in cost</v>
      </c>
      <c r="P1099" s="358"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58" t="str">
        <f>IF(ISBLANK(INDEX('Policy Characteristics'!K:K,MATCH($C1099,'Policy Characteristics'!$C:$C,0))),"",INDEX('Policy Characteristics'!K:K,MATCH($C1099,'Policy Characteristics'!$C:$C,0)))</f>
        <v>architectural-design.html#rnd</v>
      </c>
      <c r="R1099" s="358" t="str">
        <f>IF(ISBLANK(INDEX('Policy Characteristics'!L:L,MATCH($C1099,'Policy Characteristics'!$C:$C,0))),"",INDEX('Policy Characteristics'!L:L,MATCH($C1099,'Policy Characteristics'!$C:$C,0)))</f>
        <v>research-and-development.html</v>
      </c>
    </row>
    <row r="1100" spans="1:18" x14ac:dyDescent="0.35">
      <c r="A1100" s="358" t="str">
        <f>IF(ISBLANK(INDEX('Policy Characteristics'!A:A,MATCH($C1100,'Policy Characteristics'!$C:$C,0))),"",INDEX('Policy Characteristics'!A:A,MATCH($C1100,'Policy Characteristics'!$C:$C,0)))</f>
        <v>Research and Development</v>
      </c>
      <c r="B1100" s="358" t="str">
        <f>IF(ISBLANK(INDEX('Policy Characteristics'!B:B,MATCH($C1100,'Policy Characteristics'!$C:$C,0))),"",INDEX('Policy Characteristics'!B:B,MATCH($C1100,'Policy Characteristics'!$C:$C,0)))</f>
        <v>Capital Cost Reduction</v>
      </c>
      <c r="C1100" s="362" t="str">
        <f t="shared" ref="C1100:C1123" si="59">C$1099</f>
        <v>RnD Industry Capital Cost Perc Reduction</v>
      </c>
      <c r="D1100" s="195" t="s">
        <v>3220</v>
      </c>
      <c r="E1100" s="53"/>
      <c r="F1100" s="9" t="s">
        <v>3258</v>
      </c>
      <c r="G1100" s="53"/>
      <c r="H1100" s="54">
        <v>1463</v>
      </c>
      <c r="I1100" s="53" t="s">
        <v>45</v>
      </c>
      <c r="J1100" s="360" t="str">
        <f>IF(ISBLANK(INDEX('Policy Characteristics'!D:D,MATCH($C1100,'Policy Characteristics'!$C:$C,0))),"",INDEX('Policy Characteristics'!D:D,MATCH($C1100,'Policy Characteristics'!$C:$C,0)))</f>
        <v>R&amp;D Capital Cost Reductions</v>
      </c>
      <c r="K1100" s="358" t="str">
        <f>IF(ISBLANK(INDEX('Policy Characteristics'!E:E,MATCH($C1100,'Policy Characteristics'!$C:$C,0))),"",INDEX('Policy Characteristics'!E:E,MATCH($C1100,'Policy Characteristics'!$C:$C,0)))</f>
        <v>RnD industry capital cost reduction</v>
      </c>
      <c r="L1100" s="380">
        <f>IF(ISBLANK(INDEX('Policy Characteristics'!F:F,MATCH($C1100,'Policy Characteristics'!$C:$C,0))),"",INDEX('Policy Characteristics'!F:F,MATCH($C1100,'Policy Characteristics'!$C:$C,0)))</f>
        <v>0</v>
      </c>
      <c r="M1100" s="380">
        <f>IF(ISBLANK(INDEX('Policy Characteristics'!G:G,MATCH($C1100,'Policy Characteristics'!$C:$C,0))),"",INDEX('Policy Characteristics'!G:G,MATCH($C1100,'Policy Characteristics'!$C:$C,0)))</f>
        <v>0.4</v>
      </c>
      <c r="N1100" s="380">
        <f>IF(ISBLANK(INDEX('Policy Characteristics'!H:H,MATCH($C1100,'Policy Characteristics'!$C:$C,0))),"",INDEX('Policy Characteristics'!H:H,MATCH($C1100,'Policy Characteristics'!$C:$C,0)))</f>
        <v>0.01</v>
      </c>
      <c r="O1100" s="358" t="str">
        <f>IF(ISBLANK(INDEX('Policy Characteristics'!I:I,MATCH($C1100,'Policy Characteristics'!$C:$C,0))),"",INDEX('Policy Characteristics'!I:I,MATCH($C1100,'Policy Characteristics'!$C:$C,0)))</f>
        <v>% reduction in cost</v>
      </c>
      <c r="P1100" s="358"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58" t="str">
        <f>IF(ISBLANK(INDEX('Policy Characteristics'!K:K,MATCH($C1100,'Policy Characteristics'!$C:$C,0))),"",INDEX('Policy Characteristics'!K:K,MATCH($C1100,'Policy Characteristics'!$C:$C,0)))</f>
        <v>architectural-design.html#rnd</v>
      </c>
      <c r="R1100" s="358" t="str">
        <f>IF(ISBLANK(INDEX('Policy Characteristics'!L:L,MATCH($C1100,'Policy Characteristics'!$C:$C,0))),"",INDEX('Policy Characteristics'!L:L,MATCH($C1100,'Policy Characteristics'!$C:$C,0)))</f>
        <v>research-and-development.html</v>
      </c>
    </row>
    <row r="1101" spans="1:18" x14ac:dyDescent="0.35">
      <c r="A1101" s="358" t="str">
        <f>IF(ISBLANK(INDEX('Policy Characteristics'!A:A,MATCH($C1101,'Policy Characteristics'!$C:$C,0))),"",INDEX('Policy Characteristics'!A:A,MATCH($C1101,'Policy Characteristics'!$C:$C,0)))</f>
        <v>Research and Development</v>
      </c>
      <c r="B1101" s="358" t="str">
        <f>IF(ISBLANK(INDEX('Policy Characteristics'!B:B,MATCH($C1101,'Policy Characteristics'!$C:$C,0))),"",INDEX('Policy Characteristics'!B:B,MATCH($C1101,'Policy Characteristics'!$C:$C,0)))</f>
        <v>Capital Cost Reduction</v>
      </c>
      <c r="C1101" s="362" t="str">
        <f t="shared" si="59"/>
        <v>RnD Industry Capital Cost Perc Reduction</v>
      </c>
      <c r="D1101" s="195" t="s">
        <v>3221</v>
      </c>
      <c r="E1101" s="53"/>
      <c r="F1101" s="9" t="s">
        <v>3259</v>
      </c>
      <c r="G1101" s="53"/>
      <c r="H1101" s="54">
        <v>1464</v>
      </c>
      <c r="I1101" s="53" t="s">
        <v>45</v>
      </c>
      <c r="J1101" s="360" t="str">
        <f>IF(ISBLANK(INDEX('Policy Characteristics'!D:D,MATCH($C1101,'Policy Characteristics'!$C:$C,0))),"",INDEX('Policy Characteristics'!D:D,MATCH($C1101,'Policy Characteristics'!$C:$C,0)))</f>
        <v>R&amp;D Capital Cost Reductions</v>
      </c>
      <c r="K1101" s="358" t="str">
        <f>IF(ISBLANK(INDEX('Policy Characteristics'!E:E,MATCH($C1101,'Policy Characteristics'!$C:$C,0))),"",INDEX('Policy Characteristics'!E:E,MATCH($C1101,'Policy Characteristics'!$C:$C,0)))</f>
        <v>RnD industry capital cost reduction</v>
      </c>
      <c r="L1101" s="380">
        <f>IF(ISBLANK(INDEX('Policy Characteristics'!F:F,MATCH($C1101,'Policy Characteristics'!$C:$C,0))),"",INDEX('Policy Characteristics'!F:F,MATCH($C1101,'Policy Characteristics'!$C:$C,0)))</f>
        <v>0</v>
      </c>
      <c r="M1101" s="380">
        <f>IF(ISBLANK(INDEX('Policy Characteristics'!G:G,MATCH($C1101,'Policy Characteristics'!$C:$C,0))),"",INDEX('Policy Characteristics'!G:G,MATCH($C1101,'Policy Characteristics'!$C:$C,0)))</f>
        <v>0.4</v>
      </c>
      <c r="N1101" s="380">
        <f>IF(ISBLANK(INDEX('Policy Characteristics'!H:H,MATCH($C1101,'Policy Characteristics'!$C:$C,0))),"",INDEX('Policy Characteristics'!H:H,MATCH($C1101,'Policy Characteristics'!$C:$C,0)))</f>
        <v>0.01</v>
      </c>
      <c r="O1101" s="358" t="str">
        <f>IF(ISBLANK(INDEX('Policy Characteristics'!I:I,MATCH($C1101,'Policy Characteristics'!$C:$C,0))),"",INDEX('Policy Characteristics'!I:I,MATCH($C1101,'Policy Characteristics'!$C:$C,0)))</f>
        <v>% reduction in cost</v>
      </c>
      <c r="P1101" s="358"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58" t="str">
        <f>IF(ISBLANK(INDEX('Policy Characteristics'!K:K,MATCH($C1101,'Policy Characteristics'!$C:$C,0))),"",INDEX('Policy Characteristics'!K:K,MATCH($C1101,'Policy Characteristics'!$C:$C,0)))</f>
        <v>architectural-design.html#rnd</v>
      </c>
      <c r="R1101" s="358" t="str">
        <f>IF(ISBLANK(INDEX('Policy Characteristics'!L:L,MATCH($C1101,'Policy Characteristics'!$C:$C,0))),"",INDEX('Policy Characteristics'!L:L,MATCH($C1101,'Policy Characteristics'!$C:$C,0)))</f>
        <v>research-and-development.html</v>
      </c>
    </row>
    <row r="1102" spans="1:18" x14ac:dyDescent="0.35">
      <c r="A1102" s="358" t="str">
        <f>IF(ISBLANK(INDEX('Policy Characteristics'!A:A,MATCH($C1102,'Policy Characteristics'!$C:$C,0))),"",INDEX('Policy Characteristics'!A:A,MATCH($C1102,'Policy Characteristics'!$C:$C,0)))</f>
        <v>Research and Development</v>
      </c>
      <c r="B1102" s="358" t="str">
        <f>IF(ISBLANK(INDEX('Policy Characteristics'!B:B,MATCH($C1102,'Policy Characteristics'!$C:$C,0))),"",INDEX('Policy Characteristics'!B:B,MATCH($C1102,'Policy Characteristics'!$C:$C,0)))</f>
        <v>Capital Cost Reduction</v>
      </c>
      <c r="C1102" s="362" t="str">
        <f t="shared" si="59"/>
        <v>RnD Industry Capital Cost Perc Reduction</v>
      </c>
      <c r="D1102" s="195" t="s">
        <v>3222</v>
      </c>
      <c r="E1102" s="53"/>
      <c r="F1102" s="9" t="s">
        <v>3260</v>
      </c>
      <c r="G1102" s="53"/>
      <c r="H1102" s="54">
        <v>1465</v>
      </c>
      <c r="I1102" s="53" t="s">
        <v>45</v>
      </c>
      <c r="J1102" s="360" t="str">
        <f>IF(ISBLANK(INDEX('Policy Characteristics'!D:D,MATCH($C1102,'Policy Characteristics'!$C:$C,0))),"",INDEX('Policy Characteristics'!D:D,MATCH($C1102,'Policy Characteristics'!$C:$C,0)))</f>
        <v>R&amp;D Capital Cost Reductions</v>
      </c>
      <c r="K1102" s="358" t="str">
        <f>IF(ISBLANK(INDEX('Policy Characteristics'!E:E,MATCH($C1102,'Policy Characteristics'!$C:$C,0))),"",INDEX('Policy Characteristics'!E:E,MATCH($C1102,'Policy Characteristics'!$C:$C,0)))</f>
        <v>RnD industry capital cost reduction</v>
      </c>
      <c r="L1102" s="380">
        <f>IF(ISBLANK(INDEX('Policy Characteristics'!F:F,MATCH($C1102,'Policy Characteristics'!$C:$C,0))),"",INDEX('Policy Characteristics'!F:F,MATCH($C1102,'Policy Characteristics'!$C:$C,0)))</f>
        <v>0</v>
      </c>
      <c r="M1102" s="380">
        <f>IF(ISBLANK(INDEX('Policy Characteristics'!G:G,MATCH($C1102,'Policy Characteristics'!$C:$C,0))),"",INDEX('Policy Characteristics'!G:G,MATCH($C1102,'Policy Characteristics'!$C:$C,0)))</f>
        <v>0.4</v>
      </c>
      <c r="N1102" s="380">
        <f>IF(ISBLANK(INDEX('Policy Characteristics'!H:H,MATCH($C1102,'Policy Characteristics'!$C:$C,0))),"",INDEX('Policy Characteristics'!H:H,MATCH($C1102,'Policy Characteristics'!$C:$C,0)))</f>
        <v>0.01</v>
      </c>
      <c r="O1102" s="358" t="str">
        <f>IF(ISBLANK(INDEX('Policy Characteristics'!I:I,MATCH($C1102,'Policy Characteristics'!$C:$C,0))),"",INDEX('Policy Characteristics'!I:I,MATCH($C1102,'Policy Characteristics'!$C:$C,0)))</f>
        <v>% reduction in cost</v>
      </c>
      <c r="P1102" s="358"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58" t="str">
        <f>IF(ISBLANK(INDEX('Policy Characteristics'!K:K,MATCH($C1102,'Policy Characteristics'!$C:$C,0))),"",INDEX('Policy Characteristics'!K:K,MATCH($C1102,'Policy Characteristics'!$C:$C,0)))</f>
        <v>architectural-design.html#rnd</v>
      </c>
      <c r="R1102" s="358" t="str">
        <f>IF(ISBLANK(INDEX('Policy Characteristics'!L:L,MATCH($C1102,'Policy Characteristics'!$C:$C,0))),"",INDEX('Policy Characteristics'!L:L,MATCH($C1102,'Policy Characteristics'!$C:$C,0)))</f>
        <v>research-and-development.html</v>
      </c>
    </row>
    <row r="1103" spans="1:18" x14ac:dyDescent="0.35">
      <c r="A1103" s="358" t="str">
        <f>IF(ISBLANK(INDEX('Policy Characteristics'!A:A,MATCH($C1103,'Policy Characteristics'!$C:$C,0))),"",INDEX('Policy Characteristics'!A:A,MATCH($C1103,'Policy Characteristics'!$C:$C,0)))</f>
        <v>Research and Development</v>
      </c>
      <c r="B1103" s="358" t="str">
        <f>IF(ISBLANK(INDEX('Policy Characteristics'!B:B,MATCH($C1103,'Policy Characteristics'!$C:$C,0))),"",INDEX('Policy Characteristics'!B:B,MATCH($C1103,'Policy Characteristics'!$C:$C,0)))</f>
        <v>Capital Cost Reduction</v>
      </c>
      <c r="C1103" s="362" t="str">
        <f t="shared" si="59"/>
        <v>RnD Industry Capital Cost Perc Reduction</v>
      </c>
      <c r="D1103" s="195" t="s">
        <v>3223</v>
      </c>
      <c r="E1103" s="53"/>
      <c r="F1103" s="9" t="s">
        <v>3261</v>
      </c>
      <c r="G1103" s="53"/>
      <c r="H1103" s="54">
        <v>1466</v>
      </c>
      <c r="I1103" s="53" t="s">
        <v>45</v>
      </c>
      <c r="J1103" s="360" t="str">
        <f>IF(ISBLANK(INDEX('Policy Characteristics'!D:D,MATCH($C1103,'Policy Characteristics'!$C:$C,0))),"",INDEX('Policy Characteristics'!D:D,MATCH($C1103,'Policy Characteristics'!$C:$C,0)))</f>
        <v>R&amp;D Capital Cost Reductions</v>
      </c>
      <c r="K1103" s="358" t="str">
        <f>IF(ISBLANK(INDEX('Policy Characteristics'!E:E,MATCH($C1103,'Policy Characteristics'!$C:$C,0))),"",INDEX('Policy Characteristics'!E:E,MATCH($C1103,'Policy Characteristics'!$C:$C,0)))</f>
        <v>RnD industry capital cost reduction</v>
      </c>
      <c r="L1103" s="380">
        <f>IF(ISBLANK(INDEX('Policy Characteristics'!F:F,MATCH($C1103,'Policy Characteristics'!$C:$C,0))),"",INDEX('Policy Characteristics'!F:F,MATCH($C1103,'Policy Characteristics'!$C:$C,0)))</f>
        <v>0</v>
      </c>
      <c r="M1103" s="380">
        <f>IF(ISBLANK(INDEX('Policy Characteristics'!G:G,MATCH($C1103,'Policy Characteristics'!$C:$C,0))),"",INDEX('Policy Characteristics'!G:G,MATCH($C1103,'Policy Characteristics'!$C:$C,0)))</f>
        <v>0.4</v>
      </c>
      <c r="N1103" s="380">
        <f>IF(ISBLANK(INDEX('Policy Characteristics'!H:H,MATCH($C1103,'Policy Characteristics'!$C:$C,0))),"",INDEX('Policy Characteristics'!H:H,MATCH($C1103,'Policy Characteristics'!$C:$C,0)))</f>
        <v>0.01</v>
      </c>
      <c r="O1103" s="358" t="str">
        <f>IF(ISBLANK(INDEX('Policy Characteristics'!I:I,MATCH($C1103,'Policy Characteristics'!$C:$C,0))),"",INDEX('Policy Characteristics'!I:I,MATCH($C1103,'Policy Characteristics'!$C:$C,0)))</f>
        <v>% reduction in cost</v>
      </c>
      <c r="P1103" s="358"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58" t="str">
        <f>IF(ISBLANK(INDEX('Policy Characteristics'!K:K,MATCH($C1103,'Policy Characteristics'!$C:$C,0))),"",INDEX('Policy Characteristics'!K:K,MATCH($C1103,'Policy Characteristics'!$C:$C,0)))</f>
        <v>architectural-design.html#rnd</v>
      </c>
      <c r="R1103" s="358" t="str">
        <f>IF(ISBLANK(INDEX('Policy Characteristics'!L:L,MATCH($C1103,'Policy Characteristics'!$C:$C,0))),"",INDEX('Policy Characteristics'!L:L,MATCH($C1103,'Policy Characteristics'!$C:$C,0)))</f>
        <v>research-and-development.html</v>
      </c>
    </row>
    <row r="1104" spans="1:18" x14ac:dyDescent="0.35">
      <c r="A1104" s="358" t="str">
        <f>IF(ISBLANK(INDEX('Policy Characteristics'!A:A,MATCH($C1104,'Policy Characteristics'!$C:$C,0))),"",INDEX('Policy Characteristics'!A:A,MATCH($C1104,'Policy Characteristics'!$C:$C,0)))</f>
        <v>Research and Development</v>
      </c>
      <c r="B1104" s="358" t="str">
        <f>IF(ISBLANK(INDEX('Policy Characteristics'!B:B,MATCH($C1104,'Policy Characteristics'!$C:$C,0))),"",INDEX('Policy Characteristics'!B:B,MATCH($C1104,'Policy Characteristics'!$C:$C,0)))</f>
        <v>Capital Cost Reduction</v>
      </c>
      <c r="C1104" s="362" t="str">
        <f t="shared" si="59"/>
        <v>RnD Industry Capital Cost Perc Reduction</v>
      </c>
      <c r="D1104" s="195" t="s">
        <v>3224</v>
      </c>
      <c r="E1104" s="53"/>
      <c r="F1104" s="9" t="s">
        <v>3262</v>
      </c>
      <c r="G1104" s="53"/>
      <c r="H1104" s="54">
        <v>1467</v>
      </c>
      <c r="I1104" s="53" t="s">
        <v>45</v>
      </c>
      <c r="J1104" s="360" t="str">
        <f>IF(ISBLANK(INDEX('Policy Characteristics'!D:D,MATCH($C1104,'Policy Characteristics'!$C:$C,0))),"",INDEX('Policy Characteristics'!D:D,MATCH($C1104,'Policy Characteristics'!$C:$C,0)))</f>
        <v>R&amp;D Capital Cost Reductions</v>
      </c>
      <c r="K1104" s="358" t="str">
        <f>IF(ISBLANK(INDEX('Policy Characteristics'!E:E,MATCH($C1104,'Policy Characteristics'!$C:$C,0))),"",INDEX('Policy Characteristics'!E:E,MATCH($C1104,'Policy Characteristics'!$C:$C,0)))</f>
        <v>RnD industry capital cost reduction</v>
      </c>
      <c r="L1104" s="380">
        <f>IF(ISBLANK(INDEX('Policy Characteristics'!F:F,MATCH($C1104,'Policy Characteristics'!$C:$C,0))),"",INDEX('Policy Characteristics'!F:F,MATCH($C1104,'Policy Characteristics'!$C:$C,0)))</f>
        <v>0</v>
      </c>
      <c r="M1104" s="380">
        <f>IF(ISBLANK(INDEX('Policy Characteristics'!G:G,MATCH($C1104,'Policy Characteristics'!$C:$C,0))),"",INDEX('Policy Characteristics'!G:G,MATCH($C1104,'Policy Characteristics'!$C:$C,0)))</f>
        <v>0.4</v>
      </c>
      <c r="N1104" s="380">
        <f>IF(ISBLANK(INDEX('Policy Characteristics'!H:H,MATCH($C1104,'Policy Characteristics'!$C:$C,0))),"",INDEX('Policy Characteristics'!H:H,MATCH($C1104,'Policy Characteristics'!$C:$C,0)))</f>
        <v>0.01</v>
      </c>
      <c r="O1104" s="358" t="str">
        <f>IF(ISBLANK(INDEX('Policy Characteristics'!I:I,MATCH($C1104,'Policy Characteristics'!$C:$C,0))),"",INDEX('Policy Characteristics'!I:I,MATCH($C1104,'Policy Characteristics'!$C:$C,0)))</f>
        <v>% reduction in cost</v>
      </c>
      <c r="P1104" s="358"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58" t="str">
        <f>IF(ISBLANK(INDEX('Policy Characteristics'!K:K,MATCH($C1104,'Policy Characteristics'!$C:$C,0))),"",INDEX('Policy Characteristics'!K:K,MATCH($C1104,'Policy Characteristics'!$C:$C,0)))</f>
        <v>architectural-design.html#rnd</v>
      </c>
      <c r="R1104" s="358" t="str">
        <f>IF(ISBLANK(INDEX('Policy Characteristics'!L:L,MATCH($C1104,'Policy Characteristics'!$C:$C,0))),"",INDEX('Policy Characteristics'!L:L,MATCH($C1104,'Policy Characteristics'!$C:$C,0)))</f>
        <v>research-and-development.html</v>
      </c>
    </row>
    <row r="1105" spans="1:18" x14ac:dyDescent="0.35">
      <c r="A1105" s="358" t="str">
        <f>IF(ISBLANK(INDEX('Policy Characteristics'!A:A,MATCH($C1105,'Policy Characteristics'!$C:$C,0))),"",INDEX('Policy Characteristics'!A:A,MATCH($C1105,'Policy Characteristics'!$C:$C,0)))</f>
        <v>Research and Development</v>
      </c>
      <c r="B1105" s="358" t="str">
        <f>IF(ISBLANK(INDEX('Policy Characteristics'!B:B,MATCH($C1105,'Policy Characteristics'!$C:$C,0))),"",INDEX('Policy Characteristics'!B:B,MATCH($C1105,'Policy Characteristics'!$C:$C,0)))</f>
        <v>Capital Cost Reduction</v>
      </c>
      <c r="C1105" s="362" t="str">
        <f t="shared" si="59"/>
        <v>RnD Industry Capital Cost Perc Reduction</v>
      </c>
      <c r="D1105" s="195" t="s">
        <v>3225</v>
      </c>
      <c r="E1105" s="53"/>
      <c r="F1105" s="9" t="s">
        <v>3263</v>
      </c>
      <c r="G1105" s="53"/>
      <c r="H1105" s="54">
        <v>1468</v>
      </c>
      <c r="I1105" s="53" t="s">
        <v>45</v>
      </c>
      <c r="J1105" s="360" t="str">
        <f>IF(ISBLANK(INDEX('Policy Characteristics'!D:D,MATCH($C1105,'Policy Characteristics'!$C:$C,0))),"",INDEX('Policy Characteristics'!D:D,MATCH($C1105,'Policy Characteristics'!$C:$C,0)))</f>
        <v>R&amp;D Capital Cost Reductions</v>
      </c>
      <c r="K1105" s="358" t="str">
        <f>IF(ISBLANK(INDEX('Policy Characteristics'!E:E,MATCH($C1105,'Policy Characteristics'!$C:$C,0))),"",INDEX('Policy Characteristics'!E:E,MATCH($C1105,'Policy Characteristics'!$C:$C,0)))</f>
        <v>RnD industry capital cost reduction</v>
      </c>
      <c r="L1105" s="380">
        <f>IF(ISBLANK(INDEX('Policy Characteristics'!F:F,MATCH($C1105,'Policy Characteristics'!$C:$C,0))),"",INDEX('Policy Characteristics'!F:F,MATCH($C1105,'Policy Characteristics'!$C:$C,0)))</f>
        <v>0</v>
      </c>
      <c r="M1105" s="380">
        <f>IF(ISBLANK(INDEX('Policy Characteristics'!G:G,MATCH($C1105,'Policy Characteristics'!$C:$C,0))),"",INDEX('Policy Characteristics'!G:G,MATCH($C1105,'Policy Characteristics'!$C:$C,0)))</f>
        <v>0.4</v>
      </c>
      <c r="N1105" s="380">
        <f>IF(ISBLANK(INDEX('Policy Characteristics'!H:H,MATCH($C1105,'Policy Characteristics'!$C:$C,0))),"",INDEX('Policy Characteristics'!H:H,MATCH($C1105,'Policy Characteristics'!$C:$C,0)))</f>
        <v>0.01</v>
      </c>
      <c r="O1105" s="358" t="str">
        <f>IF(ISBLANK(INDEX('Policy Characteristics'!I:I,MATCH($C1105,'Policy Characteristics'!$C:$C,0))),"",INDEX('Policy Characteristics'!I:I,MATCH($C1105,'Policy Characteristics'!$C:$C,0)))</f>
        <v>% reduction in cost</v>
      </c>
      <c r="P1105" s="358"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58" t="str">
        <f>IF(ISBLANK(INDEX('Policy Characteristics'!K:K,MATCH($C1105,'Policy Characteristics'!$C:$C,0))),"",INDEX('Policy Characteristics'!K:K,MATCH($C1105,'Policy Characteristics'!$C:$C,0)))</f>
        <v>architectural-design.html#rnd</v>
      </c>
      <c r="R1105" s="358" t="str">
        <f>IF(ISBLANK(INDEX('Policy Characteristics'!L:L,MATCH($C1105,'Policy Characteristics'!$C:$C,0))),"",INDEX('Policy Characteristics'!L:L,MATCH($C1105,'Policy Characteristics'!$C:$C,0)))</f>
        <v>research-and-development.html</v>
      </c>
    </row>
    <row r="1106" spans="1:18" x14ac:dyDescent="0.35">
      <c r="A1106" s="358" t="str">
        <f>IF(ISBLANK(INDEX('Policy Characteristics'!A:A,MATCH($C1106,'Policy Characteristics'!$C:$C,0))),"",INDEX('Policy Characteristics'!A:A,MATCH($C1106,'Policy Characteristics'!$C:$C,0)))</f>
        <v>Research and Development</v>
      </c>
      <c r="B1106" s="358" t="str">
        <f>IF(ISBLANK(INDEX('Policy Characteristics'!B:B,MATCH($C1106,'Policy Characteristics'!$C:$C,0))),"",INDEX('Policy Characteristics'!B:B,MATCH($C1106,'Policy Characteristics'!$C:$C,0)))</f>
        <v>Capital Cost Reduction</v>
      </c>
      <c r="C1106" s="362" t="str">
        <f t="shared" si="59"/>
        <v>RnD Industry Capital Cost Perc Reduction</v>
      </c>
      <c r="D1106" s="195" t="s">
        <v>3226</v>
      </c>
      <c r="E1106" s="53"/>
      <c r="F1106" s="9" t="s">
        <v>3264</v>
      </c>
      <c r="G1106" s="53"/>
      <c r="H1106" s="54">
        <v>1469</v>
      </c>
      <c r="I1106" s="53" t="s">
        <v>45</v>
      </c>
      <c r="J1106" s="360" t="str">
        <f>IF(ISBLANK(INDEX('Policy Characteristics'!D:D,MATCH($C1106,'Policy Characteristics'!$C:$C,0))),"",INDEX('Policy Characteristics'!D:D,MATCH($C1106,'Policy Characteristics'!$C:$C,0)))</f>
        <v>R&amp;D Capital Cost Reductions</v>
      </c>
      <c r="K1106" s="358" t="str">
        <f>IF(ISBLANK(INDEX('Policy Characteristics'!E:E,MATCH($C1106,'Policy Characteristics'!$C:$C,0))),"",INDEX('Policy Characteristics'!E:E,MATCH($C1106,'Policy Characteristics'!$C:$C,0)))</f>
        <v>RnD industry capital cost reduction</v>
      </c>
      <c r="L1106" s="380">
        <f>IF(ISBLANK(INDEX('Policy Characteristics'!F:F,MATCH($C1106,'Policy Characteristics'!$C:$C,0))),"",INDEX('Policy Characteristics'!F:F,MATCH($C1106,'Policy Characteristics'!$C:$C,0)))</f>
        <v>0</v>
      </c>
      <c r="M1106" s="380">
        <f>IF(ISBLANK(INDEX('Policy Characteristics'!G:G,MATCH($C1106,'Policy Characteristics'!$C:$C,0))),"",INDEX('Policy Characteristics'!G:G,MATCH($C1106,'Policy Characteristics'!$C:$C,0)))</f>
        <v>0.4</v>
      </c>
      <c r="N1106" s="380">
        <f>IF(ISBLANK(INDEX('Policy Characteristics'!H:H,MATCH($C1106,'Policy Characteristics'!$C:$C,0))),"",INDEX('Policy Characteristics'!H:H,MATCH($C1106,'Policy Characteristics'!$C:$C,0)))</f>
        <v>0.01</v>
      </c>
      <c r="O1106" s="358" t="str">
        <f>IF(ISBLANK(INDEX('Policy Characteristics'!I:I,MATCH($C1106,'Policy Characteristics'!$C:$C,0))),"",INDEX('Policy Characteristics'!I:I,MATCH($C1106,'Policy Characteristics'!$C:$C,0)))</f>
        <v>% reduction in cost</v>
      </c>
      <c r="P1106" s="358"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58" t="str">
        <f>IF(ISBLANK(INDEX('Policy Characteristics'!K:K,MATCH($C1106,'Policy Characteristics'!$C:$C,0))),"",INDEX('Policy Characteristics'!K:K,MATCH($C1106,'Policy Characteristics'!$C:$C,0)))</f>
        <v>architectural-design.html#rnd</v>
      </c>
      <c r="R1106" s="358" t="str">
        <f>IF(ISBLANK(INDEX('Policy Characteristics'!L:L,MATCH($C1106,'Policy Characteristics'!$C:$C,0))),"",INDEX('Policy Characteristics'!L:L,MATCH($C1106,'Policy Characteristics'!$C:$C,0)))</f>
        <v>research-and-development.html</v>
      </c>
    </row>
    <row r="1107" spans="1:18" x14ac:dyDescent="0.35">
      <c r="A1107" s="358" t="str">
        <f>IF(ISBLANK(INDEX('Policy Characteristics'!A:A,MATCH($C1107,'Policy Characteristics'!$C:$C,0))),"",INDEX('Policy Characteristics'!A:A,MATCH($C1107,'Policy Characteristics'!$C:$C,0)))</f>
        <v>Research and Development</v>
      </c>
      <c r="B1107" s="358" t="str">
        <f>IF(ISBLANK(INDEX('Policy Characteristics'!B:B,MATCH($C1107,'Policy Characteristics'!$C:$C,0))),"",INDEX('Policy Characteristics'!B:B,MATCH($C1107,'Policy Characteristics'!$C:$C,0)))</f>
        <v>Capital Cost Reduction</v>
      </c>
      <c r="C1107" s="362" t="str">
        <f t="shared" si="59"/>
        <v>RnD Industry Capital Cost Perc Reduction</v>
      </c>
      <c r="D1107" s="195" t="s">
        <v>3227</v>
      </c>
      <c r="E1107" s="53"/>
      <c r="F1107" s="9" t="s">
        <v>3265</v>
      </c>
      <c r="G1107" s="53"/>
      <c r="H1107" s="54">
        <v>1470</v>
      </c>
      <c r="I1107" s="53" t="s">
        <v>45</v>
      </c>
      <c r="J1107" s="360" t="str">
        <f>IF(ISBLANK(INDEX('Policy Characteristics'!D:D,MATCH($C1107,'Policy Characteristics'!$C:$C,0))),"",INDEX('Policy Characteristics'!D:D,MATCH($C1107,'Policy Characteristics'!$C:$C,0)))</f>
        <v>R&amp;D Capital Cost Reductions</v>
      </c>
      <c r="K1107" s="358" t="str">
        <f>IF(ISBLANK(INDEX('Policy Characteristics'!E:E,MATCH($C1107,'Policy Characteristics'!$C:$C,0))),"",INDEX('Policy Characteristics'!E:E,MATCH($C1107,'Policy Characteristics'!$C:$C,0)))</f>
        <v>RnD industry capital cost reduction</v>
      </c>
      <c r="L1107" s="380">
        <f>IF(ISBLANK(INDEX('Policy Characteristics'!F:F,MATCH($C1107,'Policy Characteristics'!$C:$C,0))),"",INDEX('Policy Characteristics'!F:F,MATCH($C1107,'Policy Characteristics'!$C:$C,0)))</f>
        <v>0</v>
      </c>
      <c r="M1107" s="380">
        <f>IF(ISBLANK(INDEX('Policy Characteristics'!G:G,MATCH($C1107,'Policy Characteristics'!$C:$C,0))),"",INDEX('Policy Characteristics'!G:G,MATCH($C1107,'Policy Characteristics'!$C:$C,0)))</f>
        <v>0.4</v>
      </c>
      <c r="N1107" s="380">
        <f>IF(ISBLANK(INDEX('Policy Characteristics'!H:H,MATCH($C1107,'Policy Characteristics'!$C:$C,0))),"",INDEX('Policy Characteristics'!H:H,MATCH($C1107,'Policy Characteristics'!$C:$C,0)))</f>
        <v>0.01</v>
      </c>
      <c r="O1107" s="358" t="str">
        <f>IF(ISBLANK(INDEX('Policy Characteristics'!I:I,MATCH($C1107,'Policy Characteristics'!$C:$C,0))),"",INDEX('Policy Characteristics'!I:I,MATCH($C1107,'Policy Characteristics'!$C:$C,0)))</f>
        <v>% reduction in cost</v>
      </c>
      <c r="P1107" s="358"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58" t="str">
        <f>IF(ISBLANK(INDEX('Policy Characteristics'!K:K,MATCH($C1107,'Policy Characteristics'!$C:$C,0))),"",INDEX('Policy Characteristics'!K:K,MATCH($C1107,'Policy Characteristics'!$C:$C,0)))</f>
        <v>architectural-design.html#rnd</v>
      </c>
      <c r="R1107" s="358" t="str">
        <f>IF(ISBLANK(INDEX('Policy Characteristics'!L:L,MATCH($C1107,'Policy Characteristics'!$C:$C,0))),"",INDEX('Policy Characteristics'!L:L,MATCH($C1107,'Policy Characteristics'!$C:$C,0)))</f>
        <v>research-and-development.html</v>
      </c>
    </row>
    <row r="1108" spans="1:18" x14ac:dyDescent="0.35">
      <c r="A1108" s="358" t="str">
        <f>IF(ISBLANK(INDEX('Policy Characteristics'!A:A,MATCH($C1108,'Policy Characteristics'!$C:$C,0))),"",INDEX('Policy Characteristics'!A:A,MATCH($C1108,'Policy Characteristics'!$C:$C,0)))</f>
        <v>Research and Development</v>
      </c>
      <c r="B1108" s="358" t="str">
        <f>IF(ISBLANK(INDEX('Policy Characteristics'!B:B,MATCH($C1108,'Policy Characteristics'!$C:$C,0))),"",INDEX('Policy Characteristics'!B:B,MATCH($C1108,'Policy Characteristics'!$C:$C,0)))</f>
        <v>Capital Cost Reduction</v>
      </c>
      <c r="C1108" s="362" t="str">
        <f t="shared" si="59"/>
        <v>RnD Industry Capital Cost Perc Reduction</v>
      </c>
      <c r="D1108" s="195" t="s">
        <v>3228</v>
      </c>
      <c r="E1108" s="53"/>
      <c r="F1108" s="9" t="s">
        <v>353</v>
      </c>
      <c r="G1108" s="53"/>
      <c r="H1108" s="54">
        <v>1471</v>
      </c>
      <c r="I1108" s="53" t="s">
        <v>45</v>
      </c>
      <c r="J1108" s="360" t="str">
        <f>IF(ISBLANK(INDEX('Policy Characteristics'!D:D,MATCH($C1108,'Policy Characteristics'!$C:$C,0))),"",INDEX('Policy Characteristics'!D:D,MATCH($C1108,'Policy Characteristics'!$C:$C,0)))</f>
        <v>R&amp;D Capital Cost Reductions</v>
      </c>
      <c r="K1108" s="358" t="str">
        <f>IF(ISBLANK(INDEX('Policy Characteristics'!E:E,MATCH($C1108,'Policy Characteristics'!$C:$C,0))),"",INDEX('Policy Characteristics'!E:E,MATCH($C1108,'Policy Characteristics'!$C:$C,0)))</f>
        <v>RnD industry capital cost reduction</v>
      </c>
      <c r="L1108" s="380">
        <f>IF(ISBLANK(INDEX('Policy Characteristics'!F:F,MATCH($C1108,'Policy Characteristics'!$C:$C,0))),"",INDEX('Policy Characteristics'!F:F,MATCH($C1108,'Policy Characteristics'!$C:$C,0)))</f>
        <v>0</v>
      </c>
      <c r="M1108" s="380">
        <f>IF(ISBLANK(INDEX('Policy Characteristics'!G:G,MATCH($C1108,'Policy Characteristics'!$C:$C,0))),"",INDEX('Policy Characteristics'!G:G,MATCH($C1108,'Policy Characteristics'!$C:$C,0)))</f>
        <v>0.4</v>
      </c>
      <c r="N1108" s="380">
        <f>IF(ISBLANK(INDEX('Policy Characteristics'!H:H,MATCH($C1108,'Policy Characteristics'!$C:$C,0))),"",INDEX('Policy Characteristics'!H:H,MATCH($C1108,'Policy Characteristics'!$C:$C,0)))</f>
        <v>0.01</v>
      </c>
      <c r="O1108" s="358" t="str">
        <f>IF(ISBLANK(INDEX('Policy Characteristics'!I:I,MATCH($C1108,'Policy Characteristics'!$C:$C,0))),"",INDEX('Policy Characteristics'!I:I,MATCH($C1108,'Policy Characteristics'!$C:$C,0)))</f>
        <v>% reduction in cost</v>
      </c>
      <c r="P1108" s="358"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58" t="str">
        <f>IF(ISBLANK(INDEX('Policy Characteristics'!K:K,MATCH($C1108,'Policy Characteristics'!$C:$C,0))),"",INDEX('Policy Characteristics'!K:K,MATCH($C1108,'Policy Characteristics'!$C:$C,0)))</f>
        <v>architectural-design.html#rnd</v>
      </c>
      <c r="R1108" s="358" t="str">
        <f>IF(ISBLANK(INDEX('Policy Characteristics'!L:L,MATCH($C1108,'Policy Characteristics'!$C:$C,0))),"",INDEX('Policy Characteristics'!L:L,MATCH($C1108,'Policy Characteristics'!$C:$C,0)))</f>
        <v>research-and-development.html</v>
      </c>
    </row>
    <row r="1109" spans="1:18" x14ac:dyDescent="0.35">
      <c r="A1109" s="358" t="str">
        <f>IF(ISBLANK(INDEX('Policy Characteristics'!A:A,MATCH($C1109,'Policy Characteristics'!$C:$C,0))),"",INDEX('Policy Characteristics'!A:A,MATCH($C1109,'Policy Characteristics'!$C:$C,0)))</f>
        <v>Research and Development</v>
      </c>
      <c r="B1109" s="358" t="str">
        <f>IF(ISBLANK(INDEX('Policy Characteristics'!B:B,MATCH($C1109,'Policy Characteristics'!$C:$C,0))),"",INDEX('Policy Characteristics'!B:B,MATCH($C1109,'Policy Characteristics'!$C:$C,0)))</f>
        <v>Capital Cost Reduction</v>
      </c>
      <c r="C1109" s="362" t="str">
        <f t="shared" si="59"/>
        <v>RnD Industry Capital Cost Perc Reduction</v>
      </c>
      <c r="D1109" s="195" t="s">
        <v>3229</v>
      </c>
      <c r="E1109" s="53"/>
      <c r="F1109" s="9" t="s">
        <v>3266</v>
      </c>
      <c r="G1109" s="53"/>
      <c r="H1109" s="54">
        <v>1472</v>
      </c>
      <c r="I1109" s="53" t="s">
        <v>45</v>
      </c>
      <c r="J1109" s="360" t="str">
        <f>IF(ISBLANK(INDEX('Policy Characteristics'!D:D,MATCH($C1109,'Policy Characteristics'!$C:$C,0))),"",INDEX('Policy Characteristics'!D:D,MATCH($C1109,'Policy Characteristics'!$C:$C,0)))</f>
        <v>R&amp;D Capital Cost Reductions</v>
      </c>
      <c r="K1109" s="358" t="str">
        <f>IF(ISBLANK(INDEX('Policy Characteristics'!E:E,MATCH($C1109,'Policy Characteristics'!$C:$C,0))),"",INDEX('Policy Characteristics'!E:E,MATCH($C1109,'Policy Characteristics'!$C:$C,0)))</f>
        <v>RnD industry capital cost reduction</v>
      </c>
      <c r="L1109" s="380">
        <f>IF(ISBLANK(INDEX('Policy Characteristics'!F:F,MATCH($C1109,'Policy Characteristics'!$C:$C,0))),"",INDEX('Policy Characteristics'!F:F,MATCH($C1109,'Policy Characteristics'!$C:$C,0)))</f>
        <v>0</v>
      </c>
      <c r="M1109" s="380">
        <f>IF(ISBLANK(INDEX('Policy Characteristics'!G:G,MATCH($C1109,'Policy Characteristics'!$C:$C,0))),"",INDEX('Policy Characteristics'!G:G,MATCH($C1109,'Policy Characteristics'!$C:$C,0)))</f>
        <v>0.4</v>
      </c>
      <c r="N1109" s="380">
        <f>IF(ISBLANK(INDEX('Policy Characteristics'!H:H,MATCH($C1109,'Policy Characteristics'!$C:$C,0))),"",INDEX('Policy Characteristics'!H:H,MATCH($C1109,'Policy Characteristics'!$C:$C,0)))</f>
        <v>0.01</v>
      </c>
      <c r="O1109" s="358" t="str">
        <f>IF(ISBLANK(INDEX('Policy Characteristics'!I:I,MATCH($C1109,'Policy Characteristics'!$C:$C,0))),"",INDEX('Policy Characteristics'!I:I,MATCH($C1109,'Policy Characteristics'!$C:$C,0)))</f>
        <v>% reduction in cost</v>
      </c>
      <c r="P1109" s="358"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58" t="str">
        <f>IF(ISBLANK(INDEX('Policy Characteristics'!K:K,MATCH($C1109,'Policy Characteristics'!$C:$C,0))),"",INDEX('Policy Characteristics'!K:K,MATCH($C1109,'Policy Characteristics'!$C:$C,0)))</f>
        <v>architectural-design.html#rnd</v>
      </c>
      <c r="R1109" s="358" t="str">
        <f>IF(ISBLANK(INDEX('Policy Characteristics'!L:L,MATCH($C1109,'Policy Characteristics'!$C:$C,0))),"",INDEX('Policy Characteristics'!L:L,MATCH($C1109,'Policy Characteristics'!$C:$C,0)))</f>
        <v>research-and-development.html</v>
      </c>
    </row>
    <row r="1110" spans="1:18" x14ac:dyDescent="0.35">
      <c r="A1110" s="358" t="str">
        <f>IF(ISBLANK(INDEX('Policy Characteristics'!A:A,MATCH($C1110,'Policy Characteristics'!$C:$C,0))),"",INDEX('Policy Characteristics'!A:A,MATCH($C1110,'Policy Characteristics'!$C:$C,0)))</f>
        <v>Research and Development</v>
      </c>
      <c r="B1110" s="358" t="str">
        <f>IF(ISBLANK(INDEX('Policy Characteristics'!B:B,MATCH($C1110,'Policy Characteristics'!$C:$C,0))),"",INDEX('Policy Characteristics'!B:B,MATCH($C1110,'Policy Characteristics'!$C:$C,0)))</f>
        <v>Capital Cost Reduction</v>
      </c>
      <c r="C1110" s="362" t="str">
        <f t="shared" si="59"/>
        <v>RnD Industry Capital Cost Perc Reduction</v>
      </c>
      <c r="D1110" s="195" t="s">
        <v>3230</v>
      </c>
      <c r="E1110" s="53"/>
      <c r="F1110" s="9" t="s">
        <v>3267</v>
      </c>
      <c r="G1110" s="53"/>
      <c r="H1110" s="54">
        <v>1473</v>
      </c>
      <c r="I1110" s="53" t="s">
        <v>45</v>
      </c>
      <c r="J1110" s="360" t="str">
        <f>IF(ISBLANK(INDEX('Policy Characteristics'!D:D,MATCH($C1110,'Policy Characteristics'!$C:$C,0))),"",INDEX('Policy Characteristics'!D:D,MATCH($C1110,'Policy Characteristics'!$C:$C,0)))</f>
        <v>R&amp;D Capital Cost Reductions</v>
      </c>
      <c r="K1110" s="358" t="str">
        <f>IF(ISBLANK(INDEX('Policy Characteristics'!E:E,MATCH($C1110,'Policy Characteristics'!$C:$C,0))),"",INDEX('Policy Characteristics'!E:E,MATCH($C1110,'Policy Characteristics'!$C:$C,0)))</f>
        <v>RnD industry capital cost reduction</v>
      </c>
      <c r="L1110" s="380">
        <f>IF(ISBLANK(INDEX('Policy Characteristics'!F:F,MATCH($C1110,'Policy Characteristics'!$C:$C,0))),"",INDEX('Policy Characteristics'!F:F,MATCH($C1110,'Policy Characteristics'!$C:$C,0)))</f>
        <v>0</v>
      </c>
      <c r="M1110" s="380">
        <f>IF(ISBLANK(INDEX('Policy Characteristics'!G:G,MATCH($C1110,'Policy Characteristics'!$C:$C,0))),"",INDEX('Policy Characteristics'!G:G,MATCH($C1110,'Policy Characteristics'!$C:$C,0)))</f>
        <v>0.4</v>
      </c>
      <c r="N1110" s="380">
        <f>IF(ISBLANK(INDEX('Policy Characteristics'!H:H,MATCH($C1110,'Policy Characteristics'!$C:$C,0))),"",INDEX('Policy Characteristics'!H:H,MATCH($C1110,'Policy Characteristics'!$C:$C,0)))</f>
        <v>0.01</v>
      </c>
      <c r="O1110" s="358" t="str">
        <f>IF(ISBLANK(INDEX('Policy Characteristics'!I:I,MATCH($C1110,'Policy Characteristics'!$C:$C,0))),"",INDEX('Policy Characteristics'!I:I,MATCH($C1110,'Policy Characteristics'!$C:$C,0)))</f>
        <v>% reduction in cost</v>
      </c>
      <c r="P1110" s="358"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58" t="str">
        <f>IF(ISBLANK(INDEX('Policy Characteristics'!K:K,MATCH($C1110,'Policy Characteristics'!$C:$C,0))),"",INDEX('Policy Characteristics'!K:K,MATCH($C1110,'Policy Characteristics'!$C:$C,0)))</f>
        <v>architectural-design.html#rnd</v>
      </c>
      <c r="R1110" s="358" t="str">
        <f>IF(ISBLANK(INDEX('Policy Characteristics'!L:L,MATCH($C1110,'Policy Characteristics'!$C:$C,0))),"",INDEX('Policy Characteristics'!L:L,MATCH($C1110,'Policy Characteristics'!$C:$C,0)))</f>
        <v>research-and-development.html</v>
      </c>
    </row>
    <row r="1111" spans="1:18" x14ac:dyDescent="0.35">
      <c r="A1111" s="358" t="str">
        <f>IF(ISBLANK(INDEX('Policy Characteristics'!A:A,MATCH($C1111,'Policy Characteristics'!$C:$C,0))),"",INDEX('Policy Characteristics'!A:A,MATCH($C1111,'Policy Characteristics'!$C:$C,0)))</f>
        <v>Research and Development</v>
      </c>
      <c r="B1111" s="358" t="str">
        <f>IF(ISBLANK(INDEX('Policy Characteristics'!B:B,MATCH($C1111,'Policy Characteristics'!$C:$C,0))),"",INDEX('Policy Characteristics'!B:B,MATCH($C1111,'Policy Characteristics'!$C:$C,0)))</f>
        <v>Capital Cost Reduction</v>
      </c>
      <c r="C1111" s="362" t="str">
        <f t="shared" si="59"/>
        <v>RnD Industry Capital Cost Perc Reduction</v>
      </c>
      <c r="D1111" s="195" t="s">
        <v>3231</v>
      </c>
      <c r="E1111" s="53"/>
      <c r="F1111" s="9" t="s">
        <v>3268</v>
      </c>
      <c r="G1111" s="53"/>
      <c r="H1111" s="54">
        <v>1474</v>
      </c>
      <c r="I1111" s="53" t="s">
        <v>45</v>
      </c>
      <c r="J1111" s="360" t="str">
        <f>IF(ISBLANK(INDEX('Policy Characteristics'!D:D,MATCH($C1111,'Policy Characteristics'!$C:$C,0))),"",INDEX('Policy Characteristics'!D:D,MATCH($C1111,'Policy Characteristics'!$C:$C,0)))</f>
        <v>R&amp;D Capital Cost Reductions</v>
      </c>
      <c r="K1111" s="358" t="str">
        <f>IF(ISBLANK(INDEX('Policy Characteristics'!E:E,MATCH($C1111,'Policy Characteristics'!$C:$C,0))),"",INDEX('Policy Characteristics'!E:E,MATCH($C1111,'Policy Characteristics'!$C:$C,0)))</f>
        <v>RnD industry capital cost reduction</v>
      </c>
      <c r="L1111" s="380">
        <f>IF(ISBLANK(INDEX('Policy Characteristics'!F:F,MATCH($C1111,'Policy Characteristics'!$C:$C,0))),"",INDEX('Policy Characteristics'!F:F,MATCH($C1111,'Policy Characteristics'!$C:$C,0)))</f>
        <v>0</v>
      </c>
      <c r="M1111" s="380">
        <f>IF(ISBLANK(INDEX('Policy Characteristics'!G:G,MATCH($C1111,'Policy Characteristics'!$C:$C,0))),"",INDEX('Policy Characteristics'!G:G,MATCH($C1111,'Policy Characteristics'!$C:$C,0)))</f>
        <v>0.4</v>
      </c>
      <c r="N1111" s="380">
        <f>IF(ISBLANK(INDEX('Policy Characteristics'!H:H,MATCH($C1111,'Policy Characteristics'!$C:$C,0))),"",INDEX('Policy Characteristics'!H:H,MATCH($C1111,'Policy Characteristics'!$C:$C,0)))</f>
        <v>0.01</v>
      </c>
      <c r="O1111" s="358" t="str">
        <f>IF(ISBLANK(INDEX('Policy Characteristics'!I:I,MATCH($C1111,'Policy Characteristics'!$C:$C,0))),"",INDEX('Policy Characteristics'!I:I,MATCH($C1111,'Policy Characteristics'!$C:$C,0)))</f>
        <v>% reduction in cost</v>
      </c>
      <c r="P1111" s="358"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58" t="str">
        <f>IF(ISBLANK(INDEX('Policy Characteristics'!K:K,MATCH($C1111,'Policy Characteristics'!$C:$C,0))),"",INDEX('Policy Characteristics'!K:K,MATCH($C1111,'Policy Characteristics'!$C:$C,0)))</f>
        <v>architectural-design.html#rnd</v>
      </c>
      <c r="R1111" s="358" t="str">
        <f>IF(ISBLANK(INDEX('Policy Characteristics'!L:L,MATCH($C1111,'Policy Characteristics'!$C:$C,0))),"",INDEX('Policy Characteristics'!L:L,MATCH($C1111,'Policy Characteristics'!$C:$C,0)))</f>
        <v>research-and-development.html</v>
      </c>
    </row>
    <row r="1112" spans="1:18" x14ac:dyDescent="0.35">
      <c r="A1112" s="358" t="str">
        <f>IF(ISBLANK(INDEX('Policy Characteristics'!A:A,MATCH($C1112,'Policy Characteristics'!$C:$C,0))),"",INDEX('Policy Characteristics'!A:A,MATCH($C1112,'Policy Characteristics'!$C:$C,0)))</f>
        <v>Research and Development</v>
      </c>
      <c r="B1112" s="358" t="str">
        <f>IF(ISBLANK(INDEX('Policy Characteristics'!B:B,MATCH($C1112,'Policy Characteristics'!$C:$C,0))),"",INDEX('Policy Characteristics'!B:B,MATCH($C1112,'Policy Characteristics'!$C:$C,0)))</f>
        <v>Capital Cost Reduction</v>
      </c>
      <c r="C1112" s="362" t="str">
        <f t="shared" si="59"/>
        <v>RnD Industry Capital Cost Perc Reduction</v>
      </c>
      <c r="D1112" s="195" t="s">
        <v>3232</v>
      </c>
      <c r="E1112" s="53"/>
      <c r="F1112" s="9" t="s">
        <v>352</v>
      </c>
      <c r="G1112" s="53"/>
      <c r="H1112" s="54">
        <v>1475</v>
      </c>
      <c r="I1112" s="53" t="s">
        <v>45</v>
      </c>
      <c r="J1112" s="360" t="str">
        <f>IF(ISBLANK(INDEX('Policy Characteristics'!D:D,MATCH($C1112,'Policy Characteristics'!$C:$C,0))),"",INDEX('Policy Characteristics'!D:D,MATCH($C1112,'Policy Characteristics'!$C:$C,0)))</f>
        <v>R&amp;D Capital Cost Reductions</v>
      </c>
      <c r="K1112" s="358" t="str">
        <f>IF(ISBLANK(INDEX('Policy Characteristics'!E:E,MATCH($C1112,'Policy Characteristics'!$C:$C,0))),"",INDEX('Policy Characteristics'!E:E,MATCH($C1112,'Policy Characteristics'!$C:$C,0)))</f>
        <v>RnD industry capital cost reduction</v>
      </c>
      <c r="L1112" s="380">
        <f>IF(ISBLANK(INDEX('Policy Characteristics'!F:F,MATCH($C1112,'Policy Characteristics'!$C:$C,0))),"",INDEX('Policy Characteristics'!F:F,MATCH($C1112,'Policy Characteristics'!$C:$C,0)))</f>
        <v>0</v>
      </c>
      <c r="M1112" s="380">
        <f>IF(ISBLANK(INDEX('Policy Characteristics'!G:G,MATCH($C1112,'Policy Characteristics'!$C:$C,0))),"",INDEX('Policy Characteristics'!G:G,MATCH($C1112,'Policy Characteristics'!$C:$C,0)))</f>
        <v>0.4</v>
      </c>
      <c r="N1112" s="380">
        <f>IF(ISBLANK(INDEX('Policy Characteristics'!H:H,MATCH($C1112,'Policy Characteristics'!$C:$C,0))),"",INDEX('Policy Characteristics'!H:H,MATCH($C1112,'Policy Characteristics'!$C:$C,0)))</f>
        <v>0.01</v>
      </c>
      <c r="O1112" s="358" t="str">
        <f>IF(ISBLANK(INDEX('Policy Characteristics'!I:I,MATCH($C1112,'Policy Characteristics'!$C:$C,0))),"",INDEX('Policy Characteristics'!I:I,MATCH($C1112,'Policy Characteristics'!$C:$C,0)))</f>
        <v>% reduction in cost</v>
      </c>
      <c r="P1112" s="358"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58" t="str">
        <f>IF(ISBLANK(INDEX('Policy Characteristics'!K:K,MATCH($C1112,'Policy Characteristics'!$C:$C,0))),"",INDEX('Policy Characteristics'!K:K,MATCH($C1112,'Policy Characteristics'!$C:$C,0)))</f>
        <v>architectural-design.html#rnd</v>
      </c>
      <c r="R1112" s="358" t="str">
        <f>IF(ISBLANK(INDEX('Policy Characteristics'!L:L,MATCH($C1112,'Policy Characteristics'!$C:$C,0))),"",INDEX('Policy Characteristics'!L:L,MATCH($C1112,'Policy Characteristics'!$C:$C,0)))</f>
        <v>research-and-development.html</v>
      </c>
    </row>
    <row r="1113" spans="1:18" x14ac:dyDescent="0.35">
      <c r="A1113" s="358" t="str">
        <f>IF(ISBLANK(INDEX('Policy Characteristics'!A:A,MATCH($C1113,'Policy Characteristics'!$C:$C,0))),"",INDEX('Policy Characteristics'!A:A,MATCH($C1113,'Policy Characteristics'!$C:$C,0)))</f>
        <v>Research and Development</v>
      </c>
      <c r="B1113" s="358" t="str">
        <f>IF(ISBLANK(INDEX('Policy Characteristics'!B:B,MATCH($C1113,'Policy Characteristics'!$C:$C,0))),"",INDEX('Policy Characteristics'!B:B,MATCH($C1113,'Policy Characteristics'!$C:$C,0)))</f>
        <v>Capital Cost Reduction</v>
      </c>
      <c r="C1113" s="362" t="str">
        <f t="shared" si="59"/>
        <v>RnD Industry Capital Cost Perc Reduction</v>
      </c>
      <c r="D1113" s="195" t="s">
        <v>3233</v>
      </c>
      <c r="E1113" s="53"/>
      <c r="F1113" s="9" t="s">
        <v>3269</v>
      </c>
      <c r="G1113" s="53"/>
      <c r="H1113" s="54">
        <v>1476</v>
      </c>
      <c r="I1113" s="53" t="s">
        <v>45</v>
      </c>
      <c r="J1113" s="360" t="str">
        <f>IF(ISBLANK(INDEX('Policy Characteristics'!D:D,MATCH($C1113,'Policy Characteristics'!$C:$C,0))),"",INDEX('Policy Characteristics'!D:D,MATCH($C1113,'Policy Characteristics'!$C:$C,0)))</f>
        <v>R&amp;D Capital Cost Reductions</v>
      </c>
      <c r="K1113" s="358" t="str">
        <f>IF(ISBLANK(INDEX('Policy Characteristics'!E:E,MATCH($C1113,'Policy Characteristics'!$C:$C,0))),"",INDEX('Policy Characteristics'!E:E,MATCH($C1113,'Policy Characteristics'!$C:$C,0)))</f>
        <v>RnD industry capital cost reduction</v>
      </c>
      <c r="L1113" s="380">
        <f>IF(ISBLANK(INDEX('Policy Characteristics'!F:F,MATCH($C1113,'Policy Characteristics'!$C:$C,0))),"",INDEX('Policy Characteristics'!F:F,MATCH($C1113,'Policy Characteristics'!$C:$C,0)))</f>
        <v>0</v>
      </c>
      <c r="M1113" s="380">
        <f>IF(ISBLANK(INDEX('Policy Characteristics'!G:G,MATCH($C1113,'Policy Characteristics'!$C:$C,0))),"",INDEX('Policy Characteristics'!G:G,MATCH($C1113,'Policy Characteristics'!$C:$C,0)))</f>
        <v>0.4</v>
      </c>
      <c r="N1113" s="380">
        <f>IF(ISBLANK(INDEX('Policy Characteristics'!H:H,MATCH($C1113,'Policy Characteristics'!$C:$C,0))),"",INDEX('Policy Characteristics'!H:H,MATCH($C1113,'Policy Characteristics'!$C:$C,0)))</f>
        <v>0.01</v>
      </c>
      <c r="O1113" s="358" t="str">
        <f>IF(ISBLANK(INDEX('Policy Characteristics'!I:I,MATCH($C1113,'Policy Characteristics'!$C:$C,0))),"",INDEX('Policy Characteristics'!I:I,MATCH($C1113,'Policy Characteristics'!$C:$C,0)))</f>
        <v>% reduction in cost</v>
      </c>
      <c r="P1113" s="358"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58" t="str">
        <f>IF(ISBLANK(INDEX('Policy Characteristics'!K:K,MATCH($C1113,'Policy Characteristics'!$C:$C,0))),"",INDEX('Policy Characteristics'!K:K,MATCH($C1113,'Policy Characteristics'!$C:$C,0)))</f>
        <v>architectural-design.html#rnd</v>
      </c>
      <c r="R1113" s="358" t="str">
        <f>IF(ISBLANK(INDEX('Policy Characteristics'!L:L,MATCH($C1113,'Policy Characteristics'!$C:$C,0))),"",INDEX('Policy Characteristics'!L:L,MATCH($C1113,'Policy Characteristics'!$C:$C,0)))</f>
        <v>research-and-development.html</v>
      </c>
    </row>
    <row r="1114" spans="1:18" ht="29" x14ac:dyDescent="0.35">
      <c r="A1114" s="358" t="str">
        <f>IF(ISBLANK(INDEX('Policy Characteristics'!A:A,MATCH($C1114,'Policy Characteristics'!$C:$C,0))),"",INDEX('Policy Characteristics'!A:A,MATCH($C1114,'Policy Characteristics'!$C:$C,0)))</f>
        <v>Research and Development</v>
      </c>
      <c r="B1114" s="358" t="str">
        <f>IF(ISBLANK(INDEX('Policy Characteristics'!B:B,MATCH($C1114,'Policy Characteristics'!$C:$C,0))),"",INDEX('Policy Characteristics'!B:B,MATCH($C1114,'Policy Characteristics'!$C:$C,0)))</f>
        <v>Capital Cost Reduction</v>
      </c>
      <c r="C1114" s="362" t="str">
        <f t="shared" si="59"/>
        <v>RnD Industry Capital Cost Perc Reduction</v>
      </c>
      <c r="D1114" s="195" t="s">
        <v>3234</v>
      </c>
      <c r="E1114" s="53"/>
      <c r="F1114" s="9" t="s">
        <v>3270</v>
      </c>
      <c r="G1114" s="53"/>
      <c r="H1114" s="54">
        <v>1477</v>
      </c>
      <c r="I1114" s="53" t="s">
        <v>45</v>
      </c>
      <c r="J1114" s="360" t="str">
        <f>IF(ISBLANK(INDEX('Policy Characteristics'!D:D,MATCH($C1114,'Policy Characteristics'!$C:$C,0))),"",INDEX('Policy Characteristics'!D:D,MATCH($C1114,'Policy Characteristics'!$C:$C,0)))</f>
        <v>R&amp;D Capital Cost Reductions</v>
      </c>
      <c r="K1114" s="358" t="str">
        <f>IF(ISBLANK(INDEX('Policy Characteristics'!E:E,MATCH($C1114,'Policy Characteristics'!$C:$C,0))),"",INDEX('Policy Characteristics'!E:E,MATCH($C1114,'Policy Characteristics'!$C:$C,0)))</f>
        <v>RnD industry capital cost reduction</v>
      </c>
      <c r="L1114" s="380">
        <f>IF(ISBLANK(INDEX('Policy Characteristics'!F:F,MATCH($C1114,'Policy Characteristics'!$C:$C,0))),"",INDEX('Policy Characteristics'!F:F,MATCH($C1114,'Policy Characteristics'!$C:$C,0)))</f>
        <v>0</v>
      </c>
      <c r="M1114" s="380">
        <f>IF(ISBLANK(INDEX('Policy Characteristics'!G:G,MATCH($C1114,'Policy Characteristics'!$C:$C,0))),"",INDEX('Policy Characteristics'!G:G,MATCH($C1114,'Policy Characteristics'!$C:$C,0)))</f>
        <v>0.4</v>
      </c>
      <c r="N1114" s="380">
        <f>IF(ISBLANK(INDEX('Policy Characteristics'!H:H,MATCH($C1114,'Policy Characteristics'!$C:$C,0))),"",INDEX('Policy Characteristics'!H:H,MATCH($C1114,'Policy Characteristics'!$C:$C,0)))</f>
        <v>0.01</v>
      </c>
      <c r="O1114" s="358" t="str">
        <f>IF(ISBLANK(INDEX('Policy Characteristics'!I:I,MATCH($C1114,'Policy Characteristics'!$C:$C,0))),"",INDEX('Policy Characteristics'!I:I,MATCH($C1114,'Policy Characteristics'!$C:$C,0)))</f>
        <v>% reduction in cost</v>
      </c>
      <c r="P1114" s="358"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58" t="str">
        <f>IF(ISBLANK(INDEX('Policy Characteristics'!K:K,MATCH($C1114,'Policy Characteristics'!$C:$C,0))),"",INDEX('Policy Characteristics'!K:K,MATCH($C1114,'Policy Characteristics'!$C:$C,0)))</f>
        <v>architectural-design.html#rnd</v>
      </c>
      <c r="R1114" s="358" t="str">
        <f>IF(ISBLANK(INDEX('Policy Characteristics'!L:L,MATCH($C1114,'Policy Characteristics'!$C:$C,0))),"",INDEX('Policy Characteristics'!L:L,MATCH($C1114,'Policy Characteristics'!$C:$C,0)))</f>
        <v>research-and-development.html</v>
      </c>
    </row>
    <row r="1115" spans="1:18" x14ac:dyDescent="0.35">
      <c r="A1115" s="358" t="str">
        <f>IF(ISBLANK(INDEX('Policy Characteristics'!A:A,MATCH($C1115,'Policy Characteristics'!$C:$C,0))),"",INDEX('Policy Characteristics'!A:A,MATCH($C1115,'Policy Characteristics'!$C:$C,0)))</f>
        <v>Research and Development</v>
      </c>
      <c r="B1115" s="358" t="str">
        <f>IF(ISBLANK(INDEX('Policy Characteristics'!B:B,MATCH($C1115,'Policy Characteristics'!$C:$C,0))),"",INDEX('Policy Characteristics'!B:B,MATCH($C1115,'Policy Characteristics'!$C:$C,0)))</f>
        <v>Capital Cost Reduction</v>
      </c>
      <c r="C1115" s="362" t="str">
        <f t="shared" si="59"/>
        <v>RnD Industry Capital Cost Perc Reduction</v>
      </c>
      <c r="D1115" s="195" t="s">
        <v>3235</v>
      </c>
      <c r="E1115" s="53"/>
      <c r="F1115" s="9" t="s">
        <v>3271</v>
      </c>
      <c r="G1115" s="53"/>
      <c r="H1115" s="54">
        <v>1478</v>
      </c>
      <c r="I1115" s="53" t="s">
        <v>45</v>
      </c>
      <c r="J1115" s="360" t="str">
        <f>IF(ISBLANK(INDEX('Policy Characteristics'!D:D,MATCH($C1115,'Policy Characteristics'!$C:$C,0))),"",INDEX('Policy Characteristics'!D:D,MATCH($C1115,'Policy Characteristics'!$C:$C,0)))</f>
        <v>R&amp;D Capital Cost Reductions</v>
      </c>
      <c r="K1115" s="358" t="str">
        <f>IF(ISBLANK(INDEX('Policy Characteristics'!E:E,MATCH($C1115,'Policy Characteristics'!$C:$C,0))),"",INDEX('Policy Characteristics'!E:E,MATCH($C1115,'Policy Characteristics'!$C:$C,0)))</f>
        <v>RnD industry capital cost reduction</v>
      </c>
      <c r="L1115" s="380">
        <f>IF(ISBLANK(INDEX('Policy Characteristics'!F:F,MATCH($C1115,'Policy Characteristics'!$C:$C,0))),"",INDEX('Policy Characteristics'!F:F,MATCH($C1115,'Policy Characteristics'!$C:$C,0)))</f>
        <v>0</v>
      </c>
      <c r="M1115" s="380">
        <f>IF(ISBLANK(INDEX('Policy Characteristics'!G:G,MATCH($C1115,'Policy Characteristics'!$C:$C,0))),"",INDEX('Policy Characteristics'!G:G,MATCH($C1115,'Policy Characteristics'!$C:$C,0)))</f>
        <v>0.4</v>
      </c>
      <c r="N1115" s="380">
        <f>IF(ISBLANK(INDEX('Policy Characteristics'!H:H,MATCH($C1115,'Policy Characteristics'!$C:$C,0))),"",INDEX('Policy Characteristics'!H:H,MATCH($C1115,'Policy Characteristics'!$C:$C,0)))</f>
        <v>0.01</v>
      </c>
      <c r="O1115" s="358" t="str">
        <f>IF(ISBLANK(INDEX('Policy Characteristics'!I:I,MATCH($C1115,'Policy Characteristics'!$C:$C,0))),"",INDEX('Policy Characteristics'!I:I,MATCH($C1115,'Policy Characteristics'!$C:$C,0)))</f>
        <v>% reduction in cost</v>
      </c>
      <c r="P1115" s="358"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58" t="str">
        <f>IF(ISBLANK(INDEX('Policy Characteristics'!K:K,MATCH($C1115,'Policy Characteristics'!$C:$C,0))),"",INDEX('Policy Characteristics'!K:K,MATCH($C1115,'Policy Characteristics'!$C:$C,0)))</f>
        <v>architectural-design.html#rnd</v>
      </c>
      <c r="R1115" s="358" t="str">
        <f>IF(ISBLANK(INDEX('Policy Characteristics'!L:L,MATCH($C1115,'Policy Characteristics'!$C:$C,0))),"",INDEX('Policy Characteristics'!L:L,MATCH($C1115,'Policy Characteristics'!$C:$C,0)))</f>
        <v>research-and-development.html</v>
      </c>
    </row>
    <row r="1116" spans="1:18" x14ac:dyDescent="0.35">
      <c r="A1116" s="358" t="str">
        <f>IF(ISBLANK(INDEX('Policy Characteristics'!A:A,MATCH($C1116,'Policy Characteristics'!$C:$C,0))),"",INDEX('Policy Characteristics'!A:A,MATCH($C1116,'Policy Characteristics'!$C:$C,0)))</f>
        <v>Research and Development</v>
      </c>
      <c r="B1116" s="358" t="str">
        <f>IF(ISBLANK(INDEX('Policy Characteristics'!B:B,MATCH($C1116,'Policy Characteristics'!$C:$C,0))),"",INDEX('Policy Characteristics'!B:B,MATCH($C1116,'Policy Characteristics'!$C:$C,0)))</f>
        <v>Capital Cost Reduction</v>
      </c>
      <c r="C1116" s="362" t="str">
        <f t="shared" si="59"/>
        <v>RnD Industry Capital Cost Perc Reduction</v>
      </c>
      <c r="D1116" s="195" t="s">
        <v>3236</v>
      </c>
      <c r="E1116" s="53"/>
      <c r="F1116" s="9" t="s">
        <v>3272</v>
      </c>
      <c r="G1116" s="53"/>
      <c r="H1116" s="54">
        <v>1479</v>
      </c>
      <c r="I1116" s="53" t="s">
        <v>45</v>
      </c>
      <c r="J1116" s="360" t="str">
        <f>IF(ISBLANK(INDEX('Policy Characteristics'!D:D,MATCH($C1116,'Policy Characteristics'!$C:$C,0))),"",INDEX('Policy Characteristics'!D:D,MATCH($C1116,'Policy Characteristics'!$C:$C,0)))</f>
        <v>R&amp;D Capital Cost Reductions</v>
      </c>
      <c r="K1116" s="358" t="str">
        <f>IF(ISBLANK(INDEX('Policy Characteristics'!E:E,MATCH($C1116,'Policy Characteristics'!$C:$C,0))),"",INDEX('Policy Characteristics'!E:E,MATCH($C1116,'Policy Characteristics'!$C:$C,0)))</f>
        <v>RnD industry capital cost reduction</v>
      </c>
      <c r="L1116" s="380">
        <f>IF(ISBLANK(INDEX('Policy Characteristics'!F:F,MATCH($C1116,'Policy Characteristics'!$C:$C,0))),"",INDEX('Policy Characteristics'!F:F,MATCH($C1116,'Policy Characteristics'!$C:$C,0)))</f>
        <v>0</v>
      </c>
      <c r="M1116" s="380">
        <f>IF(ISBLANK(INDEX('Policy Characteristics'!G:G,MATCH($C1116,'Policy Characteristics'!$C:$C,0))),"",INDEX('Policy Characteristics'!G:G,MATCH($C1116,'Policy Characteristics'!$C:$C,0)))</f>
        <v>0.4</v>
      </c>
      <c r="N1116" s="380">
        <f>IF(ISBLANK(INDEX('Policy Characteristics'!H:H,MATCH($C1116,'Policy Characteristics'!$C:$C,0))),"",INDEX('Policy Characteristics'!H:H,MATCH($C1116,'Policy Characteristics'!$C:$C,0)))</f>
        <v>0.01</v>
      </c>
      <c r="O1116" s="358" t="str">
        <f>IF(ISBLANK(INDEX('Policy Characteristics'!I:I,MATCH($C1116,'Policy Characteristics'!$C:$C,0))),"",INDEX('Policy Characteristics'!I:I,MATCH($C1116,'Policy Characteristics'!$C:$C,0)))</f>
        <v>% reduction in cost</v>
      </c>
      <c r="P1116" s="358"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58" t="str">
        <f>IF(ISBLANK(INDEX('Policy Characteristics'!K:K,MATCH($C1116,'Policy Characteristics'!$C:$C,0))),"",INDEX('Policy Characteristics'!K:K,MATCH($C1116,'Policy Characteristics'!$C:$C,0)))</f>
        <v>architectural-design.html#rnd</v>
      </c>
      <c r="R1116" s="358" t="str">
        <f>IF(ISBLANK(INDEX('Policy Characteristics'!L:L,MATCH($C1116,'Policy Characteristics'!$C:$C,0))),"",INDEX('Policy Characteristics'!L:L,MATCH($C1116,'Policy Characteristics'!$C:$C,0)))</f>
        <v>research-and-development.html</v>
      </c>
    </row>
    <row r="1117" spans="1:18" x14ac:dyDescent="0.35">
      <c r="A1117" s="358" t="str">
        <f>IF(ISBLANK(INDEX('Policy Characteristics'!A:A,MATCH($C1117,'Policy Characteristics'!$C:$C,0))),"",INDEX('Policy Characteristics'!A:A,MATCH($C1117,'Policy Characteristics'!$C:$C,0)))</f>
        <v>Research and Development</v>
      </c>
      <c r="B1117" s="358" t="str">
        <f>IF(ISBLANK(INDEX('Policy Characteristics'!B:B,MATCH($C1117,'Policy Characteristics'!$C:$C,0))),"",INDEX('Policy Characteristics'!B:B,MATCH($C1117,'Policy Characteristics'!$C:$C,0)))</f>
        <v>Capital Cost Reduction</v>
      </c>
      <c r="C1117" s="362" t="str">
        <f t="shared" si="59"/>
        <v>RnD Industry Capital Cost Perc Reduction</v>
      </c>
      <c r="D1117" s="195" t="s">
        <v>3237</v>
      </c>
      <c r="E1117" s="53"/>
      <c r="F1117" s="9" t="s">
        <v>3273</v>
      </c>
      <c r="G1117" s="53"/>
      <c r="H1117" s="54">
        <v>1480</v>
      </c>
      <c r="I1117" s="53" t="s">
        <v>45</v>
      </c>
      <c r="J1117" s="360" t="str">
        <f>IF(ISBLANK(INDEX('Policy Characteristics'!D:D,MATCH($C1117,'Policy Characteristics'!$C:$C,0))),"",INDEX('Policy Characteristics'!D:D,MATCH($C1117,'Policy Characteristics'!$C:$C,0)))</f>
        <v>R&amp;D Capital Cost Reductions</v>
      </c>
      <c r="K1117" s="358" t="str">
        <f>IF(ISBLANK(INDEX('Policy Characteristics'!E:E,MATCH($C1117,'Policy Characteristics'!$C:$C,0))),"",INDEX('Policy Characteristics'!E:E,MATCH($C1117,'Policy Characteristics'!$C:$C,0)))</f>
        <v>RnD industry capital cost reduction</v>
      </c>
      <c r="L1117" s="380">
        <f>IF(ISBLANK(INDEX('Policy Characteristics'!F:F,MATCH($C1117,'Policy Characteristics'!$C:$C,0))),"",INDEX('Policy Characteristics'!F:F,MATCH($C1117,'Policy Characteristics'!$C:$C,0)))</f>
        <v>0</v>
      </c>
      <c r="M1117" s="380">
        <f>IF(ISBLANK(INDEX('Policy Characteristics'!G:G,MATCH($C1117,'Policy Characteristics'!$C:$C,0))),"",INDEX('Policy Characteristics'!G:G,MATCH($C1117,'Policy Characteristics'!$C:$C,0)))</f>
        <v>0.4</v>
      </c>
      <c r="N1117" s="380">
        <f>IF(ISBLANK(INDEX('Policy Characteristics'!H:H,MATCH($C1117,'Policy Characteristics'!$C:$C,0))),"",INDEX('Policy Characteristics'!H:H,MATCH($C1117,'Policy Characteristics'!$C:$C,0)))</f>
        <v>0.01</v>
      </c>
      <c r="O1117" s="358" t="str">
        <f>IF(ISBLANK(INDEX('Policy Characteristics'!I:I,MATCH($C1117,'Policy Characteristics'!$C:$C,0))),"",INDEX('Policy Characteristics'!I:I,MATCH($C1117,'Policy Characteristics'!$C:$C,0)))</f>
        <v>% reduction in cost</v>
      </c>
      <c r="P1117" s="358"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58" t="str">
        <f>IF(ISBLANK(INDEX('Policy Characteristics'!K:K,MATCH($C1117,'Policy Characteristics'!$C:$C,0))),"",INDEX('Policy Characteristics'!K:K,MATCH($C1117,'Policy Characteristics'!$C:$C,0)))</f>
        <v>architectural-design.html#rnd</v>
      </c>
      <c r="R1117" s="358" t="str">
        <f>IF(ISBLANK(INDEX('Policy Characteristics'!L:L,MATCH($C1117,'Policy Characteristics'!$C:$C,0))),"",INDEX('Policy Characteristics'!L:L,MATCH($C1117,'Policy Characteristics'!$C:$C,0)))</f>
        <v>research-and-development.html</v>
      </c>
    </row>
    <row r="1118" spans="1:18" x14ac:dyDescent="0.35">
      <c r="A1118" s="358" t="str">
        <f>IF(ISBLANK(INDEX('Policy Characteristics'!A:A,MATCH($C1118,'Policy Characteristics'!$C:$C,0))),"",INDEX('Policy Characteristics'!A:A,MATCH($C1118,'Policy Characteristics'!$C:$C,0)))</f>
        <v>Research and Development</v>
      </c>
      <c r="B1118" s="358" t="str">
        <f>IF(ISBLANK(INDEX('Policy Characteristics'!B:B,MATCH($C1118,'Policy Characteristics'!$C:$C,0))),"",INDEX('Policy Characteristics'!B:B,MATCH($C1118,'Policy Characteristics'!$C:$C,0)))</f>
        <v>Capital Cost Reduction</v>
      </c>
      <c r="C1118" s="362" t="str">
        <f t="shared" si="59"/>
        <v>RnD Industry Capital Cost Perc Reduction</v>
      </c>
      <c r="D1118" s="195" t="s">
        <v>3238</v>
      </c>
      <c r="E1118" s="53"/>
      <c r="F1118" s="9" t="s">
        <v>3274</v>
      </c>
      <c r="G1118" s="53"/>
      <c r="H1118" s="54">
        <v>1481</v>
      </c>
      <c r="I1118" s="53" t="s">
        <v>45</v>
      </c>
      <c r="J1118" s="360" t="str">
        <f>IF(ISBLANK(INDEX('Policy Characteristics'!D:D,MATCH($C1118,'Policy Characteristics'!$C:$C,0))),"",INDEX('Policy Characteristics'!D:D,MATCH($C1118,'Policy Characteristics'!$C:$C,0)))</f>
        <v>R&amp;D Capital Cost Reductions</v>
      </c>
      <c r="K1118" s="358" t="str">
        <f>IF(ISBLANK(INDEX('Policy Characteristics'!E:E,MATCH($C1118,'Policy Characteristics'!$C:$C,0))),"",INDEX('Policy Characteristics'!E:E,MATCH($C1118,'Policy Characteristics'!$C:$C,0)))</f>
        <v>RnD industry capital cost reduction</v>
      </c>
      <c r="L1118" s="380">
        <f>IF(ISBLANK(INDEX('Policy Characteristics'!F:F,MATCH($C1118,'Policy Characteristics'!$C:$C,0))),"",INDEX('Policy Characteristics'!F:F,MATCH($C1118,'Policy Characteristics'!$C:$C,0)))</f>
        <v>0</v>
      </c>
      <c r="M1118" s="380">
        <f>IF(ISBLANK(INDEX('Policy Characteristics'!G:G,MATCH($C1118,'Policy Characteristics'!$C:$C,0))),"",INDEX('Policy Characteristics'!G:G,MATCH($C1118,'Policy Characteristics'!$C:$C,0)))</f>
        <v>0.4</v>
      </c>
      <c r="N1118" s="380">
        <f>IF(ISBLANK(INDEX('Policy Characteristics'!H:H,MATCH($C1118,'Policy Characteristics'!$C:$C,0))),"",INDEX('Policy Characteristics'!H:H,MATCH($C1118,'Policy Characteristics'!$C:$C,0)))</f>
        <v>0.01</v>
      </c>
      <c r="O1118" s="358" t="str">
        <f>IF(ISBLANK(INDEX('Policy Characteristics'!I:I,MATCH($C1118,'Policy Characteristics'!$C:$C,0))),"",INDEX('Policy Characteristics'!I:I,MATCH($C1118,'Policy Characteristics'!$C:$C,0)))</f>
        <v>% reduction in cost</v>
      </c>
      <c r="P1118" s="358"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58" t="str">
        <f>IF(ISBLANK(INDEX('Policy Characteristics'!K:K,MATCH($C1118,'Policy Characteristics'!$C:$C,0))),"",INDEX('Policy Characteristics'!K:K,MATCH($C1118,'Policy Characteristics'!$C:$C,0)))</f>
        <v>architectural-design.html#rnd</v>
      </c>
      <c r="R1118" s="358" t="str">
        <f>IF(ISBLANK(INDEX('Policy Characteristics'!L:L,MATCH($C1118,'Policy Characteristics'!$C:$C,0))),"",INDEX('Policy Characteristics'!L:L,MATCH($C1118,'Policy Characteristics'!$C:$C,0)))</f>
        <v>research-and-development.html</v>
      </c>
    </row>
    <row r="1119" spans="1:18" x14ac:dyDescent="0.35">
      <c r="A1119" s="358" t="str">
        <f>IF(ISBLANK(INDEX('Policy Characteristics'!A:A,MATCH($C1119,'Policy Characteristics'!$C:$C,0))),"",INDEX('Policy Characteristics'!A:A,MATCH($C1119,'Policy Characteristics'!$C:$C,0)))</f>
        <v>Research and Development</v>
      </c>
      <c r="B1119" s="358" t="str">
        <f>IF(ISBLANK(INDEX('Policy Characteristics'!B:B,MATCH($C1119,'Policy Characteristics'!$C:$C,0))),"",INDEX('Policy Characteristics'!B:B,MATCH($C1119,'Policy Characteristics'!$C:$C,0)))</f>
        <v>Capital Cost Reduction</v>
      </c>
      <c r="C1119" s="362" t="str">
        <f t="shared" si="59"/>
        <v>RnD Industry Capital Cost Perc Reduction</v>
      </c>
      <c r="D1119" s="195" t="s">
        <v>3239</v>
      </c>
      <c r="E1119" s="53"/>
      <c r="F1119" s="9" t="s">
        <v>3275</v>
      </c>
      <c r="G1119" s="53"/>
      <c r="H1119" s="54">
        <v>1482</v>
      </c>
      <c r="I1119" s="53" t="s">
        <v>45</v>
      </c>
      <c r="J1119" s="360" t="str">
        <f>IF(ISBLANK(INDEX('Policy Characteristics'!D:D,MATCH($C1119,'Policy Characteristics'!$C:$C,0))),"",INDEX('Policy Characteristics'!D:D,MATCH($C1119,'Policy Characteristics'!$C:$C,0)))</f>
        <v>R&amp;D Capital Cost Reductions</v>
      </c>
      <c r="K1119" s="358" t="str">
        <f>IF(ISBLANK(INDEX('Policy Characteristics'!E:E,MATCH($C1119,'Policy Characteristics'!$C:$C,0))),"",INDEX('Policy Characteristics'!E:E,MATCH($C1119,'Policy Characteristics'!$C:$C,0)))</f>
        <v>RnD industry capital cost reduction</v>
      </c>
      <c r="L1119" s="380">
        <f>IF(ISBLANK(INDEX('Policy Characteristics'!F:F,MATCH($C1119,'Policy Characteristics'!$C:$C,0))),"",INDEX('Policy Characteristics'!F:F,MATCH($C1119,'Policy Characteristics'!$C:$C,0)))</f>
        <v>0</v>
      </c>
      <c r="M1119" s="380">
        <f>IF(ISBLANK(INDEX('Policy Characteristics'!G:G,MATCH($C1119,'Policy Characteristics'!$C:$C,0))),"",INDEX('Policy Characteristics'!G:G,MATCH($C1119,'Policy Characteristics'!$C:$C,0)))</f>
        <v>0.4</v>
      </c>
      <c r="N1119" s="380">
        <f>IF(ISBLANK(INDEX('Policy Characteristics'!H:H,MATCH($C1119,'Policy Characteristics'!$C:$C,0))),"",INDEX('Policy Characteristics'!H:H,MATCH($C1119,'Policy Characteristics'!$C:$C,0)))</f>
        <v>0.01</v>
      </c>
      <c r="O1119" s="358" t="str">
        <f>IF(ISBLANK(INDEX('Policy Characteristics'!I:I,MATCH($C1119,'Policy Characteristics'!$C:$C,0))),"",INDEX('Policy Characteristics'!I:I,MATCH($C1119,'Policy Characteristics'!$C:$C,0)))</f>
        <v>% reduction in cost</v>
      </c>
      <c r="P1119" s="358"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58" t="str">
        <f>IF(ISBLANK(INDEX('Policy Characteristics'!K:K,MATCH($C1119,'Policy Characteristics'!$C:$C,0))),"",INDEX('Policy Characteristics'!K:K,MATCH($C1119,'Policy Characteristics'!$C:$C,0)))</f>
        <v>architectural-design.html#rnd</v>
      </c>
      <c r="R1119" s="358" t="str">
        <f>IF(ISBLANK(INDEX('Policy Characteristics'!L:L,MATCH($C1119,'Policy Characteristics'!$C:$C,0))),"",INDEX('Policy Characteristics'!L:L,MATCH($C1119,'Policy Characteristics'!$C:$C,0)))</f>
        <v>research-and-development.html</v>
      </c>
    </row>
    <row r="1120" spans="1:18" x14ac:dyDescent="0.35">
      <c r="A1120" s="358" t="str">
        <f>IF(ISBLANK(INDEX('Policy Characteristics'!A:A,MATCH($C1120,'Policy Characteristics'!$C:$C,0))),"",INDEX('Policy Characteristics'!A:A,MATCH($C1120,'Policy Characteristics'!$C:$C,0)))</f>
        <v>Research and Development</v>
      </c>
      <c r="B1120" s="358" t="str">
        <f>IF(ISBLANK(INDEX('Policy Characteristics'!B:B,MATCH($C1120,'Policy Characteristics'!$C:$C,0))),"",INDEX('Policy Characteristics'!B:B,MATCH($C1120,'Policy Characteristics'!$C:$C,0)))</f>
        <v>Capital Cost Reduction</v>
      </c>
      <c r="C1120" s="362" t="str">
        <f t="shared" si="59"/>
        <v>RnD Industry Capital Cost Perc Reduction</v>
      </c>
      <c r="D1120" s="195" t="s">
        <v>3240</v>
      </c>
      <c r="E1120" s="53"/>
      <c r="F1120" s="9" t="s">
        <v>3276</v>
      </c>
      <c r="G1120" s="53"/>
      <c r="H1120" s="54">
        <v>1483</v>
      </c>
      <c r="I1120" s="53" t="s">
        <v>45</v>
      </c>
      <c r="J1120" s="360" t="str">
        <f>IF(ISBLANK(INDEX('Policy Characteristics'!D:D,MATCH($C1120,'Policy Characteristics'!$C:$C,0))),"",INDEX('Policy Characteristics'!D:D,MATCH($C1120,'Policy Characteristics'!$C:$C,0)))</f>
        <v>R&amp;D Capital Cost Reductions</v>
      </c>
      <c r="K1120" s="358" t="str">
        <f>IF(ISBLANK(INDEX('Policy Characteristics'!E:E,MATCH($C1120,'Policy Characteristics'!$C:$C,0))),"",INDEX('Policy Characteristics'!E:E,MATCH($C1120,'Policy Characteristics'!$C:$C,0)))</f>
        <v>RnD industry capital cost reduction</v>
      </c>
      <c r="L1120" s="380">
        <f>IF(ISBLANK(INDEX('Policy Characteristics'!F:F,MATCH($C1120,'Policy Characteristics'!$C:$C,0))),"",INDEX('Policy Characteristics'!F:F,MATCH($C1120,'Policy Characteristics'!$C:$C,0)))</f>
        <v>0</v>
      </c>
      <c r="M1120" s="380">
        <f>IF(ISBLANK(INDEX('Policy Characteristics'!G:G,MATCH($C1120,'Policy Characteristics'!$C:$C,0))),"",INDEX('Policy Characteristics'!G:G,MATCH($C1120,'Policy Characteristics'!$C:$C,0)))</f>
        <v>0.4</v>
      </c>
      <c r="N1120" s="380">
        <f>IF(ISBLANK(INDEX('Policy Characteristics'!H:H,MATCH($C1120,'Policy Characteristics'!$C:$C,0))),"",INDEX('Policy Characteristics'!H:H,MATCH($C1120,'Policy Characteristics'!$C:$C,0)))</f>
        <v>0.01</v>
      </c>
      <c r="O1120" s="358" t="str">
        <f>IF(ISBLANK(INDEX('Policy Characteristics'!I:I,MATCH($C1120,'Policy Characteristics'!$C:$C,0))),"",INDEX('Policy Characteristics'!I:I,MATCH($C1120,'Policy Characteristics'!$C:$C,0)))</f>
        <v>% reduction in cost</v>
      </c>
      <c r="P1120" s="358"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58" t="str">
        <f>IF(ISBLANK(INDEX('Policy Characteristics'!K:K,MATCH($C1120,'Policy Characteristics'!$C:$C,0))),"",INDEX('Policy Characteristics'!K:K,MATCH($C1120,'Policy Characteristics'!$C:$C,0)))</f>
        <v>architectural-design.html#rnd</v>
      </c>
      <c r="R1120" s="358" t="str">
        <f>IF(ISBLANK(INDEX('Policy Characteristics'!L:L,MATCH($C1120,'Policy Characteristics'!$C:$C,0))),"",INDEX('Policy Characteristics'!L:L,MATCH($C1120,'Policy Characteristics'!$C:$C,0)))</f>
        <v>research-and-development.html</v>
      </c>
    </row>
    <row r="1121" spans="1:18" x14ac:dyDescent="0.35">
      <c r="A1121" s="358" t="str">
        <f>IF(ISBLANK(INDEX('Policy Characteristics'!A:A,MATCH($C1121,'Policy Characteristics'!$C:$C,0))),"",INDEX('Policy Characteristics'!A:A,MATCH($C1121,'Policy Characteristics'!$C:$C,0)))</f>
        <v>Research and Development</v>
      </c>
      <c r="B1121" s="358" t="str">
        <f>IF(ISBLANK(INDEX('Policy Characteristics'!B:B,MATCH($C1121,'Policy Characteristics'!$C:$C,0))),"",INDEX('Policy Characteristics'!B:B,MATCH($C1121,'Policy Characteristics'!$C:$C,0)))</f>
        <v>Capital Cost Reduction</v>
      </c>
      <c r="C1121" s="362" t="str">
        <f t="shared" si="59"/>
        <v>RnD Industry Capital Cost Perc Reduction</v>
      </c>
      <c r="D1121" s="195" t="s">
        <v>3241</v>
      </c>
      <c r="E1121" s="53"/>
      <c r="F1121" s="9" t="s">
        <v>3277</v>
      </c>
      <c r="G1121" s="53"/>
      <c r="H1121" s="54">
        <v>1484</v>
      </c>
      <c r="I1121" s="53" t="s">
        <v>45</v>
      </c>
      <c r="J1121" s="360" t="str">
        <f>IF(ISBLANK(INDEX('Policy Characteristics'!D:D,MATCH($C1121,'Policy Characteristics'!$C:$C,0))),"",INDEX('Policy Characteristics'!D:D,MATCH($C1121,'Policy Characteristics'!$C:$C,0)))</f>
        <v>R&amp;D Capital Cost Reductions</v>
      </c>
      <c r="K1121" s="358" t="str">
        <f>IF(ISBLANK(INDEX('Policy Characteristics'!E:E,MATCH($C1121,'Policy Characteristics'!$C:$C,0))),"",INDEX('Policy Characteristics'!E:E,MATCH($C1121,'Policy Characteristics'!$C:$C,0)))</f>
        <v>RnD industry capital cost reduction</v>
      </c>
      <c r="L1121" s="380">
        <f>IF(ISBLANK(INDEX('Policy Characteristics'!F:F,MATCH($C1121,'Policy Characteristics'!$C:$C,0))),"",INDEX('Policy Characteristics'!F:F,MATCH($C1121,'Policy Characteristics'!$C:$C,0)))</f>
        <v>0</v>
      </c>
      <c r="M1121" s="380">
        <f>IF(ISBLANK(INDEX('Policy Characteristics'!G:G,MATCH($C1121,'Policy Characteristics'!$C:$C,0))),"",INDEX('Policy Characteristics'!G:G,MATCH($C1121,'Policy Characteristics'!$C:$C,0)))</f>
        <v>0.4</v>
      </c>
      <c r="N1121" s="380">
        <f>IF(ISBLANK(INDEX('Policy Characteristics'!H:H,MATCH($C1121,'Policy Characteristics'!$C:$C,0))),"",INDEX('Policy Characteristics'!H:H,MATCH($C1121,'Policy Characteristics'!$C:$C,0)))</f>
        <v>0.01</v>
      </c>
      <c r="O1121" s="358" t="str">
        <f>IF(ISBLANK(INDEX('Policy Characteristics'!I:I,MATCH($C1121,'Policy Characteristics'!$C:$C,0))),"",INDEX('Policy Characteristics'!I:I,MATCH($C1121,'Policy Characteristics'!$C:$C,0)))</f>
        <v>% reduction in cost</v>
      </c>
      <c r="P1121" s="358"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58" t="str">
        <f>IF(ISBLANK(INDEX('Policy Characteristics'!K:K,MATCH($C1121,'Policy Characteristics'!$C:$C,0))),"",INDEX('Policy Characteristics'!K:K,MATCH($C1121,'Policy Characteristics'!$C:$C,0)))</f>
        <v>architectural-design.html#rnd</v>
      </c>
      <c r="R1121" s="358" t="str">
        <f>IF(ISBLANK(INDEX('Policy Characteristics'!L:L,MATCH($C1121,'Policy Characteristics'!$C:$C,0))),"",INDEX('Policy Characteristics'!L:L,MATCH($C1121,'Policy Characteristics'!$C:$C,0)))</f>
        <v>research-and-development.html</v>
      </c>
    </row>
    <row r="1122" spans="1:18" x14ac:dyDescent="0.35">
      <c r="A1122" s="358" t="str">
        <f>IF(ISBLANK(INDEX('Policy Characteristics'!A:A,MATCH($C1122,'Policy Characteristics'!$C:$C,0))),"",INDEX('Policy Characteristics'!A:A,MATCH($C1122,'Policy Characteristics'!$C:$C,0)))</f>
        <v>Research and Development</v>
      </c>
      <c r="B1122" s="358" t="str">
        <f>IF(ISBLANK(INDEX('Policy Characteristics'!B:B,MATCH($C1122,'Policy Characteristics'!$C:$C,0))),"",INDEX('Policy Characteristics'!B:B,MATCH($C1122,'Policy Characteristics'!$C:$C,0)))</f>
        <v>Capital Cost Reduction</v>
      </c>
      <c r="C1122" s="362" t="str">
        <f t="shared" si="59"/>
        <v>RnD Industry Capital Cost Perc Reduction</v>
      </c>
      <c r="D1122" s="195" t="s">
        <v>3242</v>
      </c>
      <c r="E1122" s="53"/>
      <c r="F1122" s="9" t="s">
        <v>3278</v>
      </c>
      <c r="G1122" s="53"/>
      <c r="H1122" s="54">
        <v>1485</v>
      </c>
      <c r="I1122" s="53" t="s">
        <v>45</v>
      </c>
      <c r="J1122" s="360" t="str">
        <f>IF(ISBLANK(INDEX('Policy Characteristics'!D:D,MATCH($C1122,'Policy Characteristics'!$C:$C,0))),"",INDEX('Policy Characteristics'!D:D,MATCH($C1122,'Policy Characteristics'!$C:$C,0)))</f>
        <v>R&amp;D Capital Cost Reductions</v>
      </c>
      <c r="K1122" s="358" t="str">
        <f>IF(ISBLANK(INDEX('Policy Characteristics'!E:E,MATCH($C1122,'Policy Characteristics'!$C:$C,0))),"",INDEX('Policy Characteristics'!E:E,MATCH($C1122,'Policy Characteristics'!$C:$C,0)))</f>
        <v>RnD industry capital cost reduction</v>
      </c>
      <c r="L1122" s="380">
        <f>IF(ISBLANK(INDEX('Policy Characteristics'!F:F,MATCH($C1122,'Policy Characteristics'!$C:$C,0))),"",INDEX('Policy Characteristics'!F:F,MATCH($C1122,'Policy Characteristics'!$C:$C,0)))</f>
        <v>0</v>
      </c>
      <c r="M1122" s="380">
        <f>IF(ISBLANK(INDEX('Policy Characteristics'!G:G,MATCH($C1122,'Policy Characteristics'!$C:$C,0))),"",INDEX('Policy Characteristics'!G:G,MATCH($C1122,'Policy Characteristics'!$C:$C,0)))</f>
        <v>0.4</v>
      </c>
      <c r="N1122" s="380">
        <f>IF(ISBLANK(INDEX('Policy Characteristics'!H:H,MATCH($C1122,'Policy Characteristics'!$C:$C,0))),"",INDEX('Policy Characteristics'!H:H,MATCH($C1122,'Policy Characteristics'!$C:$C,0)))</f>
        <v>0.01</v>
      </c>
      <c r="O1122" s="358" t="str">
        <f>IF(ISBLANK(INDEX('Policy Characteristics'!I:I,MATCH($C1122,'Policy Characteristics'!$C:$C,0))),"",INDEX('Policy Characteristics'!I:I,MATCH($C1122,'Policy Characteristics'!$C:$C,0)))</f>
        <v>% reduction in cost</v>
      </c>
      <c r="P1122" s="358"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58" t="str">
        <f>IF(ISBLANK(INDEX('Policy Characteristics'!K:K,MATCH($C1122,'Policy Characteristics'!$C:$C,0))),"",INDEX('Policy Characteristics'!K:K,MATCH($C1122,'Policy Characteristics'!$C:$C,0)))</f>
        <v>architectural-design.html#rnd</v>
      </c>
      <c r="R1122" s="358" t="str">
        <f>IF(ISBLANK(INDEX('Policy Characteristics'!L:L,MATCH($C1122,'Policy Characteristics'!$C:$C,0))),"",INDEX('Policy Characteristics'!L:L,MATCH($C1122,'Policy Characteristics'!$C:$C,0)))</f>
        <v>research-and-development.html</v>
      </c>
    </row>
    <row r="1123" spans="1:18" x14ac:dyDescent="0.35">
      <c r="A1123" s="358" t="str">
        <f>IF(ISBLANK(INDEX('Policy Characteristics'!A:A,MATCH($C1123,'Policy Characteristics'!$C:$C,0))),"",INDEX('Policy Characteristics'!A:A,MATCH($C1123,'Policy Characteristics'!$C:$C,0)))</f>
        <v>Research and Development</v>
      </c>
      <c r="B1123" s="358" t="str">
        <f>IF(ISBLANK(INDEX('Policy Characteristics'!B:B,MATCH($C1123,'Policy Characteristics'!$C:$C,0))),"",INDEX('Policy Characteristics'!B:B,MATCH($C1123,'Policy Characteristics'!$C:$C,0)))</f>
        <v>Capital Cost Reduction</v>
      </c>
      <c r="C1123" s="362" t="str">
        <f t="shared" si="59"/>
        <v>RnD Industry Capital Cost Perc Reduction</v>
      </c>
      <c r="D1123" s="195" t="s">
        <v>3243</v>
      </c>
      <c r="E1123" s="53"/>
      <c r="F1123" s="9" t="s">
        <v>3279</v>
      </c>
      <c r="G1123" s="53"/>
      <c r="H1123" s="54">
        <v>1486</v>
      </c>
      <c r="I1123" s="53" t="s">
        <v>45</v>
      </c>
      <c r="J1123" s="360" t="str">
        <f>IF(ISBLANK(INDEX('Policy Characteristics'!D:D,MATCH($C1123,'Policy Characteristics'!$C:$C,0))),"",INDEX('Policy Characteristics'!D:D,MATCH($C1123,'Policy Characteristics'!$C:$C,0)))</f>
        <v>R&amp;D Capital Cost Reductions</v>
      </c>
      <c r="K1123" s="358" t="str">
        <f>IF(ISBLANK(INDEX('Policy Characteristics'!E:E,MATCH($C1123,'Policy Characteristics'!$C:$C,0))),"",INDEX('Policy Characteristics'!E:E,MATCH($C1123,'Policy Characteristics'!$C:$C,0)))</f>
        <v>RnD industry capital cost reduction</v>
      </c>
      <c r="L1123" s="380">
        <f>IF(ISBLANK(INDEX('Policy Characteristics'!F:F,MATCH($C1123,'Policy Characteristics'!$C:$C,0))),"",INDEX('Policy Characteristics'!F:F,MATCH($C1123,'Policy Characteristics'!$C:$C,0)))</f>
        <v>0</v>
      </c>
      <c r="M1123" s="380">
        <f>IF(ISBLANK(INDEX('Policy Characteristics'!G:G,MATCH($C1123,'Policy Characteristics'!$C:$C,0))),"",INDEX('Policy Characteristics'!G:G,MATCH($C1123,'Policy Characteristics'!$C:$C,0)))</f>
        <v>0.4</v>
      </c>
      <c r="N1123" s="380">
        <f>IF(ISBLANK(INDEX('Policy Characteristics'!H:H,MATCH($C1123,'Policy Characteristics'!$C:$C,0))),"",INDEX('Policy Characteristics'!H:H,MATCH($C1123,'Policy Characteristics'!$C:$C,0)))</f>
        <v>0.01</v>
      </c>
      <c r="O1123" s="358" t="str">
        <f>IF(ISBLANK(INDEX('Policy Characteristics'!I:I,MATCH($C1123,'Policy Characteristics'!$C:$C,0))),"",INDEX('Policy Characteristics'!I:I,MATCH($C1123,'Policy Characteristics'!$C:$C,0)))</f>
        <v>% reduction in cost</v>
      </c>
      <c r="P1123" s="358"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58" t="str">
        <f>IF(ISBLANK(INDEX('Policy Characteristics'!K:K,MATCH($C1123,'Policy Characteristics'!$C:$C,0))),"",INDEX('Policy Characteristics'!K:K,MATCH($C1123,'Policy Characteristics'!$C:$C,0)))</f>
        <v>architectural-design.html#rnd</v>
      </c>
      <c r="R1123" s="358" t="str">
        <f>IF(ISBLANK(INDEX('Policy Characteristics'!L:L,MATCH($C1123,'Policy Characteristics'!$C:$C,0))),"",INDEX('Policy Characteristics'!L:L,MATCH($C1123,'Policy Characteristics'!$C:$C,0)))</f>
        <v>research-and-development.html</v>
      </c>
    </row>
    <row r="1124" spans="1:18" x14ac:dyDescent="0.35">
      <c r="A1124" s="358" t="str">
        <f>IF(ISBLANK(INDEX('Policy Characteristics'!A:A,MATCH($C1124,'Policy Characteristics'!$C:$C,0))),"",INDEX('Policy Characteristics'!A:A,MATCH($C1124,'Policy Characteristics'!$C:$C,0)))</f>
        <v>Research and Development</v>
      </c>
      <c r="B1124" s="358" t="str">
        <f>IF(ISBLANK(INDEX('Policy Characteristics'!B:B,MATCH($C1124,'Policy Characteristics'!$C:$C,0))),"",INDEX('Policy Characteristics'!B:B,MATCH($C1124,'Policy Characteristics'!$C:$C,0)))</f>
        <v>Capital Cost Reduction</v>
      </c>
      <c r="C1124" s="361" t="s">
        <v>314</v>
      </c>
      <c r="D1124" s="53" t="s">
        <v>2279</v>
      </c>
      <c r="E1124" s="53"/>
      <c r="F1124" s="53" t="s">
        <v>504</v>
      </c>
      <c r="G1124" s="53"/>
      <c r="H1124" s="54">
        <v>108</v>
      </c>
      <c r="I1124" s="53" t="s">
        <v>45</v>
      </c>
      <c r="J1124" s="360" t="str">
        <f>IF(ISBLANK(INDEX('Policy Characteristics'!D:D,MATCH($C1124,'Policy Characteristics'!$C:$C,0))),"",INDEX('Policy Characteristics'!D:D,MATCH($C1124,'Policy Characteristics'!$C:$C,0)))</f>
        <v>R&amp;D Capital Cost Reductions</v>
      </c>
      <c r="K1124" s="358" t="str">
        <f>IF(ISBLANK(INDEX('Policy Characteristics'!E:E,MATCH($C1124,'Policy Characteristics'!$C:$C,0))),"",INDEX('Policy Characteristics'!E:E,MATCH($C1124,'Policy Characteristics'!$C:$C,0)))</f>
        <v>RnD transportation capital cost reduction</v>
      </c>
      <c r="L1124" s="380">
        <f>IF(ISBLANK(INDEX('Policy Characteristics'!F:F,MATCH($C1124,'Policy Characteristics'!$C:$C,0))),"",INDEX('Policy Characteristics'!F:F,MATCH($C1124,'Policy Characteristics'!$C:$C,0)))</f>
        <v>0</v>
      </c>
      <c r="M1124" s="380">
        <f>IF(ISBLANK(INDEX('Policy Characteristics'!G:G,MATCH($C1124,'Policy Characteristics'!$C:$C,0))),"",INDEX('Policy Characteristics'!G:G,MATCH($C1124,'Policy Characteristics'!$C:$C,0)))</f>
        <v>0.4</v>
      </c>
      <c r="N1124" s="380">
        <f>IF(ISBLANK(INDEX('Policy Characteristics'!H:H,MATCH($C1124,'Policy Characteristics'!$C:$C,0))),"",INDEX('Policy Characteristics'!H:H,MATCH($C1124,'Policy Characteristics'!$C:$C,0)))</f>
        <v>0.01</v>
      </c>
      <c r="O1124" s="358" t="str">
        <f>IF(ISBLANK(INDEX('Policy Characteristics'!I:I,MATCH($C1124,'Policy Characteristics'!$C:$C,0))),"",INDEX('Policy Characteristics'!I:I,MATCH($C1124,'Policy Characteristics'!$C:$C,0)))</f>
        <v>% reduction in cost</v>
      </c>
      <c r="P1124" s="358"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58" t="str">
        <f>IF(ISBLANK(INDEX('Policy Characteristics'!K:K,MATCH($C1124,'Policy Characteristics'!$C:$C,0))),"",INDEX('Policy Characteristics'!K:K,MATCH($C1124,'Policy Characteristics'!$C:$C,0)))</f>
        <v>architectural-design.html#rnd</v>
      </c>
      <c r="R1124" s="358" t="str">
        <f>IF(ISBLANK(INDEX('Policy Characteristics'!L:L,MATCH($C1124,'Policy Characteristics'!$C:$C,0))),"",INDEX('Policy Characteristics'!L:L,MATCH($C1124,'Policy Characteristics'!$C:$C,0)))</f>
        <v>research-and-development.html</v>
      </c>
    </row>
    <row r="1125" spans="1:18" x14ac:dyDescent="0.35">
      <c r="A1125" s="358" t="str">
        <f>IF(ISBLANK(INDEX('Policy Characteristics'!A:A,MATCH($C1125,'Policy Characteristics'!$C:$C,0))),"",INDEX('Policy Characteristics'!A:A,MATCH($C1125,'Policy Characteristics'!$C:$C,0)))</f>
        <v>Research and Development</v>
      </c>
      <c r="B1125" s="358" t="str">
        <f>IF(ISBLANK(INDEX('Policy Characteristics'!B:B,MATCH($C1125,'Policy Characteristics'!$C:$C,0))),"",INDEX('Policy Characteristics'!B:B,MATCH($C1125,'Policy Characteristics'!$C:$C,0)))</f>
        <v>Capital Cost Reduction</v>
      </c>
      <c r="C1125" s="362" t="str">
        <f t="shared" ref="C1125:C1130" si="60">C$1124</f>
        <v>RnD Transportation Capital Cost Perc Reduction</v>
      </c>
      <c r="D1125" s="53" t="s">
        <v>2280</v>
      </c>
      <c r="E1125" s="53"/>
      <c r="F1125" s="53" t="s">
        <v>505</v>
      </c>
      <c r="G1125" s="53"/>
      <c r="H1125" s="54">
        <v>109</v>
      </c>
      <c r="I1125" s="53" t="s">
        <v>45</v>
      </c>
      <c r="J1125" s="360" t="str">
        <f>IF(ISBLANK(INDEX('Policy Characteristics'!D:D,MATCH($C1125,'Policy Characteristics'!$C:$C,0))),"",INDEX('Policy Characteristics'!D:D,MATCH($C1125,'Policy Characteristics'!$C:$C,0)))</f>
        <v>R&amp;D Capital Cost Reductions</v>
      </c>
      <c r="K1125" s="358" t="str">
        <f>IF(ISBLANK(INDEX('Policy Characteristics'!E:E,MATCH($C1125,'Policy Characteristics'!$C:$C,0))),"",INDEX('Policy Characteristics'!E:E,MATCH($C1125,'Policy Characteristics'!$C:$C,0)))</f>
        <v>RnD transportation capital cost reduction</v>
      </c>
      <c r="L1125" s="380">
        <f>IF(ISBLANK(INDEX('Policy Characteristics'!F:F,MATCH($C1125,'Policy Characteristics'!$C:$C,0))),"",INDEX('Policy Characteristics'!F:F,MATCH($C1125,'Policy Characteristics'!$C:$C,0)))</f>
        <v>0</v>
      </c>
      <c r="M1125" s="380">
        <f>IF(ISBLANK(INDEX('Policy Characteristics'!G:G,MATCH($C1125,'Policy Characteristics'!$C:$C,0))),"",INDEX('Policy Characteristics'!G:G,MATCH($C1125,'Policy Characteristics'!$C:$C,0)))</f>
        <v>0.4</v>
      </c>
      <c r="N1125" s="380">
        <f>IF(ISBLANK(INDEX('Policy Characteristics'!H:H,MATCH($C1125,'Policy Characteristics'!$C:$C,0))),"",INDEX('Policy Characteristics'!H:H,MATCH($C1125,'Policy Characteristics'!$C:$C,0)))</f>
        <v>0.01</v>
      </c>
      <c r="O1125" s="358" t="str">
        <f>IF(ISBLANK(INDEX('Policy Characteristics'!I:I,MATCH($C1125,'Policy Characteristics'!$C:$C,0))),"",INDEX('Policy Characteristics'!I:I,MATCH($C1125,'Policy Characteristics'!$C:$C,0)))</f>
        <v>% reduction in cost</v>
      </c>
      <c r="P1125" s="358"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58" t="str">
        <f>IF(ISBLANK(INDEX('Policy Characteristics'!K:K,MATCH($C1125,'Policy Characteristics'!$C:$C,0))),"",INDEX('Policy Characteristics'!K:K,MATCH($C1125,'Policy Characteristics'!$C:$C,0)))</f>
        <v>architectural-design.html#rnd</v>
      </c>
      <c r="R1125" s="358" t="str">
        <f>IF(ISBLANK(INDEX('Policy Characteristics'!L:L,MATCH($C1125,'Policy Characteristics'!$C:$C,0))),"",INDEX('Policy Characteristics'!L:L,MATCH($C1125,'Policy Characteristics'!$C:$C,0)))</f>
        <v>research-and-development.html</v>
      </c>
    </row>
    <row r="1126" spans="1:18" x14ac:dyDescent="0.35">
      <c r="A1126" s="358" t="str">
        <f>IF(ISBLANK(INDEX('Policy Characteristics'!A:A,MATCH($C1126,'Policy Characteristics'!$C:$C,0))),"",INDEX('Policy Characteristics'!A:A,MATCH($C1126,'Policy Characteristics'!$C:$C,0)))</f>
        <v>Research and Development</v>
      </c>
      <c r="B1126" s="358" t="str">
        <f>IF(ISBLANK(INDEX('Policy Characteristics'!B:B,MATCH($C1126,'Policy Characteristics'!$C:$C,0))),"",INDEX('Policy Characteristics'!B:B,MATCH($C1126,'Policy Characteristics'!$C:$C,0)))</f>
        <v>Capital Cost Reduction</v>
      </c>
      <c r="C1126" s="362" t="str">
        <f t="shared" si="60"/>
        <v>RnD Transportation Capital Cost Perc Reduction</v>
      </c>
      <c r="D1126" s="53" t="s">
        <v>2281</v>
      </c>
      <c r="E1126" s="53"/>
      <c r="F1126" s="53" t="s">
        <v>506</v>
      </c>
      <c r="G1126" s="53"/>
      <c r="H1126" s="54">
        <v>110</v>
      </c>
      <c r="I1126" s="53" t="s">
        <v>45</v>
      </c>
      <c r="J1126" s="360" t="str">
        <f>IF(ISBLANK(INDEX('Policy Characteristics'!D:D,MATCH($C1126,'Policy Characteristics'!$C:$C,0))),"",INDEX('Policy Characteristics'!D:D,MATCH($C1126,'Policy Characteristics'!$C:$C,0)))</f>
        <v>R&amp;D Capital Cost Reductions</v>
      </c>
      <c r="K1126" s="358" t="str">
        <f>IF(ISBLANK(INDEX('Policy Characteristics'!E:E,MATCH($C1126,'Policy Characteristics'!$C:$C,0))),"",INDEX('Policy Characteristics'!E:E,MATCH($C1126,'Policy Characteristics'!$C:$C,0)))</f>
        <v>RnD transportation capital cost reduction</v>
      </c>
      <c r="L1126" s="380">
        <f>IF(ISBLANK(INDEX('Policy Characteristics'!F:F,MATCH($C1126,'Policy Characteristics'!$C:$C,0))),"",INDEX('Policy Characteristics'!F:F,MATCH($C1126,'Policy Characteristics'!$C:$C,0)))</f>
        <v>0</v>
      </c>
      <c r="M1126" s="380">
        <f>IF(ISBLANK(INDEX('Policy Characteristics'!G:G,MATCH($C1126,'Policy Characteristics'!$C:$C,0))),"",INDEX('Policy Characteristics'!G:G,MATCH($C1126,'Policy Characteristics'!$C:$C,0)))</f>
        <v>0.4</v>
      </c>
      <c r="N1126" s="380">
        <f>IF(ISBLANK(INDEX('Policy Characteristics'!H:H,MATCH($C1126,'Policy Characteristics'!$C:$C,0))),"",INDEX('Policy Characteristics'!H:H,MATCH($C1126,'Policy Characteristics'!$C:$C,0)))</f>
        <v>0.01</v>
      </c>
      <c r="O1126" s="358" t="str">
        <f>IF(ISBLANK(INDEX('Policy Characteristics'!I:I,MATCH($C1126,'Policy Characteristics'!$C:$C,0))),"",INDEX('Policy Characteristics'!I:I,MATCH($C1126,'Policy Characteristics'!$C:$C,0)))</f>
        <v>% reduction in cost</v>
      </c>
      <c r="P1126" s="358"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58" t="str">
        <f>IF(ISBLANK(INDEX('Policy Characteristics'!K:K,MATCH($C1126,'Policy Characteristics'!$C:$C,0))),"",INDEX('Policy Characteristics'!K:K,MATCH($C1126,'Policy Characteristics'!$C:$C,0)))</f>
        <v>architectural-design.html#rnd</v>
      </c>
      <c r="R1126" s="358" t="str">
        <f>IF(ISBLANK(INDEX('Policy Characteristics'!L:L,MATCH($C1126,'Policy Characteristics'!$C:$C,0))),"",INDEX('Policy Characteristics'!L:L,MATCH($C1126,'Policy Characteristics'!$C:$C,0)))</f>
        <v>research-and-development.html</v>
      </c>
    </row>
    <row r="1127" spans="1:18" x14ac:dyDescent="0.35">
      <c r="A1127" s="358" t="str">
        <f>IF(ISBLANK(INDEX('Policy Characteristics'!A:A,MATCH($C1127,'Policy Characteristics'!$C:$C,0))),"",INDEX('Policy Characteristics'!A:A,MATCH($C1127,'Policy Characteristics'!$C:$C,0)))</f>
        <v>Research and Development</v>
      </c>
      <c r="B1127" s="358" t="str">
        <f>IF(ISBLANK(INDEX('Policy Characteristics'!B:B,MATCH($C1127,'Policy Characteristics'!$C:$C,0))),"",INDEX('Policy Characteristics'!B:B,MATCH($C1127,'Policy Characteristics'!$C:$C,0)))</f>
        <v>Capital Cost Reduction</v>
      </c>
      <c r="C1127" s="362" t="str">
        <f t="shared" si="60"/>
        <v>RnD Transportation Capital Cost Perc Reduction</v>
      </c>
      <c r="D1127" s="53" t="s">
        <v>2282</v>
      </c>
      <c r="E1127" s="53"/>
      <c r="F1127" s="53" t="s">
        <v>507</v>
      </c>
      <c r="G1127" s="53"/>
      <c r="H1127" s="54">
        <v>111</v>
      </c>
      <c r="I1127" s="53" t="s">
        <v>45</v>
      </c>
      <c r="J1127" s="360" t="str">
        <f>IF(ISBLANK(INDEX('Policy Characteristics'!D:D,MATCH($C1127,'Policy Characteristics'!$C:$C,0))),"",INDEX('Policy Characteristics'!D:D,MATCH($C1127,'Policy Characteristics'!$C:$C,0)))</f>
        <v>R&amp;D Capital Cost Reductions</v>
      </c>
      <c r="K1127" s="358" t="str">
        <f>IF(ISBLANK(INDEX('Policy Characteristics'!E:E,MATCH($C1127,'Policy Characteristics'!$C:$C,0))),"",INDEX('Policy Characteristics'!E:E,MATCH($C1127,'Policy Characteristics'!$C:$C,0)))</f>
        <v>RnD transportation capital cost reduction</v>
      </c>
      <c r="L1127" s="380">
        <f>IF(ISBLANK(INDEX('Policy Characteristics'!F:F,MATCH($C1127,'Policy Characteristics'!$C:$C,0))),"",INDEX('Policy Characteristics'!F:F,MATCH($C1127,'Policy Characteristics'!$C:$C,0)))</f>
        <v>0</v>
      </c>
      <c r="M1127" s="380">
        <f>IF(ISBLANK(INDEX('Policy Characteristics'!G:G,MATCH($C1127,'Policy Characteristics'!$C:$C,0))),"",INDEX('Policy Characteristics'!G:G,MATCH($C1127,'Policy Characteristics'!$C:$C,0)))</f>
        <v>0.4</v>
      </c>
      <c r="N1127" s="380">
        <f>IF(ISBLANK(INDEX('Policy Characteristics'!H:H,MATCH($C1127,'Policy Characteristics'!$C:$C,0))),"",INDEX('Policy Characteristics'!H:H,MATCH($C1127,'Policy Characteristics'!$C:$C,0)))</f>
        <v>0.01</v>
      </c>
      <c r="O1127" s="358" t="str">
        <f>IF(ISBLANK(INDEX('Policy Characteristics'!I:I,MATCH($C1127,'Policy Characteristics'!$C:$C,0))),"",INDEX('Policy Characteristics'!I:I,MATCH($C1127,'Policy Characteristics'!$C:$C,0)))</f>
        <v>% reduction in cost</v>
      </c>
      <c r="P1127" s="358"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58" t="str">
        <f>IF(ISBLANK(INDEX('Policy Characteristics'!K:K,MATCH($C1127,'Policy Characteristics'!$C:$C,0))),"",INDEX('Policy Characteristics'!K:K,MATCH($C1127,'Policy Characteristics'!$C:$C,0)))</f>
        <v>architectural-design.html#rnd</v>
      </c>
      <c r="R1127" s="358" t="str">
        <f>IF(ISBLANK(INDEX('Policy Characteristics'!L:L,MATCH($C1127,'Policy Characteristics'!$C:$C,0))),"",INDEX('Policy Characteristics'!L:L,MATCH($C1127,'Policy Characteristics'!$C:$C,0)))</f>
        <v>research-and-development.html</v>
      </c>
    </row>
    <row r="1128" spans="1:18" x14ac:dyDescent="0.35">
      <c r="A1128" s="358" t="str">
        <f>IF(ISBLANK(INDEX('Policy Characteristics'!A:A,MATCH($C1128,'Policy Characteristics'!$C:$C,0))),"",INDEX('Policy Characteristics'!A:A,MATCH($C1128,'Policy Characteristics'!$C:$C,0)))</f>
        <v>Research and Development</v>
      </c>
      <c r="B1128" s="358" t="str">
        <f>IF(ISBLANK(INDEX('Policy Characteristics'!B:B,MATCH($C1128,'Policy Characteristics'!$C:$C,0))),"",INDEX('Policy Characteristics'!B:B,MATCH($C1128,'Policy Characteristics'!$C:$C,0)))</f>
        <v>Capital Cost Reduction</v>
      </c>
      <c r="C1128" s="362" t="str">
        <f t="shared" si="60"/>
        <v>RnD Transportation Capital Cost Perc Reduction</v>
      </c>
      <c r="D1128" s="53" t="s">
        <v>2283</v>
      </c>
      <c r="E1128" s="53"/>
      <c r="F1128" s="53" t="s">
        <v>508</v>
      </c>
      <c r="G1128" s="53"/>
      <c r="H1128" s="54">
        <v>112</v>
      </c>
      <c r="I1128" s="53" t="s">
        <v>45</v>
      </c>
      <c r="J1128" s="360" t="str">
        <f>IF(ISBLANK(INDEX('Policy Characteristics'!D:D,MATCH($C1128,'Policy Characteristics'!$C:$C,0))),"",INDEX('Policy Characteristics'!D:D,MATCH($C1128,'Policy Characteristics'!$C:$C,0)))</f>
        <v>R&amp;D Capital Cost Reductions</v>
      </c>
      <c r="K1128" s="358" t="str">
        <f>IF(ISBLANK(INDEX('Policy Characteristics'!E:E,MATCH($C1128,'Policy Characteristics'!$C:$C,0))),"",INDEX('Policy Characteristics'!E:E,MATCH($C1128,'Policy Characteristics'!$C:$C,0)))</f>
        <v>RnD transportation capital cost reduction</v>
      </c>
      <c r="L1128" s="380">
        <f>IF(ISBLANK(INDEX('Policy Characteristics'!F:F,MATCH($C1128,'Policy Characteristics'!$C:$C,0))),"",INDEX('Policy Characteristics'!F:F,MATCH($C1128,'Policy Characteristics'!$C:$C,0)))</f>
        <v>0</v>
      </c>
      <c r="M1128" s="380">
        <f>IF(ISBLANK(INDEX('Policy Characteristics'!G:G,MATCH($C1128,'Policy Characteristics'!$C:$C,0))),"",INDEX('Policy Characteristics'!G:G,MATCH($C1128,'Policy Characteristics'!$C:$C,0)))</f>
        <v>0.4</v>
      </c>
      <c r="N1128" s="380">
        <f>IF(ISBLANK(INDEX('Policy Characteristics'!H:H,MATCH($C1128,'Policy Characteristics'!$C:$C,0))),"",INDEX('Policy Characteristics'!H:H,MATCH($C1128,'Policy Characteristics'!$C:$C,0)))</f>
        <v>0.01</v>
      </c>
      <c r="O1128" s="358" t="str">
        <f>IF(ISBLANK(INDEX('Policy Characteristics'!I:I,MATCH($C1128,'Policy Characteristics'!$C:$C,0))),"",INDEX('Policy Characteristics'!I:I,MATCH($C1128,'Policy Characteristics'!$C:$C,0)))</f>
        <v>% reduction in cost</v>
      </c>
      <c r="P1128" s="358"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58" t="str">
        <f>IF(ISBLANK(INDEX('Policy Characteristics'!K:K,MATCH($C1128,'Policy Characteristics'!$C:$C,0))),"",INDEX('Policy Characteristics'!K:K,MATCH($C1128,'Policy Characteristics'!$C:$C,0)))</f>
        <v>architectural-design.html#rnd</v>
      </c>
      <c r="R1128" s="358" t="str">
        <f>IF(ISBLANK(INDEX('Policy Characteristics'!L:L,MATCH($C1128,'Policy Characteristics'!$C:$C,0))),"",INDEX('Policy Characteristics'!L:L,MATCH($C1128,'Policy Characteristics'!$C:$C,0)))</f>
        <v>research-and-development.html</v>
      </c>
    </row>
    <row r="1129" spans="1:18" x14ac:dyDescent="0.35">
      <c r="A1129" s="358" t="str">
        <f>IF(ISBLANK(INDEX('Policy Characteristics'!A:A,MATCH($C1129,'Policy Characteristics'!$C:$C,0))),"",INDEX('Policy Characteristics'!A:A,MATCH($C1129,'Policy Characteristics'!$C:$C,0)))</f>
        <v>Research and Development</v>
      </c>
      <c r="B1129" s="358" t="str">
        <f>IF(ISBLANK(INDEX('Policy Characteristics'!B:B,MATCH($C1129,'Policy Characteristics'!$C:$C,0))),"",INDEX('Policy Characteristics'!B:B,MATCH($C1129,'Policy Characteristics'!$C:$C,0)))</f>
        <v>Capital Cost Reduction</v>
      </c>
      <c r="C1129" s="362" t="str">
        <f t="shared" si="60"/>
        <v>RnD Transportation Capital Cost Perc Reduction</v>
      </c>
      <c r="D1129" s="53" t="s">
        <v>2594</v>
      </c>
      <c r="E1129" s="53"/>
      <c r="F1129" s="53" t="s">
        <v>2901</v>
      </c>
      <c r="G1129" s="53"/>
      <c r="H1129" s="54">
        <v>113</v>
      </c>
      <c r="I1129" s="53" t="s">
        <v>45</v>
      </c>
      <c r="J1129" s="360" t="str">
        <f>IF(ISBLANK(INDEX('Policy Characteristics'!D:D,MATCH($C1129,'Policy Characteristics'!$C:$C,0))),"",INDEX('Policy Characteristics'!D:D,MATCH($C1129,'Policy Characteristics'!$C:$C,0)))</f>
        <v>R&amp;D Capital Cost Reductions</v>
      </c>
      <c r="K1129" s="358" t="str">
        <f>IF(ISBLANK(INDEX('Policy Characteristics'!E:E,MATCH($C1129,'Policy Characteristics'!$C:$C,0))),"",INDEX('Policy Characteristics'!E:E,MATCH($C1129,'Policy Characteristics'!$C:$C,0)))</f>
        <v>RnD transportation capital cost reduction</v>
      </c>
      <c r="L1129" s="380">
        <f>IF(ISBLANK(INDEX('Policy Characteristics'!F:F,MATCH($C1129,'Policy Characteristics'!$C:$C,0))),"",INDEX('Policy Characteristics'!F:F,MATCH($C1129,'Policy Characteristics'!$C:$C,0)))</f>
        <v>0</v>
      </c>
      <c r="M1129" s="380">
        <f>IF(ISBLANK(INDEX('Policy Characteristics'!G:G,MATCH($C1129,'Policy Characteristics'!$C:$C,0))),"",INDEX('Policy Characteristics'!G:G,MATCH($C1129,'Policy Characteristics'!$C:$C,0)))</f>
        <v>0.4</v>
      </c>
      <c r="N1129" s="380">
        <f>IF(ISBLANK(INDEX('Policy Characteristics'!H:H,MATCH($C1129,'Policy Characteristics'!$C:$C,0))),"",INDEX('Policy Characteristics'!H:H,MATCH($C1129,'Policy Characteristics'!$C:$C,0)))</f>
        <v>0.01</v>
      </c>
      <c r="O1129" s="358" t="str">
        <f>IF(ISBLANK(INDEX('Policy Characteristics'!I:I,MATCH($C1129,'Policy Characteristics'!$C:$C,0))),"",INDEX('Policy Characteristics'!I:I,MATCH($C1129,'Policy Characteristics'!$C:$C,0)))</f>
        <v>% reduction in cost</v>
      </c>
      <c r="P1129" s="358"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58" t="str">
        <f>IF(ISBLANK(INDEX('Policy Characteristics'!K:K,MATCH($C1129,'Policy Characteristics'!$C:$C,0))),"",INDEX('Policy Characteristics'!K:K,MATCH($C1129,'Policy Characteristics'!$C:$C,0)))</f>
        <v>architectural-design.html#rnd</v>
      </c>
      <c r="R1129" s="358" t="str">
        <f>IF(ISBLANK(INDEX('Policy Characteristics'!L:L,MATCH($C1129,'Policy Characteristics'!$C:$C,0))),"",INDEX('Policy Characteristics'!L:L,MATCH($C1129,'Policy Characteristics'!$C:$C,0)))</f>
        <v>research-and-development.html</v>
      </c>
    </row>
    <row r="1130" spans="1:18" x14ac:dyDescent="0.35">
      <c r="A1130" s="358" t="str">
        <f>IF(ISBLANK(INDEX('Policy Characteristics'!A:A,MATCH($C1130,'Policy Characteristics'!$C:$C,0))),"",INDEX('Policy Characteristics'!A:A,MATCH($C1130,'Policy Characteristics'!$C:$C,0)))</f>
        <v>Research and Development</v>
      </c>
      <c r="B1130" s="358" t="str">
        <f>IF(ISBLANK(INDEX('Policy Characteristics'!B:B,MATCH($C1130,'Policy Characteristics'!$C:$C,0))),"",INDEX('Policy Characteristics'!B:B,MATCH($C1130,'Policy Characteristics'!$C:$C,0)))</f>
        <v>Capital Cost Reduction</v>
      </c>
      <c r="C1130" s="362" t="str">
        <f t="shared" si="60"/>
        <v>RnD Transportation Capital Cost Perc Reduction</v>
      </c>
      <c r="D1130" s="53" t="s">
        <v>2593</v>
      </c>
      <c r="E1130" s="53"/>
      <c r="F1130" s="53" t="s">
        <v>2902</v>
      </c>
      <c r="G1130" s="53"/>
      <c r="H1130" s="54">
        <v>523</v>
      </c>
      <c r="I1130" s="53" t="s">
        <v>45</v>
      </c>
      <c r="J1130" s="360" t="str">
        <f>IF(ISBLANK(INDEX('Policy Characteristics'!D:D,MATCH($C1130,'Policy Characteristics'!$C:$C,0))),"",INDEX('Policy Characteristics'!D:D,MATCH($C1130,'Policy Characteristics'!$C:$C,0)))</f>
        <v>R&amp;D Capital Cost Reductions</v>
      </c>
      <c r="K1130" s="358" t="str">
        <f>IF(ISBLANK(INDEX('Policy Characteristics'!E:E,MATCH($C1130,'Policy Characteristics'!$C:$C,0))),"",INDEX('Policy Characteristics'!E:E,MATCH($C1130,'Policy Characteristics'!$C:$C,0)))</f>
        <v>RnD transportation capital cost reduction</v>
      </c>
      <c r="L1130" s="380">
        <f>IF(ISBLANK(INDEX('Policy Characteristics'!F:F,MATCH($C1130,'Policy Characteristics'!$C:$C,0))),"",INDEX('Policy Characteristics'!F:F,MATCH($C1130,'Policy Characteristics'!$C:$C,0)))</f>
        <v>0</v>
      </c>
      <c r="M1130" s="380">
        <f>IF(ISBLANK(INDEX('Policy Characteristics'!G:G,MATCH($C1130,'Policy Characteristics'!$C:$C,0))),"",INDEX('Policy Characteristics'!G:G,MATCH($C1130,'Policy Characteristics'!$C:$C,0)))</f>
        <v>0.4</v>
      </c>
      <c r="N1130" s="380">
        <f>IF(ISBLANK(INDEX('Policy Characteristics'!H:H,MATCH($C1130,'Policy Characteristics'!$C:$C,0))),"",INDEX('Policy Characteristics'!H:H,MATCH($C1130,'Policy Characteristics'!$C:$C,0)))</f>
        <v>0.01</v>
      </c>
      <c r="O1130" s="358" t="str">
        <f>IF(ISBLANK(INDEX('Policy Characteristics'!I:I,MATCH($C1130,'Policy Characteristics'!$C:$C,0))),"",INDEX('Policy Characteristics'!I:I,MATCH($C1130,'Policy Characteristics'!$C:$C,0)))</f>
        <v>% reduction in cost</v>
      </c>
      <c r="P1130" s="358"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58" t="str">
        <f>IF(ISBLANK(INDEX('Policy Characteristics'!K:K,MATCH($C1130,'Policy Characteristics'!$C:$C,0))),"",INDEX('Policy Characteristics'!K:K,MATCH($C1130,'Policy Characteristics'!$C:$C,0)))</f>
        <v>architectural-design.html#rnd</v>
      </c>
      <c r="R1130" s="358" t="str">
        <f>IF(ISBLANK(INDEX('Policy Characteristics'!L:L,MATCH($C1130,'Policy Characteristics'!$C:$C,0))),"",INDEX('Policy Characteristics'!L:L,MATCH($C1130,'Policy Characteristics'!$C:$C,0)))</f>
        <v>research-and-development.html</v>
      </c>
    </row>
    <row r="1131" spans="1:18" s="2" customFormat="1" x14ac:dyDescent="0.35">
      <c r="A1131" s="358" t="str">
        <f>IF(ISBLANK(INDEX('Policy Characteristics'!A:A,MATCH($C1131,'Policy Characteristics'!$C:$C,0))),"",INDEX('Policy Characteristics'!A:A,MATCH($C1131,'Policy Characteristics'!$C:$C,0)))</f>
        <v>Research and Development</v>
      </c>
      <c r="B1131" s="358" t="str">
        <f>IF(ISBLANK(INDEX('Policy Characteristics'!B:B,MATCH($C1131,'Policy Characteristics'!$C:$C,0))),"",INDEX('Policy Characteristics'!B:B,MATCH($C1131,'Policy Characteristics'!$C:$C,0)))</f>
        <v>Direct Air Capture</v>
      </c>
      <c r="C1131" s="361" t="s">
        <v>2912</v>
      </c>
      <c r="D1131" s="9"/>
      <c r="E1131" s="9"/>
      <c r="F1131" s="9"/>
      <c r="G1131" s="9"/>
      <c r="H1131" s="56">
        <v>525</v>
      </c>
      <c r="I1131" s="9" t="s">
        <v>45</v>
      </c>
      <c r="J1131" s="360" t="str">
        <f>IF(ISBLANK(INDEX('Policy Characteristics'!D:D,MATCH($C1131,'Policy Characteristics'!$C:$C,0))),"",INDEX('Policy Characteristics'!D:D,MATCH($C1131,'Policy Characteristics'!$C:$C,0)))</f>
        <v>Direct Air Capture</v>
      </c>
      <c r="K1131" s="358" t="str">
        <f>IF(ISBLANK(INDEX('Policy Characteristics'!E:E,MATCH($C1131,'Policy Characteristics'!$C:$C,0))),"",INDEX('Policy Characteristics'!E:E,MATCH($C1131,'Policy Characteristics'!$C:$C,0)))</f>
        <v>geoeng direct air capture</v>
      </c>
      <c r="L1131" s="380">
        <f>IF(ISBLANK(INDEX('Policy Characteristics'!F:F,MATCH($C1131,'Policy Characteristics'!$C:$C,0))),"",INDEX('Policy Characteristics'!F:F,MATCH($C1131,'Policy Characteristics'!$C:$C,0)))</f>
        <v>0</v>
      </c>
      <c r="M1131" s="380">
        <f>IF(ISBLANK(INDEX('Policy Characteristics'!G:G,MATCH($C1131,'Policy Characteristics'!$C:$C,0))),"",INDEX('Policy Characteristics'!G:G,MATCH($C1131,'Policy Characteristics'!$C:$C,0)))</f>
        <v>1</v>
      </c>
      <c r="N1131" s="380">
        <f>IF(ISBLANK(INDEX('Policy Characteristics'!H:H,MATCH($C1131,'Policy Characteristics'!$C:$C,0))),"",INDEX('Policy Characteristics'!H:H,MATCH($C1131,'Policy Characteristics'!$C:$C,0)))</f>
        <v>0.01</v>
      </c>
      <c r="O1131" s="358" t="str">
        <f>IF(ISBLANK(INDEX('Policy Characteristics'!I:I,MATCH($C1131,'Policy Characteristics'!$C:$C,0))),"",INDEX('Policy Characteristics'!I:I,MATCH($C1131,'Policy Characteristics'!$C:$C,0)))</f>
        <v>% of potential achieved</v>
      </c>
      <c r="P1131" s="358"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358" t="str">
        <f>IF(ISBLANK(INDEX('Policy Characteristics'!K:K,MATCH($C1131,'Policy Characteristics'!$C:$C,0))),"",INDEX('Policy Characteristics'!K:K,MATCH($C1131,'Policy Characteristics'!$C:$C,0)))</f>
        <v>direct-air-capture.html#dac</v>
      </c>
      <c r="R1131" s="358" t="str">
        <f>IF(ISBLANK(INDEX('Policy Characteristics'!L:L,MATCH($C1131,'Policy Characteristics'!$C:$C,0))),"",INDEX('Policy Characteristics'!L:L,MATCH($C1131,'Policy Characteristics'!$C:$C,0)))</f>
        <v>direct-air-capture.html</v>
      </c>
    </row>
    <row r="1132" spans="1:18" x14ac:dyDescent="0.35">
      <c r="A1132" s="358" t="str">
        <f>IF(ISBLANK(INDEX('Policy Characteristics'!A:A,MATCH($C1132,'Policy Characteristics'!$C:$C,0))),"",INDEX('Policy Characteristics'!A:A,MATCH($C1132,'Policy Characteristics'!$C:$C,0)))</f>
        <v>Research and Development</v>
      </c>
      <c r="B1132" s="358" t="str">
        <f>IF(ISBLANK(INDEX('Policy Characteristics'!B:B,MATCH($C1132,'Policy Characteristics'!$C:$C,0))),"",INDEX('Policy Characteristics'!B:B,MATCH($C1132,'Policy Characteristics'!$C:$C,0)))</f>
        <v>Fuel Use Reduction</v>
      </c>
      <c r="C1132" s="363" t="s">
        <v>315</v>
      </c>
      <c r="D1132" s="53" t="s">
        <v>119</v>
      </c>
      <c r="E1132" s="53"/>
      <c r="F1132" s="53" t="s">
        <v>341</v>
      </c>
      <c r="G1132" s="53"/>
      <c r="H1132" s="54">
        <v>114</v>
      </c>
      <c r="I1132" s="53" t="s">
        <v>45</v>
      </c>
      <c r="J1132" s="360" t="str">
        <f>IF(ISBLANK(INDEX('Policy Characteristics'!D:D,MATCH($C1132,'Policy Characteristics'!$C:$C,0))),"",INDEX('Policy Characteristics'!D:D,MATCH($C1132,'Policy Characteristics'!$C:$C,0)))</f>
        <v>R&amp;D Fuel Use Reductions</v>
      </c>
      <c r="K1132" s="358" t="str">
        <f>IF(ISBLANK(INDEX('Policy Characteristics'!E:E,MATCH($C1132,'Policy Characteristics'!$C:$C,0))),"",INDEX('Policy Characteristics'!E:E,MATCH($C1132,'Policy Characteristics'!$C:$C,0)))</f>
        <v>RnD building fuel use reduction</v>
      </c>
      <c r="L1132" s="380">
        <f>IF(ISBLANK(INDEX('Policy Characteristics'!F:F,MATCH($C1132,'Policy Characteristics'!$C:$C,0))),"",INDEX('Policy Characteristics'!F:F,MATCH($C1132,'Policy Characteristics'!$C:$C,0)))</f>
        <v>0</v>
      </c>
      <c r="M1132" s="380">
        <f>IF(ISBLANK(INDEX('Policy Characteristics'!G:G,MATCH($C1132,'Policy Characteristics'!$C:$C,0))),"",INDEX('Policy Characteristics'!G:G,MATCH($C1132,'Policy Characteristics'!$C:$C,0)))</f>
        <v>0.4</v>
      </c>
      <c r="N1132" s="380">
        <f>IF(ISBLANK(INDEX('Policy Characteristics'!H:H,MATCH($C1132,'Policy Characteristics'!$C:$C,0))),"",INDEX('Policy Characteristics'!H:H,MATCH($C1132,'Policy Characteristics'!$C:$C,0)))</f>
        <v>0.01</v>
      </c>
      <c r="O1132" s="358" t="str">
        <f>IF(ISBLANK(INDEX('Policy Characteristics'!I:I,MATCH($C1132,'Policy Characteristics'!$C:$C,0))),"",INDEX('Policy Characteristics'!I:I,MATCH($C1132,'Policy Characteristics'!$C:$C,0)))</f>
        <v>% reduction in fuel use</v>
      </c>
      <c r="P1132" s="358"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58" t="str">
        <f>IF(ISBLANK(INDEX('Policy Characteristics'!K:K,MATCH($C1132,'Policy Characteristics'!$C:$C,0))),"",INDEX('Policy Characteristics'!K:K,MATCH($C1132,'Policy Characteristics'!$C:$C,0)))</f>
        <v>architectural-design.html#rnd</v>
      </c>
      <c r="R1132" s="358" t="str">
        <f>IF(ISBLANK(INDEX('Policy Characteristics'!L:L,MATCH($C1132,'Policy Characteristics'!$C:$C,0))),"",INDEX('Policy Characteristics'!L:L,MATCH($C1132,'Policy Characteristics'!$C:$C,0)))</f>
        <v>research-and-development.html</v>
      </c>
    </row>
    <row r="1133" spans="1:18" x14ac:dyDescent="0.35">
      <c r="A1133" s="358" t="str">
        <f>IF(ISBLANK(INDEX('Policy Characteristics'!A:A,MATCH($C1133,'Policy Characteristics'!$C:$C,0))),"",INDEX('Policy Characteristics'!A:A,MATCH($C1133,'Policy Characteristics'!$C:$C,0)))</f>
        <v>Research and Development</v>
      </c>
      <c r="B1133" s="358" t="str">
        <f>IF(ISBLANK(INDEX('Policy Characteristics'!B:B,MATCH($C1133,'Policy Characteristics'!$C:$C,0))),"",INDEX('Policy Characteristics'!B:B,MATCH($C1133,'Policy Characteristics'!$C:$C,0)))</f>
        <v>Fuel Use Reduction</v>
      </c>
      <c r="C1133" s="362" t="str">
        <f t="shared" ref="C1133:C1137" si="61">C$1132</f>
        <v>RnD Building Fuel Use Perc Reduction</v>
      </c>
      <c r="D1133" s="53" t="s">
        <v>120</v>
      </c>
      <c r="E1133" s="53"/>
      <c r="F1133" s="53" t="s">
        <v>342</v>
      </c>
      <c r="G1133" s="53"/>
      <c r="H1133" s="54">
        <v>115</v>
      </c>
      <c r="I1133" s="53" t="s">
        <v>45</v>
      </c>
      <c r="J1133" s="360" t="str">
        <f>IF(ISBLANK(INDEX('Policy Characteristics'!D:D,MATCH($C1133,'Policy Characteristics'!$C:$C,0))),"",INDEX('Policy Characteristics'!D:D,MATCH($C1133,'Policy Characteristics'!$C:$C,0)))</f>
        <v>R&amp;D Fuel Use Reductions</v>
      </c>
      <c r="K1133" s="358" t="str">
        <f>IF(ISBLANK(INDEX('Policy Characteristics'!E:E,MATCH($C1133,'Policy Characteristics'!$C:$C,0))),"",INDEX('Policy Characteristics'!E:E,MATCH($C1133,'Policy Characteristics'!$C:$C,0)))</f>
        <v>RnD building fuel use reduction</v>
      </c>
      <c r="L1133" s="380">
        <f>IF(ISBLANK(INDEX('Policy Characteristics'!F:F,MATCH($C1133,'Policy Characteristics'!$C:$C,0))),"",INDEX('Policy Characteristics'!F:F,MATCH($C1133,'Policy Characteristics'!$C:$C,0)))</f>
        <v>0</v>
      </c>
      <c r="M1133" s="380">
        <f>IF(ISBLANK(INDEX('Policy Characteristics'!G:G,MATCH($C1133,'Policy Characteristics'!$C:$C,0))),"",INDEX('Policy Characteristics'!G:G,MATCH($C1133,'Policy Characteristics'!$C:$C,0)))</f>
        <v>0.4</v>
      </c>
      <c r="N1133" s="380">
        <f>IF(ISBLANK(INDEX('Policy Characteristics'!H:H,MATCH($C1133,'Policy Characteristics'!$C:$C,0))),"",INDEX('Policy Characteristics'!H:H,MATCH($C1133,'Policy Characteristics'!$C:$C,0)))</f>
        <v>0.01</v>
      </c>
      <c r="O1133" s="358" t="str">
        <f>IF(ISBLANK(INDEX('Policy Characteristics'!I:I,MATCH($C1133,'Policy Characteristics'!$C:$C,0))),"",INDEX('Policy Characteristics'!I:I,MATCH($C1133,'Policy Characteristics'!$C:$C,0)))</f>
        <v>% reduction in fuel use</v>
      </c>
      <c r="P1133" s="358"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58" t="str">
        <f>IF(ISBLANK(INDEX('Policy Characteristics'!K:K,MATCH($C1133,'Policy Characteristics'!$C:$C,0))),"",INDEX('Policy Characteristics'!K:K,MATCH($C1133,'Policy Characteristics'!$C:$C,0)))</f>
        <v>architectural-design.html#rnd</v>
      </c>
      <c r="R1133" s="358" t="str">
        <f>IF(ISBLANK(INDEX('Policy Characteristics'!L:L,MATCH($C1133,'Policy Characteristics'!$C:$C,0))),"",INDEX('Policy Characteristics'!L:L,MATCH($C1133,'Policy Characteristics'!$C:$C,0)))</f>
        <v>research-and-development.html</v>
      </c>
    </row>
    <row r="1134" spans="1:18" x14ac:dyDescent="0.35">
      <c r="A1134" s="358" t="str">
        <f>IF(ISBLANK(INDEX('Policy Characteristics'!A:A,MATCH($C1134,'Policy Characteristics'!$C:$C,0))),"",INDEX('Policy Characteristics'!A:A,MATCH($C1134,'Policy Characteristics'!$C:$C,0)))</f>
        <v>Research and Development</v>
      </c>
      <c r="B1134" s="358" t="str">
        <f>IF(ISBLANK(INDEX('Policy Characteristics'!B:B,MATCH($C1134,'Policy Characteristics'!$C:$C,0))),"",INDEX('Policy Characteristics'!B:B,MATCH($C1134,'Policy Characteristics'!$C:$C,0)))</f>
        <v>Fuel Use Reduction</v>
      </c>
      <c r="C1134" s="362" t="str">
        <f t="shared" si="61"/>
        <v>RnD Building Fuel Use Perc Reduction</v>
      </c>
      <c r="D1134" s="53" t="s">
        <v>121</v>
      </c>
      <c r="E1134" s="53"/>
      <c r="F1134" s="53" t="s">
        <v>343</v>
      </c>
      <c r="G1134" s="53"/>
      <c r="H1134" s="54">
        <v>750</v>
      </c>
      <c r="I1134" s="53" t="s">
        <v>46</v>
      </c>
      <c r="J1134" s="360" t="str">
        <f>IF(ISBLANK(INDEX('Policy Characteristics'!D:D,MATCH($C1134,'Policy Characteristics'!$C:$C,0))),"",INDEX('Policy Characteristics'!D:D,MATCH($C1134,'Policy Characteristics'!$C:$C,0)))</f>
        <v>R&amp;D Fuel Use Reductions</v>
      </c>
      <c r="K1134" s="358" t="str">
        <f>IF(ISBLANK(INDEX('Policy Characteristics'!E:E,MATCH($C1134,'Policy Characteristics'!$C:$C,0))),"",INDEX('Policy Characteristics'!E:E,MATCH($C1134,'Policy Characteristics'!$C:$C,0)))</f>
        <v>RnD building fuel use reduction</v>
      </c>
      <c r="L1134" s="380">
        <f>IF(ISBLANK(INDEX('Policy Characteristics'!F:F,MATCH($C1134,'Policy Characteristics'!$C:$C,0))),"",INDEX('Policy Characteristics'!F:F,MATCH($C1134,'Policy Characteristics'!$C:$C,0)))</f>
        <v>0</v>
      </c>
      <c r="M1134" s="380">
        <f>IF(ISBLANK(INDEX('Policy Characteristics'!G:G,MATCH($C1134,'Policy Characteristics'!$C:$C,0))),"",INDEX('Policy Characteristics'!G:G,MATCH($C1134,'Policy Characteristics'!$C:$C,0)))</f>
        <v>0.4</v>
      </c>
      <c r="N1134" s="380">
        <f>IF(ISBLANK(INDEX('Policy Characteristics'!H:H,MATCH($C1134,'Policy Characteristics'!$C:$C,0))),"",INDEX('Policy Characteristics'!H:H,MATCH($C1134,'Policy Characteristics'!$C:$C,0)))</f>
        <v>0.01</v>
      </c>
      <c r="O1134" s="358" t="str">
        <f>IF(ISBLANK(INDEX('Policy Characteristics'!I:I,MATCH($C1134,'Policy Characteristics'!$C:$C,0))),"",INDEX('Policy Characteristics'!I:I,MATCH($C1134,'Policy Characteristics'!$C:$C,0)))</f>
        <v>% reduction in fuel use</v>
      </c>
      <c r="P1134" s="358"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58" t="str">
        <f>IF(ISBLANK(INDEX('Policy Characteristics'!K:K,MATCH($C1134,'Policy Characteristics'!$C:$C,0))),"",INDEX('Policy Characteristics'!K:K,MATCH($C1134,'Policy Characteristics'!$C:$C,0)))</f>
        <v>architectural-design.html#rnd</v>
      </c>
      <c r="R1134" s="358" t="str">
        <f>IF(ISBLANK(INDEX('Policy Characteristics'!L:L,MATCH($C1134,'Policy Characteristics'!$C:$C,0))),"",INDEX('Policy Characteristics'!L:L,MATCH($C1134,'Policy Characteristics'!$C:$C,0)))</f>
        <v>research-and-development.html</v>
      </c>
    </row>
    <row r="1135" spans="1:18" x14ac:dyDescent="0.35">
      <c r="A1135" s="358" t="str">
        <f>IF(ISBLANK(INDEX('Policy Characteristics'!A:A,MATCH($C1135,'Policy Characteristics'!$C:$C,0))),"",INDEX('Policy Characteristics'!A:A,MATCH($C1135,'Policy Characteristics'!$C:$C,0)))</f>
        <v>Research and Development</v>
      </c>
      <c r="B1135" s="358" t="str">
        <f>IF(ISBLANK(INDEX('Policy Characteristics'!B:B,MATCH($C1135,'Policy Characteristics'!$C:$C,0))),"",INDEX('Policy Characteristics'!B:B,MATCH($C1135,'Policy Characteristics'!$C:$C,0)))</f>
        <v>Fuel Use Reduction</v>
      </c>
      <c r="C1135" s="362" t="str">
        <f t="shared" si="61"/>
        <v>RnD Building Fuel Use Perc Reduction</v>
      </c>
      <c r="D1135" s="53" t="s">
        <v>122</v>
      </c>
      <c r="E1135" s="53"/>
      <c r="F1135" s="53" t="s">
        <v>344</v>
      </c>
      <c r="G1135" s="53"/>
      <c r="H1135" s="54">
        <v>117</v>
      </c>
      <c r="I1135" s="53" t="s">
        <v>45</v>
      </c>
      <c r="J1135" s="360" t="str">
        <f>IF(ISBLANK(INDEX('Policy Characteristics'!D:D,MATCH($C1135,'Policy Characteristics'!$C:$C,0))),"",INDEX('Policy Characteristics'!D:D,MATCH($C1135,'Policy Characteristics'!$C:$C,0)))</f>
        <v>R&amp;D Fuel Use Reductions</v>
      </c>
      <c r="K1135" s="358" t="str">
        <f>IF(ISBLANK(INDEX('Policy Characteristics'!E:E,MATCH($C1135,'Policy Characteristics'!$C:$C,0))),"",INDEX('Policy Characteristics'!E:E,MATCH($C1135,'Policy Characteristics'!$C:$C,0)))</f>
        <v>RnD building fuel use reduction</v>
      </c>
      <c r="L1135" s="380">
        <f>IF(ISBLANK(INDEX('Policy Characteristics'!F:F,MATCH($C1135,'Policy Characteristics'!$C:$C,0))),"",INDEX('Policy Characteristics'!F:F,MATCH($C1135,'Policy Characteristics'!$C:$C,0)))</f>
        <v>0</v>
      </c>
      <c r="M1135" s="380">
        <f>IF(ISBLANK(INDEX('Policy Characteristics'!G:G,MATCH($C1135,'Policy Characteristics'!$C:$C,0))),"",INDEX('Policy Characteristics'!G:G,MATCH($C1135,'Policy Characteristics'!$C:$C,0)))</f>
        <v>0.4</v>
      </c>
      <c r="N1135" s="380">
        <f>IF(ISBLANK(INDEX('Policy Characteristics'!H:H,MATCH($C1135,'Policy Characteristics'!$C:$C,0))),"",INDEX('Policy Characteristics'!H:H,MATCH($C1135,'Policy Characteristics'!$C:$C,0)))</f>
        <v>0.01</v>
      </c>
      <c r="O1135" s="358" t="str">
        <f>IF(ISBLANK(INDEX('Policy Characteristics'!I:I,MATCH($C1135,'Policy Characteristics'!$C:$C,0))),"",INDEX('Policy Characteristics'!I:I,MATCH($C1135,'Policy Characteristics'!$C:$C,0)))</f>
        <v>% reduction in fuel use</v>
      </c>
      <c r="P1135" s="358"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58" t="str">
        <f>IF(ISBLANK(INDEX('Policy Characteristics'!K:K,MATCH($C1135,'Policy Characteristics'!$C:$C,0))),"",INDEX('Policy Characteristics'!K:K,MATCH($C1135,'Policy Characteristics'!$C:$C,0)))</f>
        <v>architectural-design.html#rnd</v>
      </c>
      <c r="R1135" s="358" t="str">
        <f>IF(ISBLANK(INDEX('Policy Characteristics'!L:L,MATCH($C1135,'Policy Characteristics'!$C:$C,0))),"",INDEX('Policy Characteristics'!L:L,MATCH($C1135,'Policy Characteristics'!$C:$C,0)))</f>
        <v>research-and-development.html</v>
      </c>
    </row>
    <row r="1136" spans="1:18" x14ac:dyDescent="0.35">
      <c r="A1136" s="358" t="str">
        <f>IF(ISBLANK(INDEX('Policy Characteristics'!A:A,MATCH($C1136,'Policy Characteristics'!$C:$C,0))),"",INDEX('Policy Characteristics'!A:A,MATCH($C1136,'Policy Characteristics'!$C:$C,0)))</f>
        <v>Research and Development</v>
      </c>
      <c r="B1136" s="358" t="str">
        <f>IF(ISBLANK(INDEX('Policy Characteristics'!B:B,MATCH($C1136,'Policy Characteristics'!$C:$C,0))),"",INDEX('Policy Characteristics'!B:B,MATCH($C1136,'Policy Characteristics'!$C:$C,0)))</f>
        <v>Fuel Use Reduction</v>
      </c>
      <c r="C1136" s="362" t="str">
        <f t="shared" si="61"/>
        <v>RnD Building Fuel Use Perc Reduction</v>
      </c>
      <c r="D1136" s="53" t="s">
        <v>123</v>
      </c>
      <c r="E1136" s="53"/>
      <c r="F1136" s="53" t="s">
        <v>345</v>
      </c>
      <c r="G1136" s="53"/>
      <c r="H1136" s="54">
        <v>118</v>
      </c>
      <c r="I1136" s="53" t="s">
        <v>45</v>
      </c>
      <c r="J1136" s="360" t="str">
        <f>IF(ISBLANK(INDEX('Policy Characteristics'!D:D,MATCH($C1136,'Policy Characteristics'!$C:$C,0))),"",INDEX('Policy Characteristics'!D:D,MATCH($C1136,'Policy Characteristics'!$C:$C,0)))</f>
        <v>R&amp;D Fuel Use Reductions</v>
      </c>
      <c r="K1136" s="358" t="str">
        <f>IF(ISBLANK(INDEX('Policy Characteristics'!E:E,MATCH($C1136,'Policy Characteristics'!$C:$C,0))),"",INDEX('Policy Characteristics'!E:E,MATCH($C1136,'Policy Characteristics'!$C:$C,0)))</f>
        <v>RnD building fuel use reduction</v>
      </c>
      <c r="L1136" s="380">
        <f>IF(ISBLANK(INDEX('Policy Characteristics'!F:F,MATCH($C1136,'Policy Characteristics'!$C:$C,0))),"",INDEX('Policy Characteristics'!F:F,MATCH($C1136,'Policy Characteristics'!$C:$C,0)))</f>
        <v>0</v>
      </c>
      <c r="M1136" s="380">
        <f>IF(ISBLANK(INDEX('Policy Characteristics'!G:G,MATCH($C1136,'Policy Characteristics'!$C:$C,0))),"",INDEX('Policy Characteristics'!G:G,MATCH($C1136,'Policy Characteristics'!$C:$C,0)))</f>
        <v>0.4</v>
      </c>
      <c r="N1136" s="380">
        <f>IF(ISBLANK(INDEX('Policy Characteristics'!H:H,MATCH($C1136,'Policy Characteristics'!$C:$C,0))),"",INDEX('Policy Characteristics'!H:H,MATCH($C1136,'Policy Characteristics'!$C:$C,0)))</f>
        <v>0.01</v>
      </c>
      <c r="O1136" s="358" t="str">
        <f>IF(ISBLANK(INDEX('Policy Characteristics'!I:I,MATCH($C1136,'Policy Characteristics'!$C:$C,0))),"",INDEX('Policy Characteristics'!I:I,MATCH($C1136,'Policy Characteristics'!$C:$C,0)))</f>
        <v>% reduction in fuel use</v>
      </c>
      <c r="P1136" s="358"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58" t="str">
        <f>IF(ISBLANK(INDEX('Policy Characteristics'!K:K,MATCH($C1136,'Policy Characteristics'!$C:$C,0))),"",INDEX('Policy Characteristics'!K:K,MATCH($C1136,'Policy Characteristics'!$C:$C,0)))</f>
        <v>architectural-design.html#rnd</v>
      </c>
      <c r="R1136" s="358" t="str">
        <f>IF(ISBLANK(INDEX('Policy Characteristics'!L:L,MATCH($C1136,'Policy Characteristics'!$C:$C,0))),"",INDEX('Policy Characteristics'!L:L,MATCH($C1136,'Policy Characteristics'!$C:$C,0)))</f>
        <v>research-and-development.html</v>
      </c>
    </row>
    <row r="1137" spans="1:18" x14ac:dyDescent="0.35">
      <c r="A1137" s="358" t="str">
        <f>IF(ISBLANK(INDEX('Policy Characteristics'!A:A,MATCH($C1137,'Policy Characteristics'!$C:$C,0))),"",INDEX('Policy Characteristics'!A:A,MATCH($C1137,'Policy Characteristics'!$C:$C,0)))</f>
        <v>Research and Development</v>
      </c>
      <c r="B1137" s="358" t="str">
        <f>IF(ISBLANK(INDEX('Policy Characteristics'!B:B,MATCH($C1137,'Policy Characteristics'!$C:$C,0))),"",INDEX('Policy Characteristics'!B:B,MATCH($C1137,'Policy Characteristics'!$C:$C,0)))</f>
        <v>Fuel Use Reduction</v>
      </c>
      <c r="C1137" s="362" t="str">
        <f t="shared" si="61"/>
        <v>RnD Building Fuel Use Perc Reduction</v>
      </c>
      <c r="D1137" s="53" t="s">
        <v>124</v>
      </c>
      <c r="E1137" s="53"/>
      <c r="F1137" s="53" t="s">
        <v>346</v>
      </c>
      <c r="G1137" s="53"/>
      <c r="H1137" s="54">
        <v>119</v>
      </c>
      <c r="I1137" s="53" t="s">
        <v>45</v>
      </c>
      <c r="J1137" s="360" t="str">
        <f>IF(ISBLANK(INDEX('Policy Characteristics'!D:D,MATCH($C1137,'Policy Characteristics'!$C:$C,0))),"",INDEX('Policy Characteristics'!D:D,MATCH($C1137,'Policy Characteristics'!$C:$C,0)))</f>
        <v>R&amp;D Fuel Use Reductions</v>
      </c>
      <c r="K1137" s="358" t="str">
        <f>IF(ISBLANK(INDEX('Policy Characteristics'!E:E,MATCH($C1137,'Policy Characteristics'!$C:$C,0))),"",INDEX('Policy Characteristics'!E:E,MATCH($C1137,'Policy Characteristics'!$C:$C,0)))</f>
        <v>RnD building fuel use reduction</v>
      </c>
      <c r="L1137" s="380">
        <f>IF(ISBLANK(INDEX('Policy Characteristics'!F:F,MATCH($C1137,'Policy Characteristics'!$C:$C,0))),"",INDEX('Policy Characteristics'!F:F,MATCH($C1137,'Policy Characteristics'!$C:$C,0)))</f>
        <v>0</v>
      </c>
      <c r="M1137" s="380">
        <f>IF(ISBLANK(INDEX('Policy Characteristics'!G:G,MATCH($C1137,'Policy Characteristics'!$C:$C,0))),"",INDEX('Policy Characteristics'!G:G,MATCH($C1137,'Policy Characteristics'!$C:$C,0)))</f>
        <v>0.4</v>
      </c>
      <c r="N1137" s="380">
        <f>IF(ISBLANK(INDEX('Policy Characteristics'!H:H,MATCH($C1137,'Policy Characteristics'!$C:$C,0))),"",INDEX('Policy Characteristics'!H:H,MATCH($C1137,'Policy Characteristics'!$C:$C,0)))</f>
        <v>0.01</v>
      </c>
      <c r="O1137" s="358" t="str">
        <f>IF(ISBLANK(INDEX('Policy Characteristics'!I:I,MATCH($C1137,'Policy Characteristics'!$C:$C,0))),"",INDEX('Policy Characteristics'!I:I,MATCH($C1137,'Policy Characteristics'!$C:$C,0)))</f>
        <v>% reduction in fuel use</v>
      </c>
      <c r="P1137" s="358"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58" t="str">
        <f>IF(ISBLANK(INDEX('Policy Characteristics'!K:K,MATCH($C1137,'Policy Characteristics'!$C:$C,0))),"",INDEX('Policy Characteristics'!K:K,MATCH($C1137,'Policy Characteristics'!$C:$C,0)))</f>
        <v>architectural-design.html#rnd</v>
      </c>
      <c r="R1137" s="358" t="str">
        <f>IF(ISBLANK(INDEX('Policy Characteristics'!L:L,MATCH($C1137,'Policy Characteristics'!$C:$C,0))),"",INDEX('Policy Characteristics'!L:L,MATCH($C1137,'Policy Characteristics'!$C:$C,0)))</f>
        <v>research-and-development.html</v>
      </c>
    </row>
    <row r="1138" spans="1:18" x14ac:dyDescent="0.35">
      <c r="A1138" s="358" t="str">
        <f>IF(ISBLANK(INDEX('Policy Characteristics'!A:A,MATCH($C1138,'Policy Characteristics'!$C:$C,0))),"",INDEX('Policy Characteristics'!A:A,MATCH($C1138,'Policy Characteristics'!$C:$C,0)))</f>
        <v>Research and Development</v>
      </c>
      <c r="B1138" s="358" t="str">
        <f>IF(ISBLANK(INDEX('Policy Characteristics'!B:B,MATCH($C1138,'Policy Characteristics'!$C:$C,0))),"",INDEX('Policy Characteristics'!B:B,MATCH($C1138,'Policy Characteristics'!$C:$C,0)))</f>
        <v>Fuel Use Reduction</v>
      </c>
      <c r="C1138" s="363" t="s">
        <v>316</v>
      </c>
      <c r="D1138" s="53"/>
      <c r="E1138" s="53"/>
      <c r="F1138" s="53" t="s">
        <v>28</v>
      </c>
      <c r="G1138" s="53"/>
      <c r="H1138" s="54">
        <v>120</v>
      </c>
      <c r="I1138" s="53" t="s">
        <v>45</v>
      </c>
      <c r="J1138" s="360" t="str">
        <f>IF(ISBLANK(INDEX('Policy Characteristics'!D:D,MATCH($C1138,'Policy Characteristics'!$C:$C,0))),"",INDEX('Policy Characteristics'!D:D,MATCH($C1138,'Policy Characteristics'!$C:$C,0)))</f>
        <v>R&amp;D Fuel Use Reductions</v>
      </c>
      <c r="K1138" s="358" t="str">
        <f>IF(ISBLANK(INDEX('Policy Characteristics'!E:E,MATCH($C1138,'Policy Characteristics'!$C:$C,0))),"",INDEX('Policy Characteristics'!E:E,MATCH($C1138,'Policy Characteristics'!$C:$C,0)))</f>
        <v>RnD CCS fuel use reduction</v>
      </c>
      <c r="L1138" s="380">
        <f>IF(ISBLANK(INDEX('Policy Characteristics'!F:F,MATCH($C1138,'Policy Characteristics'!$C:$C,0))),"",INDEX('Policy Characteristics'!F:F,MATCH($C1138,'Policy Characteristics'!$C:$C,0)))</f>
        <v>0</v>
      </c>
      <c r="M1138" s="380">
        <f>IF(ISBLANK(INDEX('Policy Characteristics'!G:G,MATCH($C1138,'Policy Characteristics'!$C:$C,0))),"",INDEX('Policy Characteristics'!G:G,MATCH($C1138,'Policy Characteristics'!$C:$C,0)))</f>
        <v>0.4</v>
      </c>
      <c r="N1138" s="380">
        <f>IF(ISBLANK(INDEX('Policy Characteristics'!H:H,MATCH($C1138,'Policy Characteristics'!$C:$C,0))),"",INDEX('Policy Characteristics'!H:H,MATCH($C1138,'Policy Characteristics'!$C:$C,0)))</f>
        <v>0.01</v>
      </c>
      <c r="O1138" s="358" t="str">
        <f>IF(ISBLANK(INDEX('Policy Characteristics'!I:I,MATCH($C1138,'Policy Characteristics'!$C:$C,0))),"",INDEX('Policy Characteristics'!I:I,MATCH($C1138,'Policy Characteristics'!$C:$C,0)))</f>
        <v>% reduction in fuel use</v>
      </c>
      <c r="P1138" s="358"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58" t="str">
        <f>IF(ISBLANK(INDEX('Policy Characteristics'!K:K,MATCH($C1138,'Policy Characteristics'!$C:$C,0))),"",INDEX('Policy Characteristics'!K:K,MATCH($C1138,'Policy Characteristics'!$C:$C,0)))</f>
        <v>architectural-design.html#rnd</v>
      </c>
      <c r="R1138" s="358" t="str">
        <f>IF(ISBLANK(INDEX('Policy Characteristics'!L:L,MATCH($C1138,'Policy Characteristics'!$C:$C,0))),"",INDEX('Policy Characteristics'!L:L,MATCH($C1138,'Policy Characteristics'!$C:$C,0)))</f>
        <v>research-and-development.html</v>
      </c>
    </row>
    <row r="1139" spans="1:18" x14ac:dyDescent="0.35">
      <c r="A1139" s="358" t="str">
        <f>IF(ISBLANK(INDEX('Policy Characteristics'!A:A,MATCH($C1139,'Policy Characteristics'!$C:$C,0))),"",INDEX('Policy Characteristics'!A:A,MATCH($C1139,'Policy Characteristics'!$C:$C,0)))</f>
        <v>Research and Development</v>
      </c>
      <c r="B1139" s="358" t="str">
        <f>IF(ISBLANK(INDEX('Policy Characteristics'!B:B,MATCH($C1139,'Policy Characteristics'!$C:$C,0))),"",INDEX('Policy Characteristics'!B:B,MATCH($C1139,'Policy Characteristics'!$C:$C,0)))</f>
        <v>Fuel Use Reduction</v>
      </c>
      <c r="C1139" s="363" t="s">
        <v>317</v>
      </c>
      <c r="D1139" s="53" t="s">
        <v>477</v>
      </c>
      <c r="E1139" s="53"/>
      <c r="F1139" s="9" t="s">
        <v>480</v>
      </c>
      <c r="G1139" s="53"/>
      <c r="H1139" s="54">
        <v>121</v>
      </c>
      <c r="I1139" s="53" t="s">
        <v>45</v>
      </c>
      <c r="J1139" s="360" t="str">
        <f>IF(ISBLANK(INDEX('Policy Characteristics'!D:D,MATCH($C1139,'Policy Characteristics'!$C:$C,0))),"",INDEX('Policy Characteristics'!D:D,MATCH($C1139,'Policy Characteristics'!$C:$C,0)))</f>
        <v>R&amp;D Fuel Use Reductions</v>
      </c>
      <c r="K1139" s="358" t="str">
        <f>IF(ISBLANK(INDEX('Policy Characteristics'!E:E,MATCH($C1139,'Policy Characteristics'!$C:$C,0))),"",INDEX('Policy Characteristics'!E:E,MATCH($C1139,'Policy Characteristics'!$C:$C,0)))</f>
        <v>RnD electricity fuel use reduction</v>
      </c>
      <c r="L1139" s="380">
        <f>IF(ISBLANK(INDEX('Policy Characteristics'!F:F,MATCH($C1139,'Policy Characteristics'!$C:$C,0))),"",INDEX('Policy Characteristics'!F:F,MATCH($C1139,'Policy Characteristics'!$C:$C,0)))</f>
        <v>0</v>
      </c>
      <c r="M1139" s="380">
        <f>IF(ISBLANK(INDEX('Policy Characteristics'!G:G,MATCH($C1139,'Policy Characteristics'!$C:$C,0))),"",INDEX('Policy Characteristics'!G:G,MATCH($C1139,'Policy Characteristics'!$C:$C,0)))</f>
        <v>0.4</v>
      </c>
      <c r="N1139" s="380">
        <f>IF(ISBLANK(INDEX('Policy Characteristics'!H:H,MATCH($C1139,'Policy Characteristics'!$C:$C,0))),"",INDEX('Policy Characteristics'!H:H,MATCH($C1139,'Policy Characteristics'!$C:$C,0)))</f>
        <v>0.01</v>
      </c>
      <c r="O1139" s="358" t="str">
        <f>IF(ISBLANK(INDEX('Policy Characteristics'!I:I,MATCH($C1139,'Policy Characteristics'!$C:$C,0))),"",INDEX('Policy Characteristics'!I:I,MATCH($C1139,'Policy Characteristics'!$C:$C,0)))</f>
        <v>% reduction in fuel use</v>
      </c>
      <c r="P1139" s="358"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58" t="str">
        <f>IF(ISBLANK(INDEX('Policy Characteristics'!K:K,MATCH($C1139,'Policy Characteristics'!$C:$C,0))),"",INDEX('Policy Characteristics'!K:K,MATCH($C1139,'Policy Characteristics'!$C:$C,0)))</f>
        <v>architectural-design.html#rnd</v>
      </c>
      <c r="R1139" s="358" t="str">
        <f>IF(ISBLANK(INDEX('Policy Characteristics'!L:L,MATCH($C1139,'Policy Characteristics'!$C:$C,0))),"",INDEX('Policy Characteristics'!L:L,MATCH($C1139,'Policy Characteristics'!$C:$C,0)))</f>
        <v>research-and-development.html</v>
      </c>
    </row>
    <row r="1140" spans="1:18" x14ac:dyDescent="0.35">
      <c r="A1140" s="358" t="str">
        <f>IF(ISBLANK(INDEX('Policy Characteristics'!A:A,MATCH($C1140,'Policy Characteristics'!$C:$C,0))),"",INDEX('Policy Characteristics'!A:A,MATCH($C1140,'Policy Characteristics'!$C:$C,0)))</f>
        <v>Research and Development</v>
      </c>
      <c r="B1140" s="358" t="str">
        <f>IF(ISBLANK(INDEX('Policy Characteristics'!B:B,MATCH($C1140,'Policy Characteristics'!$C:$C,0))),"",INDEX('Policy Characteristics'!B:B,MATCH($C1140,'Policy Characteristics'!$C:$C,0)))</f>
        <v>Fuel Use Reduction</v>
      </c>
      <c r="C1140" s="362" t="str">
        <f t="shared" ref="C1140:C1147" si="62">C$1139</f>
        <v>RnD Electricity Fuel Use Perc Reduction</v>
      </c>
      <c r="D1140" s="9" t="s">
        <v>331</v>
      </c>
      <c r="E1140" s="55"/>
      <c r="F1140" s="9" t="s">
        <v>2291</v>
      </c>
      <c r="G1140" s="53"/>
      <c r="H1140" s="54">
        <v>122</v>
      </c>
      <c r="I1140" s="53" t="s">
        <v>45</v>
      </c>
      <c r="J1140" s="360" t="str">
        <f>IF(ISBLANK(INDEX('Policy Characteristics'!D:D,MATCH($C1140,'Policy Characteristics'!$C:$C,0))),"",INDEX('Policy Characteristics'!D:D,MATCH($C1140,'Policy Characteristics'!$C:$C,0)))</f>
        <v>R&amp;D Fuel Use Reductions</v>
      </c>
      <c r="K1140" s="358" t="str">
        <f>IF(ISBLANK(INDEX('Policy Characteristics'!E:E,MATCH($C1140,'Policy Characteristics'!$C:$C,0))),"",INDEX('Policy Characteristics'!E:E,MATCH($C1140,'Policy Characteristics'!$C:$C,0)))</f>
        <v>RnD electricity fuel use reduction</v>
      </c>
      <c r="L1140" s="380">
        <f>IF(ISBLANK(INDEX('Policy Characteristics'!F:F,MATCH($C1140,'Policy Characteristics'!$C:$C,0))),"",INDEX('Policy Characteristics'!F:F,MATCH($C1140,'Policy Characteristics'!$C:$C,0)))</f>
        <v>0</v>
      </c>
      <c r="M1140" s="380">
        <f>IF(ISBLANK(INDEX('Policy Characteristics'!G:G,MATCH($C1140,'Policy Characteristics'!$C:$C,0))),"",INDEX('Policy Characteristics'!G:G,MATCH($C1140,'Policy Characteristics'!$C:$C,0)))</f>
        <v>0.4</v>
      </c>
      <c r="N1140" s="380">
        <f>IF(ISBLANK(INDEX('Policy Characteristics'!H:H,MATCH($C1140,'Policy Characteristics'!$C:$C,0))),"",INDEX('Policy Characteristics'!H:H,MATCH($C1140,'Policy Characteristics'!$C:$C,0)))</f>
        <v>0.01</v>
      </c>
      <c r="O1140" s="358" t="str">
        <f>IF(ISBLANK(INDEX('Policy Characteristics'!I:I,MATCH($C1140,'Policy Characteristics'!$C:$C,0))),"",INDEX('Policy Characteristics'!I:I,MATCH($C1140,'Policy Characteristics'!$C:$C,0)))</f>
        <v>% reduction in fuel use</v>
      </c>
      <c r="P1140" s="358"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58" t="str">
        <f>IF(ISBLANK(INDEX('Policy Characteristics'!K:K,MATCH($C1140,'Policy Characteristics'!$C:$C,0))),"",INDEX('Policy Characteristics'!K:K,MATCH($C1140,'Policy Characteristics'!$C:$C,0)))</f>
        <v>architectural-design.html#rnd</v>
      </c>
      <c r="R1140" s="358" t="str">
        <f>IF(ISBLANK(INDEX('Policy Characteristics'!L:L,MATCH($C1140,'Policy Characteristics'!$C:$C,0))),"",INDEX('Policy Characteristics'!L:L,MATCH($C1140,'Policy Characteristics'!$C:$C,0)))</f>
        <v>research-and-development.html</v>
      </c>
    </row>
    <row r="1141" spans="1:18" x14ac:dyDescent="0.35">
      <c r="A1141" s="358" t="str">
        <f>IF(ISBLANK(INDEX('Policy Characteristics'!A:A,MATCH($C1141,'Policy Characteristics'!$C:$C,0))),"",INDEX('Policy Characteristics'!A:A,MATCH($C1141,'Policy Characteristics'!$C:$C,0)))</f>
        <v>Research and Development</v>
      </c>
      <c r="B1141" s="358" t="str">
        <f>IF(ISBLANK(INDEX('Policy Characteristics'!B:B,MATCH($C1141,'Policy Characteristics'!$C:$C,0))),"",INDEX('Policy Characteristics'!B:B,MATCH($C1141,'Policy Characteristics'!$C:$C,0)))</f>
        <v>Fuel Use Reduction</v>
      </c>
      <c r="C1141" s="362" t="str">
        <f t="shared" si="62"/>
        <v>RnD Electricity Fuel Use Perc Reduction</v>
      </c>
      <c r="D1141" s="9" t="s">
        <v>78</v>
      </c>
      <c r="E1141" s="55"/>
      <c r="F1141" s="9" t="s">
        <v>347</v>
      </c>
      <c r="G1141" s="53"/>
      <c r="H1141" s="54">
        <v>123</v>
      </c>
      <c r="I1141" s="53" t="s">
        <v>45</v>
      </c>
      <c r="J1141" s="360" t="str">
        <f>IF(ISBLANK(INDEX('Policy Characteristics'!D:D,MATCH($C1141,'Policy Characteristics'!$C:$C,0))),"",INDEX('Policy Characteristics'!D:D,MATCH($C1141,'Policy Characteristics'!$C:$C,0)))</f>
        <v>R&amp;D Fuel Use Reductions</v>
      </c>
      <c r="K1141" s="358" t="str">
        <f>IF(ISBLANK(INDEX('Policy Characteristics'!E:E,MATCH($C1141,'Policy Characteristics'!$C:$C,0))),"",INDEX('Policy Characteristics'!E:E,MATCH($C1141,'Policy Characteristics'!$C:$C,0)))</f>
        <v>RnD electricity fuel use reduction</v>
      </c>
      <c r="L1141" s="380">
        <f>IF(ISBLANK(INDEX('Policy Characteristics'!F:F,MATCH($C1141,'Policy Characteristics'!$C:$C,0))),"",INDEX('Policy Characteristics'!F:F,MATCH($C1141,'Policy Characteristics'!$C:$C,0)))</f>
        <v>0</v>
      </c>
      <c r="M1141" s="380">
        <f>IF(ISBLANK(INDEX('Policy Characteristics'!G:G,MATCH($C1141,'Policy Characteristics'!$C:$C,0))),"",INDEX('Policy Characteristics'!G:G,MATCH($C1141,'Policy Characteristics'!$C:$C,0)))</f>
        <v>0.4</v>
      </c>
      <c r="N1141" s="380">
        <f>IF(ISBLANK(INDEX('Policy Characteristics'!H:H,MATCH($C1141,'Policy Characteristics'!$C:$C,0))),"",INDEX('Policy Characteristics'!H:H,MATCH($C1141,'Policy Characteristics'!$C:$C,0)))</f>
        <v>0.01</v>
      </c>
      <c r="O1141" s="358" t="str">
        <f>IF(ISBLANK(INDEX('Policy Characteristics'!I:I,MATCH($C1141,'Policy Characteristics'!$C:$C,0))),"",INDEX('Policy Characteristics'!I:I,MATCH($C1141,'Policy Characteristics'!$C:$C,0)))</f>
        <v>% reduction in fuel use</v>
      </c>
      <c r="P1141" s="358"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58" t="str">
        <f>IF(ISBLANK(INDEX('Policy Characteristics'!K:K,MATCH($C1141,'Policy Characteristics'!$C:$C,0))),"",INDEX('Policy Characteristics'!K:K,MATCH($C1141,'Policy Characteristics'!$C:$C,0)))</f>
        <v>architectural-design.html#rnd</v>
      </c>
      <c r="R1141" s="358" t="str">
        <f>IF(ISBLANK(INDEX('Policy Characteristics'!L:L,MATCH($C1141,'Policy Characteristics'!$C:$C,0))),"",INDEX('Policy Characteristics'!L:L,MATCH($C1141,'Policy Characteristics'!$C:$C,0)))</f>
        <v>research-and-development.html</v>
      </c>
    </row>
    <row r="1142" spans="1:18" x14ac:dyDescent="0.35">
      <c r="A1142" s="358" t="str">
        <f>IF(ISBLANK(INDEX('Policy Characteristics'!A:A,MATCH($C1142,'Policy Characteristics'!$C:$C,0))),"",INDEX('Policy Characteristics'!A:A,MATCH($C1142,'Policy Characteristics'!$C:$C,0)))</f>
        <v>Research and Development</v>
      </c>
      <c r="B1142" s="358" t="str">
        <f>IF(ISBLANK(INDEX('Policy Characteristics'!B:B,MATCH($C1142,'Policy Characteristics'!$C:$C,0))),"",INDEX('Policy Characteristics'!B:B,MATCH($C1142,'Policy Characteristics'!$C:$C,0)))</f>
        <v>Fuel Use Reduction</v>
      </c>
      <c r="C1142" s="362" t="str">
        <f t="shared" si="62"/>
        <v>RnD Electricity Fuel Use Perc Reduction</v>
      </c>
      <c r="D1142" s="9" t="s">
        <v>79</v>
      </c>
      <c r="E1142" s="55"/>
      <c r="F1142" s="9" t="s">
        <v>348</v>
      </c>
      <c r="G1142" s="53"/>
      <c r="H1142" s="54">
        <v>751</v>
      </c>
      <c r="I1142" s="53" t="s">
        <v>46</v>
      </c>
      <c r="J1142" s="360" t="str">
        <f>IF(ISBLANK(INDEX('Policy Characteristics'!D:D,MATCH($C1142,'Policy Characteristics'!$C:$C,0))),"",INDEX('Policy Characteristics'!D:D,MATCH($C1142,'Policy Characteristics'!$C:$C,0)))</f>
        <v>R&amp;D Fuel Use Reductions</v>
      </c>
      <c r="K1142" s="358" t="str">
        <f>IF(ISBLANK(INDEX('Policy Characteristics'!E:E,MATCH($C1142,'Policy Characteristics'!$C:$C,0))),"",INDEX('Policy Characteristics'!E:E,MATCH($C1142,'Policy Characteristics'!$C:$C,0)))</f>
        <v>RnD electricity fuel use reduction</v>
      </c>
      <c r="L1142" s="380">
        <f>IF(ISBLANK(INDEX('Policy Characteristics'!F:F,MATCH($C1142,'Policy Characteristics'!$C:$C,0))),"",INDEX('Policy Characteristics'!F:F,MATCH($C1142,'Policy Characteristics'!$C:$C,0)))</f>
        <v>0</v>
      </c>
      <c r="M1142" s="380">
        <f>IF(ISBLANK(INDEX('Policy Characteristics'!G:G,MATCH($C1142,'Policy Characteristics'!$C:$C,0))),"",INDEX('Policy Characteristics'!G:G,MATCH($C1142,'Policy Characteristics'!$C:$C,0)))</f>
        <v>0.4</v>
      </c>
      <c r="N1142" s="380">
        <f>IF(ISBLANK(INDEX('Policy Characteristics'!H:H,MATCH($C1142,'Policy Characteristics'!$C:$C,0))),"",INDEX('Policy Characteristics'!H:H,MATCH($C1142,'Policy Characteristics'!$C:$C,0)))</f>
        <v>0.01</v>
      </c>
      <c r="O1142" s="358" t="str">
        <f>IF(ISBLANK(INDEX('Policy Characteristics'!I:I,MATCH($C1142,'Policy Characteristics'!$C:$C,0))),"",INDEX('Policy Characteristics'!I:I,MATCH($C1142,'Policy Characteristics'!$C:$C,0)))</f>
        <v>% reduction in fuel use</v>
      </c>
      <c r="P1142" s="358"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58" t="str">
        <f>IF(ISBLANK(INDEX('Policy Characteristics'!K:K,MATCH($C1142,'Policy Characteristics'!$C:$C,0))),"",INDEX('Policy Characteristics'!K:K,MATCH($C1142,'Policy Characteristics'!$C:$C,0)))</f>
        <v>architectural-design.html#rnd</v>
      </c>
      <c r="R1142" s="358" t="str">
        <f>IF(ISBLANK(INDEX('Policy Characteristics'!L:L,MATCH($C1142,'Policy Characteristics'!$C:$C,0))),"",INDEX('Policy Characteristics'!L:L,MATCH($C1142,'Policy Characteristics'!$C:$C,0)))</f>
        <v>research-and-development.html</v>
      </c>
    </row>
    <row r="1143" spans="1:18" x14ac:dyDescent="0.35">
      <c r="A1143" s="358" t="str">
        <f>IF(ISBLANK(INDEX('Policy Characteristics'!A:A,MATCH($C1143,'Policy Characteristics'!$C:$C,0))),"",INDEX('Policy Characteristics'!A:A,MATCH($C1143,'Policy Characteristics'!$C:$C,0)))</f>
        <v>Research and Development</v>
      </c>
      <c r="B1143" s="358" t="str">
        <f>IF(ISBLANK(INDEX('Policy Characteristics'!B:B,MATCH($C1143,'Policy Characteristics'!$C:$C,0))),"",INDEX('Policy Characteristics'!B:B,MATCH($C1143,'Policy Characteristics'!$C:$C,0)))</f>
        <v>Fuel Use Reduction</v>
      </c>
      <c r="C1143" s="362" t="str">
        <f t="shared" si="62"/>
        <v>RnD Electricity Fuel Use Perc Reduction</v>
      </c>
      <c r="D1143" s="9" t="s">
        <v>478</v>
      </c>
      <c r="E1143" s="55"/>
      <c r="F1143" s="9" t="s">
        <v>482</v>
      </c>
      <c r="G1143" s="53"/>
      <c r="H1143" s="54">
        <v>752</v>
      </c>
      <c r="I1143" s="53" t="s">
        <v>46</v>
      </c>
      <c r="J1143" s="360" t="str">
        <f>IF(ISBLANK(INDEX('Policy Characteristics'!D:D,MATCH($C1143,'Policy Characteristics'!$C:$C,0))),"",INDEX('Policy Characteristics'!D:D,MATCH($C1143,'Policy Characteristics'!$C:$C,0)))</f>
        <v>R&amp;D Fuel Use Reductions</v>
      </c>
      <c r="K1143" s="358" t="str">
        <f>IF(ISBLANK(INDEX('Policy Characteristics'!E:E,MATCH($C1143,'Policy Characteristics'!$C:$C,0))),"",INDEX('Policy Characteristics'!E:E,MATCH($C1143,'Policy Characteristics'!$C:$C,0)))</f>
        <v>RnD electricity fuel use reduction</v>
      </c>
      <c r="L1143" s="380">
        <f>IF(ISBLANK(INDEX('Policy Characteristics'!F:F,MATCH($C1143,'Policy Characteristics'!$C:$C,0))),"",INDEX('Policy Characteristics'!F:F,MATCH($C1143,'Policy Characteristics'!$C:$C,0)))</f>
        <v>0</v>
      </c>
      <c r="M1143" s="380">
        <f>IF(ISBLANK(INDEX('Policy Characteristics'!G:G,MATCH($C1143,'Policy Characteristics'!$C:$C,0))),"",INDEX('Policy Characteristics'!G:G,MATCH($C1143,'Policy Characteristics'!$C:$C,0)))</f>
        <v>0.4</v>
      </c>
      <c r="N1143" s="380">
        <f>IF(ISBLANK(INDEX('Policy Characteristics'!H:H,MATCH($C1143,'Policy Characteristics'!$C:$C,0))),"",INDEX('Policy Characteristics'!H:H,MATCH($C1143,'Policy Characteristics'!$C:$C,0)))</f>
        <v>0.01</v>
      </c>
      <c r="O1143" s="358" t="str">
        <f>IF(ISBLANK(INDEX('Policy Characteristics'!I:I,MATCH($C1143,'Policy Characteristics'!$C:$C,0))),"",INDEX('Policy Characteristics'!I:I,MATCH($C1143,'Policy Characteristics'!$C:$C,0)))</f>
        <v>% reduction in fuel use</v>
      </c>
      <c r="P1143" s="358"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58" t="str">
        <f>IF(ISBLANK(INDEX('Policy Characteristics'!K:K,MATCH($C1143,'Policy Characteristics'!$C:$C,0))),"",INDEX('Policy Characteristics'!K:K,MATCH($C1143,'Policy Characteristics'!$C:$C,0)))</f>
        <v>architectural-design.html#rnd</v>
      </c>
      <c r="R1143" s="358" t="str">
        <f>IF(ISBLANK(INDEX('Policy Characteristics'!L:L,MATCH($C1143,'Policy Characteristics'!$C:$C,0))),"",INDEX('Policy Characteristics'!L:L,MATCH($C1143,'Policy Characteristics'!$C:$C,0)))</f>
        <v>research-and-development.html</v>
      </c>
    </row>
    <row r="1144" spans="1:18" x14ac:dyDescent="0.35">
      <c r="A1144" s="358" t="str">
        <f>IF(ISBLANK(INDEX('Policy Characteristics'!A:A,MATCH($C1144,'Policy Characteristics'!$C:$C,0))),"",INDEX('Policy Characteristics'!A:A,MATCH($C1144,'Policy Characteristics'!$C:$C,0)))</f>
        <v>Research and Development</v>
      </c>
      <c r="B1144" s="358" t="str">
        <f>IF(ISBLANK(INDEX('Policy Characteristics'!B:B,MATCH($C1144,'Policy Characteristics'!$C:$C,0))),"",INDEX('Policy Characteristics'!B:B,MATCH($C1144,'Policy Characteristics'!$C:$C,0)))</f>
        <v>Fuel Use Reduction</v>
      </c>
      <c r="C1144" s="362" t="str">
        <f t="shared" si="62"/>
        <v>RnD Electricity Fuel Use Perc Reduction</v>
      </c>
      <c r="D1144" s="9" t="s">
        <v>80</v>
      </c>
      <c r="E1144" s="55"/>
      <c r="F1144" s="9" t="s">
        <v>349</v>
      </c>
      <c r="G1144" s="53"/>
      <c r="H1144" s="54">
        <v>753</v>
      </c>
      <c r="I1144" s="53" t="s">
        <v>46</v>
      </c>
      <c r="J1144" s="360" t="str">
        <f>IF(ISBLANK(INDEX('Policy Characteristics'!D:D,MATCH($C1144,'Policy Characteristics'!$C:$C,0))),"",INDEX('Policy Characteristics'!D:D,MATCH($C1144,'Policy Characteristics'!$C:$C,0)))</f>
        <v>R&amp;D Fuel Use Reductions</v>
      </c>
      <c r="K1144" s="358" t="str">
        <f>IF(ISBLANK(INDEX('Policy Characteristics'!E:E,MATCH($C1144,'Policy Characteristics'!$C:$C,0))),"",INDEX('Policy Characteristics'!E:E,MATCH($C1144,'Policy Characteristics'!$C:$C,0)))</f>
        <v>RnD electricity fuel use reduction</v>
      </c>
      <c r="L1144" s="380">
        <f>IF(ISBLANK(INDEX('Policy Characteristics'!F:F,MATCH($C1144,'Policy Characteristics'!$C:$C,0))),"",INDEX('Policy Characteristics'!F:F,MATCH($C1144,'Policy Characteristics'!$C:$C,0)))</f>
        <v>0</v>
      </c>
      <c r="M1144" s="380">
        <f>IF(ISBLANK(INDEX('Policy Characteristics'!G:G,MATCH($C1144,'Policy Characteristics'!$C:$C,0))),"",INDEX('Policy Characteristics'!G:G,MATCH($C1144,'Policy Characteristics'!$C:$C,0)))</f>
        <v>0.4</v>
      </c>
      <c r="N1144" s="380">
        <f>IF(ISBLANK(INDEX('Policy Characteristics'!H:H,MATCH($C1144,'Policy Characteristics'!$C:$C,0))),"",INDEX('Policy Characteristics'!H:H,MATCH($C1144,'Policy Characteristics'!$C:$C,0)))</f>
        <v>0.01</v>
      </c>
      <c r="O1144" s="358" t="str">
        <f>IF(ISBLANK(INDEX('Policy Characteristics'!I:I,MATCH($C1144,'Policy Characteristics'!$C:$C,0))),"",INDEX('Policy Characteristics'!I:I,MATCH($C1144,'Policy Characteristics'!$C:$C,0)))</f>
        <v>% reduction in fuel use</v>
      </c>
      <c r="P1144" s="358"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358" t="str">
        <f>IF(ISBLANK(INDEX('Policy Characteristics'!K:K,MATCH($C1144,'Policy Characteristics'!$C:$C,0))),"",INDEX('Policy Characteristics'!K:K,MATCH($C1144,'Policy Characteristics'!$C:$C,0)))</f>
        <v>architectural-design.html#rnd</v>
      </c>
      <c r="R1144" s="358" t="str">
        <f>IF(ISBLANK(INDEX('Policy Characteristics'!L:L,MATCH($C1144,'Policy Characteristics'!$C:$C,0))),"",INDEX('Policy Characteristics'!L:L,MATCH($C1144,'Policy Characteristics'!$C:$C,0)))</f>
        <v>research-and-development.html</v>
      </c>
    </row>
    <row r="1145" spans="1:18" x14ac:dyDescent="0.35">
      <c r="A1145" s="358" t="str">
        <f>IF(ISBLANK(INDEX('Policy Characteristics'!A:A,MATCH($C1145,'Policy Characteristics'!$C:$C,0))),"",INDEX('Policy Characteristics'!A:A,MATCH($C1145,'Policy Characteristics'!$C:$C,0)))</f>
        <v>Research and Development</v>
      </c>
      <c r="B1145" s="358" t="str">
        <f>IF(ISBLANK(INDEX('Policy Characteristics'!B:B,MATCH($C1145,'Policy Characteristics'!$C:$C,0))),"",INDEX('Policy Characteristics'!B:B,MATCH($C1145,'Policy Characteristics'!$C:$C,0)))</f>
        <v>Fuel Use Reduction</v>
      </c>
      <c r="C1145" s="362" t="str">
        <f t="shared" si="62"/>
        <v>RnD Electricity Fuel Use Perc Reduction</v>
      </c>
      <c r="D1145" s="9" t="s">
        <v>81</v>
      </c>
      <c r="E1145" s="55"/>
      <c r="F1145" s="9" t="s">
        <v>350</v>
      </c>
      <c r="G1145" s="53"/>
      <c r="H1145" s="54">
        <v>754</v>
      </c>
      <c r="I1145" s="53" t="s">
        <v>46</v>
      </c>
      <c r="J1145" s="360" t="str">
        <f>IF(ISBLANK(INDEX('Policy Characteristics'!D:D,MATCH($C1145,'Policy Characteristics'!$C:$C,0))),"",INDEX('Policy Characteristics'!D:D,MATCH($C1145,'Policy Characteristics'!$C:$C,0)))</f>
        <v>R&amp;D Fuel Use Reductions</v>
      </c>
      <c r="K1145" s="358" t="str">
        <f>IF(ISBLANK(INDEX('Policy Characteristics'!E:E,MATCH($C1145,'Policy Characteristics'!$C:$C,0))),"",INDEX('Policy Characteristics'!E:E,MATCH($C1145,'Policy Characteristics'!$C:$C,0)))</f>
        <v>RnD electricity fuel use reduction</v>
      </c>
      <c r="L1145" s="380">
        <f>IF(ISBLANK(INDEX('Policy Characteristics'!F:F,MATCH($C1145,'Policy Characteristics'!$C:$C,0))),"",INDEX('Policy Characteristics'!F:F,MATCH($C1145,'Policy Characteristics'!$C:$C,0)))</f>
        <v>0</v>
      </c>
      <c r="M1145" s="380">
        <f>IF(ISBLANK(INDEX('Policy Characteristics'!G:G,MATCH($C1145,'Policy Characteristics'!$C:$C,0))),"",INDEX('Policy Characteristics'!G:G,MATCH($C1145,'Policy Characteristics'!$C:$C,0)))</f>
        <v>0.4</v>
      </c>
      <c r="N1145" s="380">
        <f>IF(ISBLANK(INDEX('Policy Characteristics'!H:H,MATCH($C1145,'Policy Characteristics'!$C:$C,0))),"",INDEX('Policy Characteristics'!H:H,MATCH($C1145,'Policy Characteristics'!$C:$C,0)))</f>
        <v>0.01</v>
      </c>
      <c r="O1145" s="358" t="str">
        <f>IF(ISBLANK(INDEX('Policy Characteristics'!I:I,MATCH($C1145,'Policy Characteristics'!$C:$C,0))),"",INDEX('Policy Characteristics'!I:I,MATCH($C1145,'Policy Characteristics'!$C:$C,0)))</f>
        <v>% reduction in fuel use</v>
      </c>
      <c r="P1145" s="358"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358" t="str">
        <f>IF(ISBLANK(INDEX('Policy Characteristics'!K:K,MATCH($C1145,'Policy Characteristics'!$C:$C,0))),"",INDEX('Policy Characteristics'!K:K,MATCH($C1145,'Policy Characteristics'!$C:$C,0)))</f>
        <v>architectural-design.html#rnd</v>
      </c>
      <c r="R1145" s="358" t="str">
        <f>IF(ISBLANK(INDEX('Policy Characteristics'!L:L,MATCH($C1145,'Policy Characteristics'!$C:$C,0))),"",INDEX('Policy Characteristics'!L:L,MATCH($C1145,'Policy Characteristics'!$C:$C,0)))</f>
        <v>research-and-development.html</v>
      </c>
    </row>
    <row r="1146" spans="1:18" x14ac:dyDescent="0.35">
      <c r="A1146" s="358" t="str">
        <f>IF(ISBLANK(INDEX('Policy Characteristics'!A:A,MATCH($C1146,'Policy Characteristics'!$C:$C,0))),"",INDEX('Policy Characteristics'!A:A,MATCH($C1146,'Policy Characteristics'!$C:$C,0)))</f>
        <v>Research and Development</v>
      </c>
      <c r="B1146" s="358" t="str">
        <f>IF(ISBLANK(INDEX('Policy Characteristics'!B:B,MATCH($C1146,'Policy Characteristics'!$C:$C,0))),"",INDEX('Policy Characteristics'!B:B,MATCH($C1146,'Policy Characteristics'!$C:$C,0)))</f>
        <v>Fuel Use Reduction</v>
      </c>
      <c r="C1146" s="362" t="str">
        <f t="shared" si="62"/>
        <v>RnD Electricity Fuel Use Perc Reduction</v>
      </c>
      <c r="D1146" s="9" t="s">
        <v>82</v>
      </c>
      <c r="E1146" s="55"/>
      <c r="F1146" s="9" t="s">
        <v>351</v>
      </c>
      <c r="G1146" s="53"/>
      <c r="H1146" s="54">
        <v>124</v>
      </c>
      <c r="I1146" s="53" t="s">
        <v>45</v>
      </c>
      <c r="J1146" s="360" t="str">
        <f>IF(ISBLANK(INDEX('Policy Characteristics'!D:D,MATCH($C1146,'Policy Characteristics'!$C:$C,0))),"",INDEX('Policy Characteristics'!D:D,MATCH($C1146,'Policy Characteristics'!$C:$C,0)))</f>
        <v>R&amp;D Fuel Use Reductions</v>
      </c>
      <c r="K1146" s="358" t="str">
        <f>IF(ISBLANK(INDEX('Policy Characteristics'!E:E,MATCH($C1146,'Policy Characteristics'!$C:$C,0))),"",INDEX('Policy Characteristics'!E:E,MATCH($C1146,'Policy Characteristics'!$C:$C,0)))</f>
        <v>RnD electricity fuel use reduction</v>
      </c>
      <c r="L1146" s="380">
        <f>IF(ISBLANK(INDEX('Policy Characteristics'!F:F,MATCH($C1146,'Policy Characteristics'!$C:$C,0))),"",INDEX('Policy Characteristics'!F:F,MATCH($C1146,'Policy Characteristics'!$C:$C,0)))</f>
        <v>0</v>
      </c>
      <c r="M1146" s="380">
        <f>IF(ISBLANK(INDEX('Policy Characteristics'!G:G,MATCH($C1146,'Policy Characteristics'!$C:$C,0))),"",INDEX('Policy Characteristics'!G:G,MATCH($C1146,'Policy Characteristics'!$C:$C,0)))</f>
        <v>0.4</v>
      </c>
      <c r="N1146" s="380">
        <f>IF(ISBLANK(INDEX('Policy Characteristics'!H:H,MATCH($C1146,'Policy Characteristics'!$C:$C,0))),"",INDEX('Policy Characteristics'!H:H,MATCH($C1146,'Policy Characteristics'!$C:$C,0)))</f>
        <v>0.01</v>
      </c>
      <c r="O1146" s="358" t="str">
        <f>IF(ISBLANK(INDEX('Policy Characteristics'!I:I,MATCH($C1146,'Policy Characteristics'!$C:$C,0))),"",INDEX('Policy Characteristics'!I:I,MATCH($C1146,'Policy Characteristics'!$C:$C,0)))</f>
        <v>% reduction in fuel use</v>
      </c>
      <c r="P1146" s="358"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358" t="str">
        <f>IF(ISBLANK(INDEX('Policy Characteristics'!K:K,MATCH($C1146,'Policy Characteristics'!$C:$C,0))),"",INDEX('Policy Characteristics'!K:K,MATCH($C1146,'Policy Characteristics'!$C:$C,0)))</f>
        <v>architectural-design.html#rnd</v>
      </c>
      <c r="R1146" s="358" t="str">
        <f>IF(ISBLANK(INDEX('Policy Characteristics'!L:L,MATCH($C1146,'Policy Characteristics'!$C:$C,0))),"",INDEX('Policy Characteristics'!L:L,MATCH($C1146,'Policy Characteristics'!$C:$C,0)))</f>
        <v>research-and-development.html</v>
      </c>
    </row>
    <row r="1147" spans="1:18" x14ac:dyDescent="0.35">
      <c r="A1147" s="358" t="str">
        <f>IF(ISBLANK(INDEX('Policy Characteristics'!A:A,MATCH($C1147,'Policy Characteristics'!$C:$C,0))),"",INDEX('Policy Characteristics'!A:A,MATCH($C1147,'Policy Characteristics'!$C:$C,0)))</f>
        <v>Research and Development</v>
      </c>
      <c r="B1147" s="358" t="str">
        <f>IF(ISBLANK(INDEX('Policy Characteristics'!B:B,MATCH($C1147,'Policy Characteristics'!$C:$C,0))),"",INDEX('Policy Characteristics'!B:B,MATCH($C1147,'Policy Characteristics'!$C:$C,0)))</f>
        <v>Fuel Use Reduction</v>
      </c>
      <c r="C1147" s="362" t="str">
        <f t="shared" si="62"/>
        <v>RnD Electricity Fuel Use Perc Reduction</v>
      </c>
      <c r="D1147" s="9" t="s">
        <v>334</v>
      </c>
      <c r="E1147" s="55"/>
      <c r="F1147" s="9" t="s">
        <v>2292</v>
      </c>
      <c r="G1147" s="53"/>
      <c r="H1147" s="54">
        <v>193</v>
      </c>
      <c r="I1147" s="53" t="s">
        <v>45</v>
      </c>
      <c r="J1147" s="360" t="str">
        <f>IF(ISBLANK(INDEX('Policy Characteristics'!D:D,MATCH($C1147,'Policy Characteristics'!$C:$C,0))),"",INDEX('Policy Characteristics'!D:D,MATCH($C1147,'Policy Characteristics'!$C:$C,0)))</f>
        <v>R&amp;D Fuel Use Reductions</v>
      </c>
      <c r="K1147" s="358" t="str">
        <f>IF(ISBLANK(INDEX('Policy Characteristics'!E:E,MATCH($C1147,'Policy Characteristics'!$C:$C,0))),"",INDEX('Policy Characteristics'!E:E,MATCH($C1147,'Policy Characteristics'!$C:$C,0)))</f>
        <v>RnD electricity fuel use reduction</v>
      </c>
      <c r="L1147" s="380">
        <f>IF(ISBLANK(INDEX('Policy Characteristics'!F:F,MATCH($C1147,'Policy Characteristics'!$C:$C,0))),"",INDEX('Policy Characteristics'!F:F,MATCH($C1147,'Policy Characteristics'!$C:$C,0)))</f>
        <v>0</v>
      </c>
      <c r="M1147" s="380">
        <f>IF(ISBLANK(INDEX('Policy Characteristics'!G:G,MATCH($C1147,'Policy Characteristics'!$C:$C,0))),"",INDEX('Policy Characteristics'!G:G,MATCH($C1147,'Policy Characteristics'!$C:$C,0)))</f>
        <v>0.4</v>
      </c>
      <c r="N1147" s="380">
        <f>IF(ISBLANK(INDEX('Policy Characteristics'!H:H,MATCH($C1147,'Policy Characteristics'!$C:$C,0))),"",INDEX('Policy Characteristics'!H:H,MATCH($C1147,'Policy Characteristics'!$C:$C,0)))</f>
        <v>0.01</v>
      </c>
      <c r="O1147" s="358" t="str">
        <f>IF(ISBLANK(INDEX('Policy Characteristics'!I:I,MATCH($C1147,'Policy Characteristics'!$C:$C,0))),"",INDEX('Policy Characteristics'!I:I,MATCH($C1147,'Policy Characteristics'!$C:$C,0)))</f>
        <v>% reduction in fuel use</v>
      </c>
      <c r="P1147" s="358"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358" t="str">
        <f>IF(ISBLANK(INDEX('Policy Characteristics'!K:K,MATCH($C1147,'Policy Characteristics'!$C:$C,0))),"",INDEX('Policy Characteristics'!K:K,MATCH($C1147,'Policy Characteristics'!$C:$C,0)))</f>
        <v>architectural-design.html#rnd</v>
      </c>
      <c r="R1147" s="358" t="str">
        <f>IF(ISBLANK(INDEX('Policy Characteristics'!L:L,MATCH($C1147,'Policy Characteristics'!$C:$C,0))),"",INDEX('Policy Characteristics'!L:L,MATCH($C1147,'Policy Characteristics'!$C:$C,0)))</f>
        <v>research-and-development.html</v>
      </c>
    </row>
    <row r="1148" spans="1:18" x14ac:dyDescent="0.35">
      <c r="A1148" s="358" t="str">
        <f>IF(ISBLANK(INDEX('Policy Characteristics'!A:A,MATCH($C1148,'Policy Characteristics'!$C:$C,0))),"",INDEX('Policy Characteristics'!A:A,MATCH($C1148,'Policy Characteristics'!$C:$C,0)))</f>
        <v>Research and Development</v>
      </c>
      <c r="B1148" s="358" t="str">
        <f>IF(ISBLANK(INDEX('Policy Characteristics'!B:B,MATCH($C1148,'Policy Characteristics'!$C:$C,0))),"",INDEX('Policy Characteristics'!B:B,MATCH($C1148,'Policy Characteristics'!$C:$C,0)))</f>
        <v>Fuel Use Reduction</v>
      </c>
      <c r="C1148" s="362" t="str">
        <f t="shared" ref="C1148:C1149" si="63">C$1139</f>
        <v>RnD Electricity Fuel Use Perc Reduction</v>
      </c>
      <c r="D1148" s="9" t="s">
        <v>474</v>
      </c>
      <c r="E1148" s="55"/>
      <c r="F1148" s="9" t="s">
        <v>475</v>
      </c>
      <c r="G1148" s="53"/>
      <c r="H1148" s="54">
        <v>181</v>
      </c>
      <c r="I1148" s="53" t="s">
        <v>45</v>
      </c>
      <c r="J1148" s="360" t="str">
        <f>IF(ISBLANK(INDEX('Policy Characteristics'!D:D,MATCH($C1148,'Policy Characteristics'!$C:$C,0))),"",INDEX('Policy Characteristics'!D:D,MATCH($C1148,'Policy Characteristics'!$C:$C,0)))</f>
        <v>R&amp;D Fuel Use Reductions</v>
      </c>
      <c r="K1148" s="358" t="str">
        <f>IF(ISBLANK(INDEX('Policy Characteristics'!E:E,MATCH($C1148,'Policy Characteristics'!$C:$C,0))),"",INDEX('Policy Characteristics'!E:E,MATCH($C1148,'Policy Characteristics'!$C:$C,0)))</f>
        <v>RnD electricity fuel use reduction</v>
      </c>
      <c r="L1148" s="380">
        <f>IF(ISBLANK(INDEX('Policy Characteristics'!F:F,MATCH($C1148,'Policy Characteristics'!$C:$C,0))),"",INDEX('Policy Characteristics'!F:F,MATCH($C1148,'Policy Characteristics'!$C:$C,0)))</f>
        <v>0</v>
      </c>
      <c r="M1148" s="380">
        <f>IF(ISBLANK(INDEX('Policy Characteristics'!G:G,MATCH($C1148,'Policy Characteristics'!$C:$C,0))),"",INDEX('Policy Characteristics'!G:G,MATCH($C1148,'Policy Characteristics'!$C:$C,0)))</f>
        <v>0.4</v>
      </c>
      <c r="N1148" s="380">
        <f>IF(ISBLANK(INDEX('Policy Characteristics'!H:H,MATCH($C1148,'Policy Characteristics'!$C:$C,0))),"",INDEX('Policy Characteristics'!H:H,MATCH($C1148,'Policy Characteristics'!$C:$C,0)))</f>
        <v>0.01</v>
      </c>
      <c r="O1148" s="358" t="str">
        <f>IF(ISBLANK(INDEX('Policy Characteristics'!I:I,MATCH($C1148,'Policy Characteristics'!$C:$C,0))),"",INDEX('Policy Characteristics'!I:I,MATCH($C1148,'Policy Characteristics'!$C:$C,0)))</f>
        <v>% reduction in fuel use</v>
      </c>
      <c r="P1148" s="358"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358" t="str">
        <f>IF(ISBLANK(INDEX('Policy Characteristics'!K:K,MATCH($C1148,'Policy Characteristics'!$C:$C,0))),"",INDEX('Policy Characteristics'!K:K,MATCH($C1148,'Policy Characteristics'!$C:$C,0)))</f>
        <v>architectural-design.html#rnd</v>
      </c>
      <c r="R1148" s="358" t="str">
        <f>IF(ISBLANK(INDEX('Policy Characteristics'!L:L,MATCH($C1148,'Policy Characteristics'!$C:$C,0))),"",INDEX('Policy Characteristics'!L:L,MATCH($C1148,'Policy Characteristics'!$C:$C,0)))</f>
        <v>research-and-development.html</v>
      </c>
    </row>
    <row r="1149" spans="1:18" x14ac:dyDescent="0.35">
      <c r="A1149" s="358" t="str">
        <f>IF(ISBLANK(INDEX('Policy Characteristics'!A:A,MATCH($C1149,'Policy Characteristics'!$C:$C,0))),"",INDEX('Policy Characteristics'!A:A,MATCH($C1149,'Policy Characteristics'!$C:$C,0)))</f>
        <v>Research and Development</v>
      </c>
      <c r="B1149" s="358" t="str">
        <f>IF(ISBLANK(INDEX('Policy Characteristics'!B:B,MATCH($C1149,'Policy Characteristics'!$C:$C,0))),"",INDEX('Policy Characteristics'!B:B,MATCH($C1149,'Policy Characteristics'!$C:$C,0)))</f>
        <v>Fuel Use Reduction</v>
      </c>
      <c r="C1149" s="362" t="str">
        <f t="shared" si="63"/>
        <v>RnD Electricity Fuel Use Perc Reduction</v>
      </c>
      <c r="D1149" s="9" t="s">
        <v>483</v>
      </c>
      <c r="E1149" s="55"/>
      <c r="F1149" s="9" t="s">
        <v>485</v>
      </c>
      <c r="G1149" s="53"/>
      <c r="H1149" s="54">
        <v>755</v>
      </c>
      <c r="I1149" s="53" t="s">
        <v>46</v>
      </c>
      <c r="J1149" s="360" t="str">
        <f>IF(ISBLANK(INDEX('Policy Characteristics'!D:D,MATCH($C1149,'Policy Characteristics'!$C:$C,0))),"",INDEX('Policy Characteristics'!D:D,MATCH($C1149,'Policy Characteristics'!$C:$C,0)))</f>
        <v>R&amp;D Fuel Use Reductions</v>
      </c>
      <c r="K1149" s="358" t="str">
        <f>IF(ISBLANK(INDEX('Policy Characteristics'!E:E,MATCH($C1149,'Policy Characteristics'!$C:$C,0))),"",INDEX('Policy Characteristics'!E:E,MATCH($C1149,'Policy Characteristics'!$C:$C,0)))</f>
        <v>RnD electricity fuel use reduction</v>
      </c>
      <c r="L1149" s="380">
        <f>IF(ISBLANK(INDEX('Policy Characteristics'!F:F,MATCH($C1149,'Policy Characteristics'!$C:$C,0))),"",INDEX('Policy Characteristics'!F:F,MATCH($C1149,'Policy Characteristics'!$C:$C,0)))</f>
        <v>0</v>
      </c>
      <c r="M1149" s="380">
        <f>IF(ISBLANK(INDEX('Policy Characteristics'!G:G,MATCH($C1149,'Policy Characteristics'!$C:$C,0))),"",INDEX('Policy Characteristics'!G:G,MATCH($C1149,'Policy Characteristics'!$C:$C,0)))</f>
        <v>0.4</v>
      </c>
      <c r="N1149" s="380">
        <f>IF(ISBLANK(INDEX('Policy Characteristics'!H:H,MATCH($C1149,'Policy Characteristics'!$C:$C,0))),"",INDEX('Policy Characteristics'!H:H,MATCH($C1149,'Policy Characteristics'!$C:$C,0)))</f>
        <v>0.01</v>
      </c>
      <c r="O1149" s="358" t="str">
        <f>IF(ISBLANK(INDEX('Policy Characteristics'!I:I,MATCH($C1149,'Policy Characteristics'!$C:$C,0))),"",INDEX('Policy Characteristics'!I:I,MATCH($C1149,'Policy Characteristics'!$C:$C,0)))</f>
        <v>% reduction in fuel use</v>
      </c>
      <c r="P1149" s="358"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358" t="str">
        <f>IF(ISBLANK(INDEX('Policy Characteristics'!K:K,MATCH($C1149,'Policy Characteristics'!$C:$C,0))),"",INDEX('Policy Characteristics'!K:K,MATCH($C1149,'Policy Characteristics'!$C:$C,0)))</f>
        <v>architectural-design.html#rnd</v>
      </c>
      <c r="R1149" s="358" t="str">
        <f>IF(ISBLANK(INDEX('Policy Characteristics'!L:L,MATCH($C1149,'Policy Characteristics'!$C:$C,0))),"",INDEX('Policy Characteristics'!L:L,MATCH($C1149,'Policy Characteristics'!$C:$C,0)))</f>
        <v>research-and-development.html</v>
      </c>
    </row>
    <row r="1150" spans="1:18" x14ac:dyDescent="0.35">
      <c r="A1150" s="358" t="str">
        <f>IF(ISBLANK(INDEX('Policy Characteristics'!A:A,MATCH($C1150,'Policy Characteristics'!$C:$C,0))),"",INDEX('Policy Characteristics'!A:A,MATCH($C1150,'Policy Characteristics'!$C:$C,0)))</f>
        <v>Research and Development</v>
      </c>
      <c r="B1150" s="358" t="str">
        <f>IF(ISBLANK(INDEX('Policy Characteristics'!B:B,MATCH($C1150,'Policy Characteristics'!$C:$C,0))),"",INDEX('Policy Characteristics'!B:B,MATCH($C1150,'Policy Characteristics'!$C:$C,0)))</f>
        <v>Fuel Use Reduction</v>
      </c>
      <c r="C1150" s="363" t="s">
        <v>318</v>
      </c>
      <c r="D1150" s="195" t="s">
        <v>3219</v>
      </c>
      <c r="E1150" s="53"/>
      <c r="F1150" s="9" t="s">
        <v>3257</v>
      </c>
      <c r="G1150" s="53"/>
      <c r="H1150" s="54">
        <v>1487</v>
      </c>
      <c r="I1150" s="53" t="s">
        <v>45</v>
      </c>
      <c r="J1150" s="360" t="str">
        <f>IF(ISBLANK(INDEX('Policy Characteristics'!D:D,MATCH($C1150,'Policy Characteristics'!$C:$C,0))),"",INDEX('Policy Characteristics'!D:D,MATCH($C1150,'Policy Characteristics'!$C:$C,0)))</f>
        <v>R&amp;D Fuel Use Reductions</v>
      </c>
      <c r="K1150" s="358" t="str">
        <f>IF(ISBLANK(INDEX('Policy Characteristics'!E:E,MATCH($C1150,'Policy Characteristics'!$C:$C,0))),"",INDEX('Policy Characteristics'!E:E,MATCH($C1150,'Policy Characteristics'!$C:$C,0)))</f>
        <v>RnD industry fuel use reduction</v>
      </c>
      <c r="L1150" s="380">
        <f>IF(ISBLANK(INDEX('Policy Characteristics'!F:F,MATCH($C1150,'Policy Characteristics'!$C:$C,0))),"",INDEX('Policy Characteristics'!F:F,MATCH($C1150,'Policy Characteristics'!$C:$C,0)))</f>
        <v>0</v>
      </c>
      <c r="M1150" s="380">
        <f>IF(ISBLANK(INDEX('Policy Characteristics'!G:G,MATCH($C1150,'Policy Characteristics'!$C:$C,0))),"",INDEX('Policy Characteristics'!G:G,MATCH($C1150,'Policy Characteristics'!$C:$C,0)))</f>
        <v>0.4</v>
      </c>
      <c r="N1150" s="380">
        <f>IF(ISBLANK(INDEX('Policy Characteristics'!H:H,MATCH($C1150,'Policy Characteristics'!$C:$C,0))),"",INDEX('Policy Characteristics'!H:H,MATCH($C1150,'Policy Characteristics'!$C:$C,0)))</f>
        <v>0.01</v>
      </c>
      <c r="O1150" s="358" t="str">
        <f>IF(ISBLANK(INDEX('Policy Characteristics'!I:I,MATCH($C1150,'Policy Characteristics'!$C:$C,0))),"",INDEX('Policy Characteristics'!I:I,MATCH($C1150,'Policy Characteristics'!$C:$C,0)))</f>
        <v>% reduction in fuel use</v>
      </c>
      <c r="P1150" s="358"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358" t="str">
        <f>IF(ISBLANK(INDEX('Policy Characteristics'!K:K,MATCH($C1150,'Policy Characteristics'!$C:$C,0))),"",INDEX('Policy Characteristics'!K:K,MATCH($C1150,'Policy Characteristics'!$C:$C,0)))</f>
        <v>architectural-design.html#rnd</v>
      </c>
      <c r="R1150" s="358" t="str">
        <f>IF(ISBLANK(INDEX('Policy Characteristics'!L:L,MATCH($C1150,'Policy Characteristics'!$C:$C,0))),"",INDEX('Policy Characteristics'!L:L,MATCH($C1150,'Policy Characteristics'!$C:$C,0)))</f>
        <v>research-and-development.html</v>
      </c>
    </row>
    <row r="1151" spans="1:18" x14ac:dyDescent="0.35">
      <c r="A1151" s="358" t="str">
        <f>IF(ISBLANK(INDEX('Policy Characteristics'!A:A,MATCH($C1151,'Policy Characteristics'!$C:$C,0))),"",INDEX('Policy Characteristics'!A:A,MATCH($C1151,'Policy Characteristics'!$C:$C,0)))</f>
        <v>Research and Development</v>
      </c>
      <c r="B1151" s="358" t="str">
        <f>IF(ISBLANK(INDEX('Policy Characteristics'!B:B,MATCH($C1151,'Policy Characteristics'!$C:$C,0))),"",INDEX('Policy Characteristics'!B:B,MATCH($C1151,'Policy Characteristics'!$C:$C,0)))</f>
        <v>Fuel Use Reduction</v>
      </c>
      <c r="C1151" s="362" t="str">
        <f t="shared" ref="C1151:C1174" si="64">C$1150</f>
        <v>RnD Industry Fuel Use Perc Reduction</v>
      </c>
      <c r="D1151" s="195" t="s">
        <v>3220</v>
      </c>
      <c r="E1151" s="53"/>
      <c r="F1151" s="9" t="s">
        <v>3258</v>
      </c>
      <c r="G1151" s="53"/>
      <c r="H1151" s="54">
        <v>1488</v>
      </c>
      <c r="I1151" s="53" t="s">
        <v>45</v>
      </c>
      <c r="J1151" s="360" t="str">
        <f>IF(ISBLANK(INDEX('Policy Characteristics'!D:D,MATCH($C1151,'Policy Characteristics'!$C:$C,0))),"",INDEX('Policy Characteristics'!D:D,MATCH($C1151,'Policy Characteristics'!$C:$C,0)))</f>
        <v>R&amp;D Fuel Use Reductions</v>
      </c>
      <c r="K1151" s="358" t="str">
        <f>IF(ISBLANK(INDEX('Policy Characteristics'!E:E,MATCH($C1151,'Policy Characteristics'!$C:$C,0))),"",INDEX('Policy Characteristics'!E:E,MATCH($C1151,'Policy Characteristics'!$C:$C,0)))</f>
        <v>RnD industry fuel use reduction</v>
      </c>
      <c r="L1151" s="380">
        <f>IF(ISBLANK(INDEX('Policy Characteristics'!F:F,MATCH($C1151,'Policy Characteristics'!$C:$C,0))),"",INDEX('Policy Characteristics'!F:F,MATCH($C1151,'Policy Characteristics'!$C:$C,0)))</f>
        <v>0</v>
      </c>
      <c r="M1151" s="380">
        <f>IF(ISBLANK(INDEX('Policy Characteristics'!G:G,MATCH($C1151,'Policy Characteristics'!$C:$C,0))),"",INDEX('Policy Characteristics'!G:G,MATCH($C1151,'Policy Characteristics'!$C:$C,0)))</f>
        <v>0.4</v>
      </c>
      <c r="N1151" s="380">
        <f>IF(ISBLANK(INDEX('Policy Characteristics'!H:H,MATCH($C1151,'Policy Characteristics'!$C:$C,0))),"",INDEX('Policy Characteristics'!H:H,MATCH($C1151,'Policy Characteristics'!$C:$C,0)))</f>
        <v>0.01</v>
      </c>
      <c r="O1151" s="358" t="str">
        <f>IF(ISBLANK(INDEX('Policy Characteristics'!I:I,MATCH($C1151,'Policy Characteristics'!$C:$C,0))),"",INDEX('Policy Characteristics'!I:I,MATCH($C1151,'Policy Characteristics'!$C:$C,0)))</f>
        <v>% reduction in fuel use</v>
      </c>
      <c r="P1151" s="358"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358" t="str">
        <f>IF(ISBLANK(INDEX('Policy Characteristics'!K:K,MATCH($C1151,'Policy Characteristics'!$C:$C,0))),"",INDEX('Policy Characteristics'!K:K,MATCH($C1151,'Policy Characteristics'!$C:$C,0)))</f>
        <v>architectural-design.html#rnd</v>
      </c>
      <c r="R1151" s="358" t="str">
        <f>IF(ISBLANK(INDEX('Policy Characteristics'!L:L,MATCH($C1151,'Policy Characteristics'!$C:$C,0))),"",INDEX('Policy Characteristics'!L:L,MATCH($C1151,'Policy Characteristics'!$C:$C,0)))</f>
        <v>research-and-development.html</v>
      </c>
    </row>
    <row r="1152" spans="1:18" x14ac:dyDescent="0.35">
      <c r="A1152" s="358" t="str">
        <f>IF(ISBLANK(INDEX('Policy Characteristics'!A:A,MATCH($C1152,'Policy Characteristics'!$C:$C,0))),"",INDEX('Policy Characteristics'!A:A,MATCH($C1152,'Policy Characteristics'!$C:$C,0)))</f>
        <v>Research and Development</v>
      </c>
      <c r="B1152" s="358" t="str">
        <f>IF(ISBLANK(INDEX('Policy Characteristics'!B:B,MATCH($C1152,'Policy Characteristics'!$C:$C,0))),"",INDEX('Policy Characteristics'!B:B,MATCH($C1152,'Policy Characteristics'!$C:$C,0)))</f>
        <v>Fuel Use Reduction</v>
      </c>
      <c r="C1152" s="362" t="str">
        <f t="shared" si="64"/>
        <v>RnD Industry Fuel Use Perc Reduction</v>
      </c>
      <c r="D1152" s="195" t="s">
        <v>3221</v>
      </c>
      <c r="E1152" s="53"/>
      <c r="F1152" s="9" t="s">
        <v>3259</v>
      </c>
      <c r="G1152" s="53"/>
      <c r="H1152" s="54">
        <v>1489</v>
      </c>
      <c r="I1152" s="53" t="s">
        <v>45</v>
      </c>
      <c r="J1152" s="360" t="str">
        <f>IF(ISBLANK(INDEX('Policy Characteristics'!D:D,MATCH($C1152,'Policy Characteristics'!$C:$C,0))),"",INDEX('Policy Characteristics'!D:D,MATCH($C1152,'Policy Characteristics'!$C:$C,0)))</f>
        <v>R&amp;D Fuel Use Reductions</v>
      </c>
      <c r="K1152" s="358" t="str">
        <f>IF(ISBLANK(INDEX('Policy Characteristics'!E:E,MATCH($C1152,'Policy Characteristics'!$C:$C,0))),"",INDEX('Policy Characteristics'!E:E,MATCH($C1152,'Policy Characteristics'!$C:$C,0)))</f>
        <v>RnD industry fuel use reduction</v>
      </c>
      <c r="L1152" s="380">
        <f>IF(ISBLANK(INDEX('Policy Characteristics'!F:F,MATCH($C1152,'Policy Characteristics'!$C:$C,0))),"",INDEX('Policy Characteristics'!F:F,MATCH($C1152,'Policy Characteristics'!$C:$C,0)))</f>
        <v>0</v>
      </c>
      <c r="M1152" s="380">
        <f>IF(ISBLANK(INDEX('Policy Characteristics'!G:G,MATCH($C1152,'Policy Characteristics'!$C:$C,0))),"",INDEX('Policy Characteristics'!G:G,MATCH($C1152,'Policy Characteristics'!$C:$C,0)))</f>
        <v>0.4</v>
      </c>
      <c r="N1152" s="380">
        <f>IF(ISBLANK(INDEX('Policy Characteristics'!H:H,MATCH($C1152,'Policy Characteristics'!$C:$C,0))),"",INDEX('Policy Characteristics'!H:H,MATCH($C1152,'Policy Characteristics'!$C:$C,0)))</f>
        <v>0.01</v>
      </c>
      <c r="O1152" s="358" t="str">
        <f>IF(ISBLANK(INDEX('Policy Characteristics'!I:I,MATCH($C1152,'Policy Characteristics'!$C:$C,0))),"",INDEX('Policy Characteristics'!I:I,MATCH($C1152,'Policy Characteristics'!$C:$C,0)))</f>
        <v>% reduction in fuel use</v>
      </c>
      <c r="P1152" s="358"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358" t="str">
        <f>IF(ISBLANK(INDEX('Policy Characteristics'!K:K,MATCH($C1152,'Policy Characteristics'!$C:$C,0))),"",INDEX('Policy Characteristics'!K:K,MATCH($C1152,'Policy Characteristics'!$C:$C,0)))</f>
        <v>architectural-design.html#rnd</v>
      </c>
      <c r="R1152" s="358" t="str">
        <f>IF(ISBLANK(INDEX('Policy Characteristics'!L:L,MATCH($C1152,'Policy Characteristics'!$C:$C,0))),"",INDEX('Policy Characteristics'!L:L,MATCH($C1152,'Policy Characteristics'!$C:$C,0)))</f>
        <v>research-and-development.html</v>
      </c>
    </row>
    <row r="1153" spans="1:18" x14ac:dyDescent="0.35">
      <c r="A1153" s="358" t="str">
        <f>IF(ISBLANK(INDEX('Policy Characteristics'!A:A,MATCH($C1153,'Policy Characteristics'!$C:$C,0))),"",INDEX('Policy Characteristics'!A:A,MATCH($C1153,'Policy Characteristics'!$C:$C,0)))</f>
        <v>Research and Development</v>
      </c>
      <c r="B1153" s="358" t="str">
        <f>IF(ISBLANK(INDEX('Policy Characteristics'!B:B,MATCH($C1153,'Policy Characteristics'!$C:$C,0))),"",INDEX('Policy Characteristics'!B:B,MATCH($C1153,'Policy Characteristics'!$C:$C,0)))</f>
        <v>Fuel Use Reduction</v>
      </c>
      <c r="C1153" s="362" t="str">
        <f t="shared" si="64"/>
        <v>RnD Industry Fuel Use Perc Reduction</v>
      </c>
      <c r="D1153" s="195" t="s">
        <v>3222</v>
      </c>
      <c r="E1153" s="53"/>
      <c r="F1153" s="9" t="s">
        <v>3260</v>
      </c>
      <c r="G1153" s="53"/>
      <c r="H1153" s="54">
        <v>1490</v>
      </c>
      <c r="I1153" s="53" t="s">
        <v>45</v>
      </c>
      <c r="J1153" s="360" t="str">
        <f>IF(ISBLANK(INDEX('Policy Characteristics'!D:D,MATCH($C1153,'Policy Characteristics'!$C:$C,0))),"",INDEX('Policy Characteristics'!D:D,MATCH($C1153,'Policy Characteristics'!$C:$C,0)))</f>
        <v>R&amp;D Fuel Use Reductions</v>
      </c>
      <c r="K1153" s="358" t="str">
        <f>IF(ISBLANK(INDEX('Policy Characteristics'!E:E,MATCH($C1153,'Policy Characteristics'!$C:$C,0))),"",INDEX('Policy Characteristics'!E:E,MATCH($C1153,'Policy Characteristics'!$C:$C,0)))</f>
        <v>RnD industry fuel use reduction</v>
      </c>
      <c r="L1153" s="380">
        <f>IF(ISBLANK(INDEX('Policy Characteristics'!F:F,MATCH($C1153,'Policy Characteristics'!$C:$C,0))),"",INDEX('Policy Characteristics'!F:F,MATCH($C1153,'Policy Characteristics'!$C:$C,0)))</f>
        <v>0</v>
      </c>
      <c r="M1153" s="380">
        <f>IF(ISBLANK(INDEX('Policy Characteristics'!G:G,MATCH($C1153,'Policy Characteristics'!$C:$C,0))),"",INDEX('Policy Characteristics'!G:G,MATCH($C1153,'Policy Characteristics'!$C:$C,0)))</f>
        <v>0.4</v>
      </c>
      <c r="N1153" s="380">
        <f>IF(ISBLANK(INDEX('Policy Characteristics'!H:H,MATCH($C1153,'Policy Characteristics'!$C:$C,0))),"",INDEX('Policy Characteristics'!H:H,MATCH($C1153,'Policy Characteristics'!$C:$C,0)))</f>
        <v>0.01</v>
      </c>
      <c r="O1153" s="358" t="str">
        <f>IF(ISBLANK(INDEX('Policy Characteristics'!I:I,MATCH($C1153,'Policy Characteristics'!$C:$C,0))),"",INDEX('Policy Characteristics'!I:I,MATCH($C1153,'Policy Characteristics'!$C:$C,0)))</f>
        <v>% reduction in fuel use</v>
      </c>
      <c r="P1153" s="358"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358" t="str">
        <f>IF(ISBLANK(INDEX('Policy Characteristics'!K:K,MATCH($C1153,'Policy Characteristics'!$C:$C,0))),"",INDEX('Policy Characteristics'!K:K,MATCH($C1153,'Policy Characteristics'!$C:$C,0)))</f>
        <v>architectural-design.html#rnd</v>
      </c>
      <c r="R1153" s="358" t="str">
        <f>IF(ISBLANK(INDEX('Policy Characteristics'!L:L,MATCH($C1153,'Policy Characteristics'!$C:$C,0))),"",INDEX('Policy Characteristics'!L:L,MATCH($C1153,'Policy Characteristics'!$C:$C,0)))</f>
        <v>research-and-development.html</v>
      </c>
    </row>
    <row r="1154" spans="1:18" x14ac:dyDescent="0.35">
      <c r="A1154" s="358" t="str">
        <f>IF(ISBLANK(INDEX('Policy Characteristics'!A:A,MATCH($C1154,'Policy Characteristics'!$C:$C,0))),"",INDEX('Policy Characteristics'!A:A,MATCH($C1154,'Policy Characteristics'!$C:$C,0)))</f>
        <v>Research and Development</v>
      </c>
      <c r="B1154" s="358" t="str">
        <f>IF(ISBLANK(INDEX('Policy Characteristics'!B:B,MATCH($C1154,'Policy Characteristics'!$C:$C,0))),"",INDEX('Policy Characteristics'!B:B,MATCH($C1154,'Policy Characteristics'!$C:$C,0)))</f>
        <v>Fuel Use Reduction</v>
      </c>
      <c r="C1154" s="362" t="str">
        <f t="shared" si="64"/>
        <v>RnD Industry Fuel Use Perc Reduction</v>
      </c>
      <c r="D1154" s="195" t="s">
        <v>3223</v>
      </c>
      <c r="E1154" s="53"/>
      <c r="F1154" s="9" t="s">
        <v>3261</v>
      </c>
      <c r="G1154" s="53"/>
      <c r="H1154" s="54">
        <v>1491</v>
      </c>
      <c r="I1154" s="53" t="s">
        <v>45</v>
      </c>
      <c r="J1154" s="360" t="str">
        <f>IF(ISBLANK(INDEX('Policy Characteristics'!D:D,MATCH($C1154,'Policy Characteristics'!$C:$C,0))),"",INDEX('Policy Characteristics'!D:D,MATCH($C1154,'Policy Characteristics'!$C:$C,0)))</f>
        <v>R&amp;D Fuel Use Reductions</v>
      </c>
      <c r="K1154" s="358" t="str">
        <f>IF(ISBLANK(INDEX('Policy Characteristics'!E:E,MATCH($C1154,'Policy Characteristics'!$C:$C,0))),"",INDEX('Policy Characteristics'!E:E,MATCH($C1154,'Policy Characteristics'!$C:$C,0)))</f>
        <v>RnD industry fuel use reduction</v>
      </c>
      <c r="L1154" s="380">
        <f>IF(ISBLANK(INDEX('Policy Characteristics'!F:F,MATCH($C1154,'Policy Characteristics'!$C:$C,0))),"",INDEX('Policy Characteristics'!F:F,MATCH($C1154,'Policy Characteristics'!$C:$C,0)))</f>
        <v>0</v>
      </c>
      <c r="M1154" s="380">
        <f>IF(ISBLANK(INDEX('Policy Characteristics'!G:G,MATCH($C1154,'Policy Characteristics'!$C:$C,0))),"",INDEX('Policy Characteristics'!G:G,MATCH($C1154,'Policy Characteristics'!$C:$C,0)))</f>
        <v>0.4</v>
      </c>
      <c r="N1154" s="380">
        <f>IF(ISBLANK(INDEX('Policy Characteristics'!H:H,MATCH($C1154,'Policy Characteristics'!$C:$C,0))),"",INDEX('Policy Characteristics'!H:H,MATCH($C1154,'Policy Characteristics'!$C:$C,0)))</f>
        <v>0.01</v>
      </c>
      <c r="O1154" s="358" t="str">
        <f>IF(ISBLANK(INDEX('Policy Characteristics'!I:I,MATCH($C1154,'Policy Characteristics'!$C:$C,0))),"",INDEX('Policy Characteristics'!I:I,MATCH($C1154,'Policy Characteristics'!$C:$C,0)))</f>
        <v>% reduction in fuel use</v>
      </c>
      <c r="P1154" s="358"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358" t="str">
        <f>IF(ISBLANK(INDEX('Policy Characteristics'!K:K,MATCH($C1154,'Policy Characteristics'!$C:$C,0))),"",INDEX('Policy Characteristics'!K:K,MATCH($C1154,'Policy Characteristics'!$C:$C,0)))</f>
        <v>architectural-design.html#rnd</v>
      </c>
      <c r="R1154" s="358" t="str">
        <f>IF(ISBLANK(INDEX('Policy Characteristics'!L:L,MATCH($C1154,'Policy Characteristics'!$C:$C,0))),"",INDEX('Policy Characteristics'!L:L,MATCH($C1154,'Policy Characteristics'!$C:$C,0)))</f>
        <v>research-and-development.html</v>
      </c>
    </row>
    <row r="1155" spans="1:18" x14ac:dyDescent="0.35">
      <c r="A1155" s="358" t="str">
        <f>IF(ISBLANK(INDEX('Policy Characteristics'!A:A,MATCH($C1155,'Policy Characteristics'!$C:$C,0))),"",INDEX('Policy Characteristics'!A:A,MATCH($C1155,'Policy Characteristics'!$C:$C,0)))</f>
        <v>Research and Development</v>
      </c>
      <c r="B1155" s="358" t="str">
        <f>IF(ISBLANK(INDEX('Policy Characteristics'!B:B,MATCH($C1155,'Policy Characteristics'!$C:$C,0))),"",INDEX('Policy Characteristics'!B:B,MATCH($C1155,'Policy Characteristics'!$C:$C,0)))</f>
        <v>Fuel Use Reduction</v>
      </c>
      <c r="C1155" s="362" t="str">
        <f t="shared" si="64"/>
        <v>RnD Industry Fuel Use Perc Reduction</v>
      </c>
      <c r="D1155" s="195" t="s">
        <v>3224</v>
      </c>
      <c r="E1155" s="53"/>
      <c r="F1155" s="9" t="s">
        <v>3262</v>
      </c>
      <c r="G1155" s="53"/>
      <c r="H1155" s="54">
        <v>1492</v>
      </c>
      <c r="I1155" s="53" t="s">
        <v>45</v>
      </c>
      <c r="J1155" s="360" t="str">
        <f>IF(ISBLANK(INDEX('Policy Characteristics'!D:D,MATCH($C1155,'Policy Characteristics'!$C:$C,0))),"",INDEX('Policy Characteristics'!D:D,MATCH($C1155,'Policy Characteristics'!$C:$C,0)))</f>
        <v>R&amp;D Fuel Use Reductions</v>
      </c>
      <c r="K1155" s="358" t="str">
        <f>IF(ISBLANK(INDEX('Policy Characteristics'!E:E,MATCH($C1155,'Policy Characteristics'!$C:$C,0))),"",INDEX('Policy Characteristics'!E:E,MATCH($C1155,'Policy Characteristics'!$C:$C,0)))</f>
        <v>RnD industry fuel use reduction</v>
      </c>
      <c r="L1155" s="380">
        <f>IF(ISBLANK(INDEX('Policy Characteristics'!F:F,MATCH($C1155,'Policy Characteristics'!$C:$C,0))),"",INDEX('Policy Characteristics'!F:F,MATCH($C1155,'Policy Characteristics'!$C:$C,0)))</f>
        <v>0</v>
      </c>
      <c r="M1155" s="380">
        <f>IF(ISBLANK(INDEX('Policy Characteristics'!G:G,MATCH($C1155,'Policy Characteristics'!$C:$C,0))),"",INDEX('Policy Characteristics'!G:G,MATCH($C1155,'Policy Characteristics'!$C:$C,0)))</f>
        <v>0.4</v>
      </c>
      <c r="N1155" s="380">
        <f>IF(ISBLANK(INDEX('Policy Characteristics'!H:H,MATCH($C1155,'Policy Characteristics'!$C:$C,0))),"",INDEX('Policy Characteristics'!H:H,MATCH($C1155,'Policy Characteristics'!$C:$C,0)))</f>
        <v>0.01</v>
      </c>
      <c r="O1155" s="358" t="str">
        <f>IF(ISBLANK(INDEX('Policy Characteristics'!I:I,MATCH($C1155,'Policy Characteristics'!$C:$C,0))),"",INDEX('Policy Characteristics'!I:I,MATCH($C1155,'Policy Characteristics'!$C:$C,0)))</f>
        <v>% reduction in fuel use</v>
      </c>
      <c r="P1155" s="358"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358" t="str">
        <f>IF(ISBLANK(INDEX('Policy Characteristics'!K:K,MATCH($C1155,'Policy Characteristics'!$C:$C,0))),"",INDEX('Policy Characteristics'!K:K,MATCH($C1155,'Policy Characteristics'!$C:$C,0)))</f>
        <v>architectural-design.html#rnd</v>
      </c>
      <c r="R1155" s="358" t="str">
        <f>IF(ISBLANK(INDEX('Policy Characteristics'!L:L,MATCH($C1155,'Policy Characteristics'!$C:$C,0))),"",INDEX('Policy Characteristics'!L:L,MATCH($C1155,'Policy Characteristics'!$C:$C,0)))</f>
        <v>research-and-development.html</v>
      </c>
    </row>
    <row r="1156" spans="1:18" x14ac:dyDescent="0.35">
      <c r="A1156" s="358" t="str">
        <f>IF(ISBLANK(INDEX('Policy Characteristics'!A:A,MATCH($C1156,'Policy Characteristics'!$C:$C,0))),"",INDEX('Policy Characteristics'!A:A,MATCH($C1156,'Policy Characteristics'!$C:$C,0)))</f>
        <v>Research and Development</v>
      </c>
      <c r="B1156" s="358" t="str">
        <f>IF(ISBLANK(INDEX('Policy Characteristics'!B:B,MATCH($C1156,'Policy Characteristics'!$C:$C,0))),"",INDEX('Policy Characteristics'!B:B,MATCH($C1156,'Policy Characteristics'!$C:$C,0)))</f>
        <v>Fuel Use Reduction</v>
      </c>
      <c r="C1156" s="362" t="str">
        <f t="shared" si="64"/>
        <v>RnD Industry Fuel Use Perc Reduction</v>
      </c>
      <c r="D1156" s="195" t="s">
        <v>3225</v>
      </c>
      <c r="E1156" s="53"/>
      <c r="F1156" s="9" t="s">
        <v>3263</v>
      </c>
      <c r="G1156" s="53"/>
      <c r="H1156" s="54">
        <v>1493</v>
      </c>
      <c r="I1156" s="53" t="s">
        <v>45</v>
      </c>
      <c r="J1156" s="360" t="str">
        <f>IF(ISBLANK(INDEX('Policy Characteristics'!D:D,MATCH($C1156,'Policy Characteristics'!$C:$C,0))),"",INDEX('Policy Characteristics'!D:D,MATCH($C1156,'Policy Characteristics'!$C:$C,0)))</f>
        <v>R&amp;D Fuel Use Reductions</v>
      </c>
      <c r="K1156" s="358" t="str">
        <f>IF(ISBLANK(INDEX('Policy Characteristics'!E:E,MATCH($C1156,'Policy Characteristics'!$C:$C,0))),"",INDEX('Policy Characteristics'!E:E,MATCH($C1156,'Policy Characteristics'!$C:$C,0)))</f>
        <v>RnD industry fuel use reduction</v>
      </c>
      <c r="L1156" s="380">
        <f>IF(ISBLANK(INDEX('Policy Characteristics'!F:F,MATCH($C1156,'Policy Characteristics'!$C:$C,0))),"",INDEX('Policy Characteristics'!F:F,MATCH($C1156,'Policy Characteristics'!$C:$C,0)))</f>
        <v>0</v>
      </c>
      <c r="M1156" s="380">
        <f>IF(ISBLANK(INDEX('Policy Characteristics'!G:G,MATCH($C1156,'Policy Characteristics'!$C:$C,0))),"",INDEX('Policy Characteristics'!G:G,MATCH($C1156,'Policy Characteristics'!$C:$C,0)))</f>
        <v>0.4</v>
      </c>
      <c r="N1156" s="380">
        <f>IF(ISBLANK(INDEX('Policy Characteristics'!H:H,MATCH($C1156,'Policy Characteristics'!$C:$C,0))),"",INDEX('Policy Characteristics'!H:H,MATCH($C1156,'Policy Characteristics'!$C:$C,0)))</f>
        <v>0.01</v>
      </c>
      <c r="O1156" s="358" t="str">
        <f>IF(ISBLANK(INDEX('Policy Characteristics'!I:I,MATCH($C1156,'Policy Characteristics'!$C:$C,0))),"",INDEX('Policy Characteristics'!I:I,MATCH($C1156,'Policy Characteristics'!$C:$C,0)))</f>
        <v>% reduction in fuel use</v>
      </c>
      <c r="P1156" s="358"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358" t="str">
        <f>IF(ISBLANK(INDEX('Policy Characteristics'!K:K,MATCH($C1156,'Policy Characteristics'!$C:$C,0))),"",INDEX('Policy Characteristics'!K:K,MATCH($C1156,'Policy Characteristics'!$C:$C,0)))</f>
        <v>architectural-design.html#rnd</v>
      </c>
      <c r="R1156" s="358" t="str">
        <f>IF(ISBLANK(INDEX('Policy Characteristics'!L:L,MATCH($C1156,'Policy Characteristics'!$C:$C,0))),"",INDEX('Policy Characteristics'!L:L,MATCH($C1156,'Policy Characteristics'!$C:$C,0)))</f>
        <v>research-and-development.html</v>
      </c>
    </row>
    <row r="1157" spans="1:18" x14ac:dyDescent="0.35">
      <c r="A1157" s="358" t="str">
        <f>IF(ISBLANK(INDEX('Policy Characteristics'!A:A,MATCH($C1157,'Policy Characteristics'!$C:$C,0))),"",INDEX('Policy Characteristics'!A:A,MATCH($C1157,'Policy Characteristics'!$C:$C,0)))</f>
        <v>Research and Development</v>
      </c>
      <c r="B1157" s="358" t="str">
        <f>IF(ISBLANK(INDEX('Policy Characteristics'!B:B,MATCH($C1157,'Policy Characteristics'!$C:$C,0))),"",INDEX('Policy Characteristics'!B:B,MATCH($C1157,'Policy Characteristics'!$C:$C,0)))</f>
        <v>Fuel Use Reduction</v>
      </c>
      <c r="C1157" s="362" t="str">
        <f t="shared" si="64"/>
        <v>RnD Industry Fuel Use Perc Reduction</v>
      </c>
      <c r="D1157" s="195" t="s">
        <v>3226</v>
      </c>
      <c r="E1157" s="53"/>
      <c r="F1157" s="9" t="s">
        <v>3264</v>
      </c>
      <c r="G1157" s="53"/>
      <c r="H1157" s="54">
        <v>1494</v>
      </c>
      <c r="I1157" s="53" t="s">
        <v>45</v>
      </c>
      <c r="J1157" s="360" t="str">
        <f>IF(ISBLANK(INDEX('Policy Characteristics'!D:D,MATCH($C1157,'Policy Characteristics'!$C:$C,0))),"",INDEX('Policy Characteristics'!D:D,MATCH($C1157,'Policy Characteristics'!$C:$C,0)))</f>
        <v>R&amp;D Fuel Use Reductions</v>
      </c>
      <c r="K1157" s="358" t="str">
        <f>IF(ISBLANK(INDEX('Policy Characteristics'!E:E,MATCH($C1157,'Policy Characteristics'!$C:$C,0))),"",INDEX('Policy Characteristics'!E:E,MATCH($C1157,'Policy Characteristics'!$C:$C,0)))</f>
        <v>RnD industry fuel use reduction</v>
      </c>
      <c r="L1157" s="380">
        <f>IF(ISBLANK(INDEX('Policy Characteristics'!F:F,MATCH($C1157,'Policy Characteristics'!$C:$C,0))),"",INDEX('Policy Characteristics'!F:F,MATCH($C1157,'Policy Characteristics'!$C:$C,0)))</f>
        <v>0</v>
      </c>
      <c r="M1157" s="380">
        <f>IF(ISBLANK(INDEX('Policy Characteristics'!G:G,MATCH($C1157,'Policy Characteristics'!$C:$C,0))),"",INDEX('Policy Characteristics'!G:G,MATCH($C1157,'Policy Characteristics'!$C:$C,0)))</f>
        <v>0.4</v>
      </c>
      <c r="N1157" s="380">
        <f>IF(ISBLANK(INDEX('Policy Characteristics'!H:H,MATCH($C1157,'Policy Characteristics'!$C:$C,0))),"",INDEX('Policy Characteristics'!H:H,MATCH($C1157,'Policy Characteristics'!$C:$C,0)))</f>
        <v>0.01</v>
      </c>
      <c r="O1157" s="358" t="str">
        <f>IF(ISBLANK(INDEX('Policy Characteristics'!I:I,MATCH($C1157,'Policy Characteristics'!$C:$C,0))),"",INDEX('Policy Characteristics'!I:I,MATCH($C1157,'Policy Characteristics'!$C:$C,0)))</f>
        <v>% reduction in fuel use</v>
      </c>
      <c r="P1157" s="358"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358" t="str">
        <f>IF(ISBLANK(INDEX('Policy Characteristics'!K:K,MATCH($C1157,'Policy Characteristics'!$C:$C,0))),"",INDEX('Policy Characteristics'!K:K,MATCH($C1157,'Policy Characteristics'!$C:$C,0)))</f>
        <v>architectural-design.html#rnd</v>
      </c>
      <c r="R1157" s="358" t="str">
        <f>IF(ISBLANK(INDEX('Policy Characteristics'!L:L,MATCH($C1157,'Policy Characteristics'!$C:$C,0))),"",INDEX('Policy Characteristics'!L:L,MATCH($C1157,'Policy Characteristics'!$C:$C,0)))</f>
        <v>research-and-development.html</v>
      </c>
    </row>
    <row r="1158" spans="1:18" x14ac:dyDescent="0.35">
      <c r="A1158" s="358" t="str">
        <f>IF(ISBLANK(INDEX('Policy Characteristics'!A:A,MATCH($C1158,'Policy Characteristics'!$C:$C,0))),"",INDEX('Policy Characteristics'!A:A,MATCH($C1158,'Policy Characteristics'!$C:$C,0)))</f>
        <v>Research and Development</v>
      </c>
      <c r="B1158" s="358" t="str">
        <f>IF(ISBLANK(INDEX('Policy Characteristics'!B:B,MATCH($C1158,'Policy Characteristics'!$C:$C,0))),"",INDEX('Policy Characteristics'!B:B,MATCH($C1158,'Policy Characteristics'!$C:$C,0)))</f>
        <v>Fuel Use Reduction</v>
      </c>
      <c r="C1158" s="362" t="str">
        <f t="shared" si="64"/>
        <v>RnD Industry Fuel Use Perc Reduction</v>
      </c>
      <c r="D1158" s="195" t="s">
        <v>3227</v>
      </c>
      <c r="E1158" s="53"/>
      <c r="F1158" s="9" t="s">
        <v>3265</v>
      </c>
      <c r="G1158" s="53"/>
      <c r="H1158" s="54">
        <v>1495</v>
      </c>
      <c r="I1158" s="53" t="s">
        <v>45</v>
      </c>
      <c r="J1158" s="360" t="str">
        <f>IF(ISBLANK(INDEX('Policy Characteristics'!D:D,MATCH($C1158,'Policy Characteristics'!$C:$C,0))),"",INDEX('Policy Characteristics'!D:D,MATCH($C1158,'Policy Characteristics'!$C:$C,0)))</f>
        <v>R&amp;D Fuel Use Reductions</v>
      </c>
      <c r="K1158" s="358" t="str">
        <f>IF(ISBLANK(INDEX('Policy Characteristics'!E:E,MATCH($C1158,'Policy Characteristics'!$C:$C,0))),"",INDEX('Policy Characteristics'!E:E,MATCH($C1158,'Policy Characteristics'!$C:$C,0)))</f>
        <v>RnD industry fuel use reduction</v>
      </c>
      <c r="L1158" s="380">
        <f>IF(ISBLANK(INDEX('Policy Characteristics'!F:F,MATCH($C1158,'Policy Characteristics'!$C:$C,0))),"",INDEX('Policy Characteristics'!F:F,MATCH($C1158,'Policy Characteristics'!$C:$C,0)))</f>
        <v>0</v>
      </c>
      <c r="M1158" s="380">
        <f>IF(ISBLANK(INDEX('Policy Characteristics'!G:G,MATCH($C1158,'Policy Characteristics'!$C:$C,0))),"",INDEX('Policy Characteristics'!G:G,MATCH($C1158,'Policy Characteristics'!$C:$C,0)))</f>
        <v>0.4</v>
      </c>
      <c r="N1158" s="380">
        <f>IF(ISBLANK(INDEX('Policy Characteristics'!H:H,MATCH($C1158,'Policy Characteristics'!$C:$C,0))),"",INDEX('Policy Characteristics'!H:H,MATCH($C1158,'Policy Characteristics'!$C:$C,0)))</f>
        <v>0.01</v>
      </c>
      <c r="O1158" s="358" t="str">
        <f>IF(ISBLANK(INDEX('Policy Characteristics'!I:I,MATCH($C1158,'Policy Characteristics'!$C:$C,0))),"",INDEX('Policy Characteristics'!I:I,MATCH($C1158,'Policy Characteristics'!$C:$C,0)))</f>
        <v>% reduction in fuel use</v>
      </c>
      <c r="P1158" s="358"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358" t="str">
        <f>IF(ISBLANK(INDEX('Policy Characteristics'!K:K,MATCH($C1158,'Policy Characteristics'!$C:$C,0))),"",INDEX('Policy Characteristics'!K:K,MATCH($C1158,'Policy Characteristics'!$C:$C,0)))</f>
        <v>architectural-design.html#rnd</v>
      </c>
      <c r="R1158" s="358" t="str">
        <f>IF(ISBLANK(INDEX('Policy Characteristics'!L:L,MATCH($C1158,'Policy Characteristics'!$C:$C,0))),"",INDEX('Policy Characteristics'!L:L,MATCH($C1158,'Policy Characteristics'!$C:$C,0)))</f>
        <v>research-and-development.html</v>
      </c>
    </row>
    <row r="1159" spans="1:18" x14ac:dyDescent="0.35">
      <c r="A1159" s="358" t="str">
        <f>IF(ISBLANK(INDEX('Policy Characteristics'!A:A,MATCH($C1159,'Policy Characteristics'!$C:$C,0))),"",INDEX('Policy Characteristics'!A:A,MATCH($C1159,'Policy Characteristics'!$C:$C,0)))</f>
        <v>Research and Development</v>
      </c>
      <c r="B1159" s="358" t="str">
        <f>IF(ISBLANK(INDEX('Policy Characteristics'!B:B,MATCH($C1159,'Policy Characteristics'!$C:$C,0))),"",INDEX('Policy Characteristics'!B:B,MATCH($C1159,'Policy Characteristics'!$C:$C,0)))</f>
        <v>Fuel Use Reduction</v>
      </c>
      <c r="C1159" s="362" t="str">
        <f t="shared" si="64"/>
        <v>RnD Industry Fuel Use Perc Reduction</v>
      </c>
      <c r="D1159" s="195" t="s">
        <v>3228</v>
      </c>
      <c r="E1159" s="53"/>
      <c r="F1159" s="9" t="s">
        <v>353</v>
      </c>
      <c r="G1159" s="53"/>
      <c r="H1159" s="54">
        <v>1496</v>
      </c>
      <c r="I1159" s="53" t="s">
        <v>45</v>
      </c>
      <c r="J1159" s="360" t="str">
        <f>IF(ISBLANK(INDEX('Policy Characteristics'!D:D,MATCH($C1159,'Policy Characteristics'!$C:$C,0))),"",INDEX('Policy Characteristics'!D:D,MATCH($C1159,'Policy Characteristics'!$C:$C,0)))</f>
        <v>R&amp;D Fuel Use Reductions</v>
      </c>
      <c r="K1159" s="358" t="str">
        <f>IF(ISBLANK(INDEX('Policy Characteristics'!E:E,MATCH($C1159,'Policy Characteristics'!$C:$C,0))),"",INDEX('Policy Characteristics'!E:E,MATCH($C1159,'Policy Characteristics'!$C:$C,0)))</f>
        <v>RnD industry fuel use reduction</v>
      </c>
      <c r="L1159" s="380">
        <f>IF(ISBLANK(INDEX('Policy Characteristics'!F:F,MATCH($C1159,'Policy Characteristics'!$C:$C,0))),"",INDEX('Policy Characteristics'!F:F,MATCH($C1159,'Policy Characteristics'!$C:$C,0)))</f>
        <v>0</v>
      </c>
      <c r="M1159" s="380">
        <f>IF(ISBLANK(INDEX('Policy Characteristics'!G:G,MATCH($C1159,'Policy Characteristics'!$C:$C,0))),"",INDEX('Policy Characteristics'!G:G,MATCH($C1159,'Policy Characteristics'!$C:$C,0)))</f>
        <v>0.4</v>
      </c>
      <c r="N1159" s="380">
        <f>IF(ISBLANK(INDEX('Policy Characteristics'!H:H,MATCH($C1159,'Policy Characteristics'!$C:$C,0))),"",INDEX('Policy Characteristics'!H:H,MATCH($C1159,'Policy Characteristics'!$C:$C,0)))</f>
        <v>0.01</v>
      </c>
      <c r="O1159" s="358" t="str">
        <f>IF(ISBLANK(INDEX('Policy Characteristics'!I:I,MATCH($C1159,'Policy Characteristics'!$C:$C,0))),"",INDEX('Policy Characteristics'!I:I,MATCH($C1159,'Policy Characteristics'!$C:$C,0)))</f>
        <v>% reduction in fuel use</v>
      </c>
      <c r="P1159" s="358"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358" t="str">
        <f>IF(ISBLANK(INDEX('Policy Characteristics'!K:K,MATCH($C1159,'Policy Characteristics'!$C:$C,0))),"",INDEX('Policy Characteristics'!K:K,MATCH($C1159,'Policy Characteristics'!$C:$C,0)))</f>
        <v>architectural-design.html#rnd</v>
      </c>
      <c r="R1159" s="358" t="str">
        <f>IF(ISBLANK(INDEX('Policy Characteristics'!L:L,MATCH($C1159,'Policy Characteristics'!$C:$C,0))),"",INDEX('Policy Characteristics'!L:L,MATCH($C1159,'Policy Characteristics'!$C:$C,0)))</f>
        <v>research-and-development.html</v>
      </c>
    </row>
    <row r="1160" spans="1:18" x14ac:dyDescent="0.35">
      <c r="A1160" s="358" t="str">
        <f>IF(ISBLANK(INDEX('Policy Characteristics'!A:A,MATCH($C1160,'Policy Characteristics'!$C:$C,0))),"",INDEX('Policy Characteristics'!A:A,MATCH($C1160,'Policy Characteristics'!$C:$C,0)))</f>
        <v>Research and Development</v>
      </c>
      <c r="B1160" s="358" t="str">
        <f>IF(ISBLANK(INDEX('Policy Characteristics'!B:B,MATCH($C1160,'Policy Characteristics'!$C:$C,0))),"",INDEX('Policy Characteristics'!B:B,MATCH($C1160,'Policy Characteristics'!$C:$C,0)))</f>
        <v>Fuel Use Reduction</v>
      </c>
      <c r="C1160" s="362" t="str">
        <f t="shared" si="64"/>
        <v>RnD Industry Fuel Use Perc Reduction</v>
      </c>
      <c r="D1160" s="195" t="s">
        <v>3229</v>
      </c>
      <c r="E1160" s="53"/>
      <c r="F1160" s="9" t="s">
        <v>3266</v>
      </c>
      <c r="G1160" s="53"/>
      <c r="H1160" s="54">
        <v>1497</v>
      </c>
      <c r="I1160" s="53" t="s">
        <v>45</v>
      </c>
      <c r="J1160" s="360" t="str">
        <f>IF(ISBLANK(INDEX('Policy Characteristics'!D:D,MATCH($C1160,'Policy Characteristics'!$C:$C,0))),"",INDEX('Policy Characteristics'!D:D,MATCH($C1160,'Policy Characteristics'!$C:$C,0)))</f>
        <v>R&amp;D Fuel Use Reductions</v>
      </c>
      <c r="K1160" s="358" t="str">
        <f>IF(ISBLANK(INDEX('Policy Characteristics'!E:E,MATCH($C1160,'Policy Characteristics'!$C:$C,0))),"",INDEX('Policy Characteristics'!E:E,MATCH($C1160,'Policy Characteristics'!$C:$C,0)))</f>
        <v>RnD industry fuel use reduction</v>
      </c>
      <c r="L1160" s="380">
        <f>IF(ISBLANK(INDEX('Policy Characteristics'!F:F,MATCH($C1160,'Policy Characteristics'!$C:$C,0))),"",INDEX('Policy Characteristics'!F:F,MATCH($C1160,'Policy Characteristics'!$C:$C,0)))</f>
        <v>0</v>
      </c>
      <c r="M1160" s="380">
        <f>IF(ISBLANK(INDEX('Policy Characteristics'!G:G,MATCH($C1160,'Policy Characteristics'!$C:$C,0))),"",INDEX('Policy Characteristics'!G:G,MATCH($C1160,'Policy Characteristics'!$C:$C,0)))</f>
        <v>0.4</v>
      </c>
      <c r="N1160" s="380">
        <f>IF(ISBLANK(INDEX('Policy Characteristics'!H:H,MATCH($C1160,'Policy Characteristics'!$C:$C,0))),"",INDEX('Policy Characteristics'!H:H,MATCH($C1160,'Policy Characteristics'!$C:$C,0)))</f>
        <v>0.01</v>
      </c>
      <c r="O1160" s="358" t="str">
        <f>IF(ISBLANK(INDEX('Policy Characteristics'!I:I,MATCH($C1160,'Policy Characteristics'!$C:$C,0))),"",INDEX('Policy Characteristics'!I:I,MATCH($C1160,'Policy Characteristics'!$C:$C,0)))</f>
        <v>% reduction in fuel use</v>
      </c>
      <c r="P1160" s="358"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358" t="str">
        <f>IF(ISBLANK(INDEX('Policy Characteristics'!K:K,MATCH($C1160,'Policy Characteristics'!$C:$C,0))),"",INDEX('Policy Characteristics'!K:K,MATCH($C1160,'Policy Characteristics'!$C:$C,0)))</f>
        <v>architectural-design.html#rnd</v>
      </c>
      <c r="R1160" s="358" t="str">
        <f>IF(ISBLANK(INDEX('Policy Characteristics'!L:L,MATCH($C1160,'Policy Characteristics'!$C:$C,0))),"",INDEX('Policy Characteristics'!L:L,MATCH($C1160,'Policy Characteristics'!$C:$C,0)))</f>
        <v>research-and-development.html</v>
      </c>
    </row>
    <row r="1161" spans="1:18" x14ac:dyDescent="0.35">
      <c r="A1161" s="358" t="str">
        <f>IF(ISBLANK(INDEX('Policy Characteristics'!A:A,MATCH($C1161,'Policy Characteristics'!$C:$C,0))),"",INDEX('Policy Characteristics'!A:A,MATCH($C1161,'Policy Characteristics'!$C:$C,0)))</f>
        <v>Research and Development</v>
      </c>
      <c r="B1161" s="358" t="str">
        <f>IF(ISBLANK(INDEX('Policy Characteristics'!B:B,MATCH($C1161,'Policy Characteristics'!$C:$C,0))),"",INDEX('Policy Characteristics'!B:B,MATCH($C1161,'Policy Characteristics'!$C:$C,0)))</f>
        <v>Fuel Use Reduction</v>
      </c>
      <c r="C1161" s="362" t="str">
        <f t="shared" si="64"/>
        <v>RnD Industry Fuel Use Perc Reduction</v>
      </c>
      <c r="D1161" s="195" t="s">
        <v>3230</v>
      </c>
      <c r="E1161" s="53"/>
      <c r="F1161" s="9" t="s">
        <v>3267</v>
      </c>
      <c r="G1161" s="53"/>
      <c r="H1161" s="54">
        <v>1498</v>
      </c>
      <c r="I1161" s="53" t="s">
        <v>45</v>
      </c>
      <c r="J1161" s="360" t="str">
        <f>IF(ISBLANK(INDEX('Policy Characteristics'!D:D,MATCH($C1161,'Policy Characteristics'!$C:$C,0))),"",INDEX('Policy Characteristics'!D:D,MATCH($C1161,'Policy Characteristics'!$C:$C,0)))</f>
        <v>R&amp;D Fuel Use Reductions</v>
      </c>
      <c r="K1161" s="358" t="str">
        <f>IF(ISBLANK(INDEX('Policy Characteristics'!E:E,MATCH($C1161,'Policy Characteristics'!$C:$C,0))),"",INDEX('Policy Characteristics'!E:E,MATCH($C1161,'Policy Characteristics'!$C:$C,0)))</f>
        <v>RnD industry fuel use reduction</v>
      </c>
      <c r="L1161" s="380">
        <f>IF(ISBLANK(INDEX('Policy Characteristics'!F:F,MATCH($C1161,'Policy Characteristics'!$C:$C,0))),"",INDEX('Policy Characteristics'!F:F,MATCH($C1161,'Policy Characteristics'!$C:$C,0)))</f>
        <v>0</v>
      </c>
      <c r="M1161" s="380">
        <f>IF(ISBLANK(INDEX('Policy Characteristics'!G:G,MATCH($C1161,'Policy Characteristics'!$C:$C,0))),"",INDEX('Policy Characteristics'!G:G,MATCH($C1161,'Policy Characteristics'!$C:$C,0)))</f>
        <v>0.4</v>
      </c>
      <c r="N1161" s="380">
        <f>IF(ISBLANK(INDEX('Policy Characteristics'!H:H,MATCH($C1161,'Policy Characteristics'!$C:$C,0))),"",INDEX('Policy Characteristics'!H:H,MATCH($C1161,'Policy Characteristics'!$C:$C,0)))</f>
        <v>0.01</v>
      </c>
      <c r="O1161" s="358" t="str">
        <f>IF(ISBLANK(INDEX('Policy Characteristics'!I:I,MATCH($C1161,'Policy Characteristics'!$C:$C,0))),"",INDEX('Policy Characteristics'!I:I,MATCH($C1161,'Policy Characteristics'!$C:$C,0)))</f>
        <v>% reduction in fuel use</v>
      </c>
      <c r="P1161" s="358"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358" t="str">
        <f>IF(ISBLANK(INDEX('Policy Characteristics'!K:K,MATCH($C1161,'Policy Characteristics'!$C:$C,0))),"",INDEX('Policy Characteristics'!K:K,MATCH($C1161,'Policy Characteristics'!$C:$C,0)))</f>
        <v>architectural-design.html#rnd</v>
      </c>
      <c r="R1161" s="358" t="str">
        <f>IF(ISBLANK(INDEX('Policy Characteristics'!L:L,MATCH($C1161,'Policy Characteristics'!$C:$C,0))),"",INDEX('Policy Characteristics'!L:L,MATCH($C1161,'Policy Characteristics'!$C:$C,0)))</f>
        <v>research-and-development.html</v>
      </c>
    </row>
    <row r="1162" spans="1:18" x14ac:dyDescent="0.35">
      <c r="A1162" s="358" t="str">
        <f>IF(ISBLANK(INDEX('Policy Characteristics'!A:A,MATCH($C1162,'Policy Characteristics'!$C:$C,0))),"",INDEX('Policy Characteristics'!A:A,MATCH($C1162,'Policy Characteristics'!$C:$C,0)))</f>
        <v>Research and Development</v>
      </c>
      <c r="B1162" s="358" t="str">
        <f>IF(ISBLANK(INDEX('Policy Characteristics'!B:B,MATCH($C1162,'Policy Characteristics'!$C:$C,0))),"",INDEX('Policy Characteristics'!B:B,MATCH($C1162,'Policy Characteristics'!$C:$C,0)))</f>
        <v>Fuel Use Reduction</v>
      </c>
      <c r="C1162" s="362" t="str">
        <f t="shared" si="64"/>
        <v>RnD Industry Fuel Use Perc Reduction</v>
      </c>
      <c r="D1162" s="195" t="s">
        <v>3231</v>
      </c>
      <c r="E1162" s="53"/>
      <c r="F1162" s="9" t="s">
        <v>3268</v>
      </c>
      <c r="G1162" s="53"/>
      <c r="H1162" s="54">
        <v>1499</v>
      </c>
      <c r="I1162" s="53" t="s">
        <v>45</v>
      </c>
      <c r="J1162" s="360" t="str">
        <f>IF(ISBLANK(INDEX('Policy Characteristics'!D:D,MATCH($C1162,'Policy Characteristics'!$C:$C,0))),"",INDEX('Policy Characteristics'!D:D,MATCH($C1162,'Policy Characteristics'!$C:$C,0)))</f>
        <v>R&amp;D Fuel Use Reductions</v>
      </c>
      <c r="K1162" s="358" t="str">
        <f>IF(ISBLANK(INDEX('Policy Characteristics'!E:E,MATCH($C1162,'Policy Characteristics'!$C:$C,0))),"",INDEX('Policy Characteristics'!E:E,MATCH($C1162,'Policy Characteristics'!$C:$C,0)))</f>
        <v>RnD industry fuel use reduction</v>
      </c>
      <c r="L1162" s="380">
        <f>IF(ISBLANK(INDEX('Policy Characteristics'!F:F,MATCH($C1162,'Policy Characteristics'!$C:$C,0))),"",INDEX('Policy Characteristics'!F:F,MATCH($C1162,'Policy Characteristics'!$C:$C,0)))</f>
        <v>0</v>
      </c>
      <c r="M1162" s="380">
        <f>IF(ISBLANK(INDEX('Policy Characteristics'!G:G,MATCH($C1162,'Policy Characteristics'!$C:$C,0))),"",INDEX('Policy Characteristics'!G:G,MATCH($C1162,'Policy Characteristics'!$C:$C,0)))</f>
        <v>0.4</v>
      </c>
      <c r="N1162" s="380">
        <f>IF(ISBLANK(INDEX('Policy Characteristics'!H:H,MATCH($C1162,'Policy Characteristics'!$C:$C,0))),"",INDEX('Policy Characteristics'!H:H,MATCH($C1162,'Policy Characteristics'!$C:$C,0)))</f>
        <v>0.01</v>
      </c>
      <c r="O1162" s="358" t="str">
        <f>IF(ISBLANK(INDEX('Policy Characteristics'!I:I,MATCH($C1162,'Policy Characteristics'!$C:$C,0))),"",INDEX('Policy Characteristics'!I:I,MATCH($C1162,'Policy Characteristics'!$C:$C,0)))</f>
        <v>% reduction in fuel use</v>
      </c>
      <c r="P1162" s="358"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358" t="str">
        <f>IF(ISBLANK(INDEX('Policy Characteristics'!K:K,MATCH($C1162,'Policy Characteristics'!$C:$C,0))),"",INDEX('Policy Characteristics'!K:K,MATCH($C1162,'Policy Characteristics'!$C:$C,0)))</f>
        <v>architectural-design.html#rnd</v>
      </c>
      <c r="R1162" s="358" t="str">
        <f>IF(ISBLANK(INDEX('Policy Characteristics'!L:L,MATCH($C1162,'Policy Characteristics'!$C:$C,0))),"",INDEX('Policy Characteristics'!L:L,MATCH($C1162,'Policy Characteristics'!$C:$C,0)))</f>
        <v>research-and-development.html</v>
      </c>
    </row>
    <row r="1163" spans="1:18" x14ac:dyDescent="0.35">
      <c r="A1163" s="358" t="str">
        <f>IF(ISBLANK(INDEX('Policy Characteristics'!A:A,MATCH($C1163,'Policy Characteristics'!$C:$C,0))),"",INDEX('Policy Characteristics'!A:A,MATCH($C1163,'Policy Characteristics'!$C:$C,0)))</f>
        <v>Research and Development</v>
      </c>
      <c r="B1163" s="358" t="str">
        <f>IF(ISBLANK(INDEX('Policy Characteristics'!B:B,MATCH($C1163,'Policy Characteristics'!$C:$C,0))),"",INDEX('Policy Characteristics'!B:B,MATCH($C1163,'Policy Characteristics'!$C:$C,0)))</f>
        <v>Fuel Use Reduction</v>
      </c>
      <c r="C1163" s="362" t="str">
        <f t="shared" si="64"/>
        <v>RnD Industry Fuel Use Perc Reduction</v>
      </c>
      <c r="D1163" s="195" t="s">
        <v>3232</v>
      </c>
      <c r="E1163" s="53"/>
      <c r="F1163" s="9" t="s">
        <v>352</v>
      </c>
      <c r="G1163" s="53"/>
      <c r="H1163" s="54">
        <v>1500</v>
      </c>
      <c r="I1163" s="53" t="s">
        <v>45</v>
      </c>
      <c r="J1163" s="360" t="str">
        <f>IF(ISBLANK(INDEX('Policy Characteristics'!D:D,MATCH($C1163,'Policy Characteristics'!$C:$C,0))),"",INDEX('Policy Characteristics'!D:D,MATCH($C1163,'Policy Characteristics'!$C:$C,0)))</f>
        <v>R&amp;D Fuel Use Reductions</v>
      </c>
      <c r="K1163" s="358" t="str">
        <f>IF(ISBLANK(INDEX('Policy Characteristics'!E:E,MATCH($C1163,'Policy Characteristics'!$C:$C,0))),"",INDEX('Policy Characteristics'!E:E,MATCH($C1163,'Policy Characteristics'!$C:$C,0)))</f>
        <v>RnD industry fuel use reduction</v>
      </c>
      <c r="L1163" s="380">
        <f>IF(ISBLANK(INDEX('Policy Characteristics'!F:F,MATCH($C1163,'Policy Characteristics'!$C:$C,0))),"",INDEX('Policy Characteristics'!F:F,MATCH($C1163,'Policy Characteristics'!$C:$C,0)))</f>
        <v>0</v>
      </c>
      <c r="M1163" s="380">
        <f>IF(ISBLANK(INDEX('Policy Characteristics'!G:G,MATCH($C1163,'Policy Characteristics'!$C:$C,0))),"",INDEX('Policy Characteristics'!G:G,MATCH($C1163,'Policy Characteristics'!$C:$C,0)))</f>
        <v>0.4</v>
      </c>
      <c r="N1163" s="380">
        <f>IF(ISBLANK(INDEX('Policy Characteristics'!H:H,MATCH($C1163,'Policy Characteristics'!$C:$C,0))),"",INDEX('Policy Characteristics'!H:H,MATCH($C1163,'Policy Characteristics'!$C:$C,0)))</f>
        <v>0.01</v>
      </c>
      <c r="O1163" s="358" t="str">
        <f>IF(ISBLANK(INDEX('Policy Characteristics'!I:I,MATCH($C1163,'Policy Characteristics'!$C:$C,0))),"",INDEX('Policy Characteristics'!I:I,MATCH($C1163,'Policy Characteristics'!$C:$C,0)))</f>
        <v>% reduction in fuel use</v>
      </c>
      <c r="P1163" s="358"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358" t="str">
        <f>IF(ISBLANK(INDEX('Policy Characteristics'!K:K,MATCH($C1163,'Policy Characteristics'!$C:$C,0))),"",INDEX('Policy Characteristics'!K:K,MATCH($C1163,'Policy Characteristics'!$C:$C,0)))</f>
        <v>architectural-design.html#rnd</v>
      </c>
      <c r="R1163" s="358" t="str">
        <f>IF(ISBLANK(INDEX('Policy Characteristics'!L:L,MATCH($C1163,'Policy Characteristics'!$C:$C,0))),"",INDEX('Policy Characteristics'!L:L,MATCH($C1163,'Policy Characteristics'!$C:$C,0)))</f>
        <v>research-and-development.html</v>
      </c>
    </row>
    <row r="1164" spans="1:18" x14ac:dyDescent="0.35">
      <c r="A1164" s="358" t="str">
        <f>IF(ISBLANK(INDEX('Policy Characteristics'!A:A,MATCH($C1164,'Policy Characteristics'!$C:$C,0))),"",INDEX('Policy Characteristics'!A:A,MATCH($C1164,'Policy Characteristics'!$C:$C,0)))</f>
        <v>Research and Development</v>
      </c>
      <c r="B1164" s="358" t="str">
        <f>IF(ISBLANK(INDEX('Policy Characteristics'!B:B,MATCH($C1164,'Policy Characteristics'!$C:$C,0))),"",INDEX('Policy Characteristics'!B:B,MATCH($C1164,'Policy Characteristics'!$C:$C,0)))</f>
        <v>Fuel Use Reduction</v>
      </c>
      <c r="C1164" s="362" t="str">
        <f t="shared" si="64"/>
        <v>RnD Industry Fuel Use Perc Reduction</v>
      </c>
      <c r="D1164" s="195" t="s">
        <v>3233</v>
      </c>
      <c r="E1164" s="53"/>
      <c r="F1164" s="9" t="s">
        <v>3269</v>
      </c>
      <c r="G1164" s="53"/>
      <c r="H1164" s="54">
        <v>1501</v>
      </c>
      <c r="I1164" s="53" t="s">
        <v>45</v>
      </c>
      <c r="J1164" s="360" t="str">
        <f>IF(ISBLANK(INDEX('Policy Characteristics'!D:D,MATCH($C1164,'Policy Characteristics'!$C:$C,0))),"",INDEX('Policy Characteristics'!D:D,MATCH($C1164,'Policy Characteristics'!$C:$C,0)))</f>
        <v>R&amp;D Fuel Use Reductions</v>
      </c>
      <c r="K1164" s="358" t="str">
        <f>IF(ISBLANK(INDEX('Policy Characteristics'!E:E,MATCH($C1164,'Policy Characteristics'!$C:$C,0))),"",INDEX('Policy Characteristics'!E:E,MATCH($C1164,'Policy Characteristics'!$C:$C,0)))</f>
        <v>RnD industry fuel use reduction</v>
      </c>
      <c r="L1164" s="380">
        <f>IF(ISBLANK(INDEX('Policy Characteristics'!F:F,MATCH($C1164,'Policy Characteristics'!$C:$C,0))),"",INDEX('Policy Characteristics'!F:F,MATCH($C1164,'Policy Characteristics'!$C:$C,0)))</f>
        <v>0</v>
      </c>
      <c r="M1164" s="380">
        <f>IF(ISBLANK(INDEX('Policy Characteristics'!G:G,MATCH($C1164,'Policy Characteristics'!$C:$C,0))),"",INDEX('Policy Characteristics'!G:G,MATCH($C1164,'Policy Characteristics'!$C:$C,0)))</f>
        <v>0.4</v>
      </c>
      <c r="N1164" s="380">
        <f>IF(ISBLANK(INDEX('Policy Characteristics'!H:H,MATCH($C1164,'Policy Characteristics'!$C:$C,0))),"",INDEX('Policy Characteristics'!H:H,MATCH($C1164,'Policy Characteristics'!$C:$C,0)))</f>
        <v>0.01</v>
      </c>
      <c r="O1164" s="358" t="str">
        <f>IF(ISBLANK(INDEX('Policy Characteristics'!I:I,MATCH($C1164,'Policy Characteristics'!$C:$C,0))),"",INDEX('Policy Characteristics'!I:I,MATCH($C1164,'Policy Characteristics'!$C:$C,0)))</f>
        <v>% reduction in fuel use</v>
      </c>
      <c r="P1164" s="358"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358" t="str">
        <f>IF(ISBLANK(INDEX('Policy Characteristics'!K:K,MATCH($C1164,'Policy Characteristics'!$C:$C,0))),"",INDEX('Policy Characteristics'!K:K,MATCH($C1164,'Policy Characteristics'!$C:$C,0)))</f>
        <v>architectural-design.html#rnd</v>
      </c>
      <c r="R1164" s="358" t="str">
        <f>IF(ISBLANK(INDEX('Policy Characteristics'!L:L,MATCH($C1164,'Policy Characteristics'!$C:$C,0))),"",INDEX('Policy Characteristics'!L:L,MATCH($C1164,'Policy Characteristics'!$C:$C,0)))</f>
        <v>research-and-development.html</v>
      </c>
    </row>
    <row r="1165" spans="1:18" ht="29" x14ac:dyDescent="0.35">
      <c r="A1165" s="358" t="str">
        <f>IF(ISBLANK(INDEX('Policy Characteristics'!A:A,MATCH($C1165,'Policy Characteristics'!$C:$C,0))),"",INDEX('Policy Characteristics'!A:A,MATCH($C1165,'Policy Characteristics'!$C:$C,0)))</f>
        <v>Research and Development</v>
      </c>
      <c r="B1165" s="358" t="str">
        <f>IF(ISBLANK(INDEX('Policy Characteristics'!B:B,MATCH($C1165,'Policy Characteristics'!$C:$C,0))),"",INDEX('Policy Characteristics'!B:B,MATCH($C1165,'Policy Characteristics'!$C:$C,0)))</f>
        <v>Fuel Use Reduction</v>
      </c>
      <c r="C1165" s="362" t="str">
        <f t="shared" si="64"/>
        <v>RnD Industry Fuel Use Perc Reduction</v>
      </c>
      <c r="D1165" s="195" t="s">
        <v>3234</v>
      </c>
      <c r="E1165" s="53"/>
      <c r="F1165" s="9" t="s">
        <v>3270</v>
      </c>
      <c r="G1165" s="53"/>
      <c r="H1165" s="54">
        <v>1502</v>
      </c>
      <c r="I1165" s="53" t="s">
        <v>45</v>
      </c>
      <c r="J1165" s="360" t="str">
        <f>IF(ISBLANK(INDEX('Policy Characteristics'!D:D,MATCH($C1165,'Policy Characteristics'!$C:$C,0))),"",INDEX('Policy Characteristics'!D:D,MATCH($C1165,'Policy Characteristics'!$C:$C,0)))</f>
        <v>R&amp;D Fuel Use Reductions</v>
      </c>
      <c r="K1165" s="358" t="str">
        <f>IF(ISBLANK(INDEX('Policy Characteristics'!E:E,MATCH($C1165,'Policy Characteristics'!$C:$C,0))),"",INDEX('Policy Characteristics'!E:E,MATCH($C1165,'Policy Characteristics'!$C:$C,0)))</f>
        <v>RnD industry fuel use reduction</v>
      </c>
      <c r="L1165" s="380">
        <f>IF(ISBLANK(INDEX('Policy Characteristics'!F:F,MATCH($C1165,'Policy Characteristics'!$C:$C,0))),"",INDEX('Policy Characteristics'!F:F,MATCH($C1165,'Policy Characteristics'!$C:$C,0)))</f>
        <v>0</v>
      </c>
      <c r="M1165" s="380">
        <f>IF(ISBLANK(INDEX('Policy Characteristics'!G:G,MATCH($C1165,'Policy Characteristics'!$C:$C,0))),"",INDEX('Policy Characteristics'!G:G,MATCH($C1165,'Policy Characteristics'!$C:$C,0)))</f>
        <v>0.4</v>
      </c>
      <c r="N1165" s="380">
        <f>IF(ISBLANK(INDEX('Policy Characteristics'!H:H,MATCH($C1165,'Policy Characteristics'!$C:$C,0))),"",INDEX('Policy Characteristics'!H:H,MATCH($C1165,'Policy Characteristics'!$C:$C,0)))</f>
        <v>0.01</v>
      </c>
      <c r="O1165" s="358" t="str">
        <f>IF(ISBLANK(INDEX('Policy Characteristics'!I:I,MATCH($C1165,'Policy Characteristics'!$C:$C,0))),"",INDEX('Policy Characteristics'!I:I,MATCH($C1165,'Policy Characteristics'!$C:$C,0)))</f>
        <v>% reduction in fuel use</v>
      </c>
      <c r="P1165" s="358"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358" t="str">
        <f>IF(ISBLANK(INDEX('Policy Characteristics'!K:K,MATCH($C1165,'Policy Characteristics'!$C:$C,0))),"",INDEX('Policy Characteristics'!K:K,MATCH($C1165,'Policy Characteristics'!$C:$C,0)))</f>
        <v>architectural-design.html#rnd</v>
      </c>
      <c r="R1165" s="358" t="str">
        <f>IF(ISBLANK(INDEX('Policy Characteristics'!L:L,MATCH($C1165,'Policy Characteristics'!$C:$C,0))),"",INDEX('Policy Characteristics'!L:L,MATCH($C1165,'Policy Characteristics'!$C:$C,0)))</f>
        <v>research-and-development.html</v>
      </c>
    </row>
    <row r="1166" spans="1:18" x14ac:dyDescent="0.35">
      <c r="A1166" s="358" t="str">
        <f>IF(ISBLANK(INDEX('Policy Characteristics'!A:A,MATCH($C1166,'Policy Characteristics'!$C:$C,0))),"",INDEX('Policy Characteristics'!A:A,MATCH($C1166,'Policy Characteristics'!$C:$C,0)))</f>
        <v>Research and Development</v>
      </c>
      <c r="B1166" s="358" t="str">
        <f>IF(ISBLANK(INDEX('Policy Characteristics'!B:B,MATCH($C1166,'Policy Characteristics'!$C:$C,0))),"",INDEX('Policy Characteristics'!B:B,MATCH($C1166,'Policy Characteristics'!$C:$C,0)))</f>
        <v>Fuel Use Reduction</v>
      </c>
      <c r="C1166" s="362" t="str">
        <f t="shared" si="64"/>
        <v>RnD Industry Fuel Use Perc Reduction</v>
      </c>
      <c r="D1166" s="195" t="s">
        <v>3235</v>
      </c>
      <c r="E1166" s="53"/>
      <c r="F1166" s="9" t="s">
        <v>3271</v>
      </c>
      <c r="G1166" s="53"/>
      <c r="H1166" s="54">
        <v>1503</v>
      </c>
      <c r="I1166" s="53" t="s">
        <v>45</v>
      </c>
      <c r="J1166" s="360" t="str">
        <f>IF(ISBLANK(INDEX('Policy Characteristics'!D:D,MATCH($C1166,'Policy Characteristics'!$C:$C,0))),"",INDEX('Policy Characteristics'!D:D,MATCH($C1166,'Policy Characteristics'!$C:$C,0)))</f>
        <v>R&amp;D Fuel Use Reductions</v>
      </c>
      <c r="K1166" s="358" t="str">
        <f>IF(ISBLANK(INDEX('Policy Characteristics'!E:E,MATCH($C1166,'Policy Characteristics'!$C:$C,0))),"",INDEX('Policy Characteristics'!E:E,MATCH($C1166,'Policy Characteristics'!$C:$C,0)))</f>
        <v>RnD industry fuel use reduction</v>
      </c>
      <c r="L1166" s="380">
        <f>IF(ISBLANK(INDEX('Policy Characteristics'!F:F,MATCH($C1166,'Policy Characteristics'!$C:$C,0))),"",INDEX('Policy Characteristics'!F:F,MATCH($C1166,'Policy Characteristics'!$C:$C,0)))</f>
        <v>0</v>
      </c>
      <c r="M1166" s="380">
        <f>IF(ISBLANK(INDEX('Policy Characteristics'!G:G,MATCH($C1166,'Policy Characteristics'!$C:$C,0))),"",INDEX('Policy Characteristics'!G:G,MATCH($C1166,'Policy Characteristics'!$C:$C,0)))</f>
        <v>0.4</v>
      </c>
      <c r="N1166" s="380">
        <f>IF(ISBLANK(INDEX('Policy Characteristics'!H:H,MATCH($C1166,'Policy Characteristics'!$C:$C,0))),"",INDEX('Policy Characteristics'!H:H,MATCH($C1166,'Policy Characteristics'!$C:$C,0)))</f>
        <v>0.01</v>
      </c>
      <c r="O1166" s="358" t="str">
        <f>IF(ISBLANK(INDEX('Policy Characteristics'!I:I,MATCH($C1166,'Policy Characteristics'!$C:$C,0))),"",INDEX('Policy Characteristics'!I:I,MATCH($C1166,'Policy Characteristics'!$C:$C,0)))</f>
        <v>% reduction in fuel use</v>
      </c>
      <c r="P1166" s="358"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358" t="str">
        <f>IF(ISBLANK(INDEX('Policy Characteristics'!K:K,MATCH($C1166,'Policy Characteristics'!$C:$C,0))),"",INDEX('Policy Characteristics'!K:K,MATCH($C1166,'Policy Characteristics'!$C:$C,0)))</f>
        <v>architectural-design.html#rnd</v>
      </c>
      <c r="R1166" s="358" t="str">
        <f>IF(ISBLANK(INDEX('Policy Characteristics'!L:L,MATCH($C1166,'Policy Characteristics'!$C:$C,0))),"",INDEX('Policy Characteristics'!L:L,MATCH($C1166,'Policy Characteristics'!$C:$C,0)))</f>
        <v>research-and-development.html</v>
      </c>
    </row>
    <row r="1167" spans="1:18" x14ac:dyDescent="0.35">
      <c r="A1167" s="358" t="str">
        <f>IF(ISBLANK(INDEX('Policy Characteristics'!A:A,MATCH($C1167,'Policy Characteristics'!$C:$C,0))),"",INDEX('Policy Characteristics'!A:A,MATCH($C1167,'Policy Characteristics'!$C:$C,0)))</f>
        <v>Research and Development</v>
      </c>
      <c r="B1167" s="358" t="str">
        <f>IF(ISBLANK(INDEX('Policy Characteristics'!B:B,MATCH($C1167,'Policy Characteristics'!$C:$C,0))),"",INDEX('Policy Characteristics'!B:B,MATCH($C1167,'Policy Characteristics'!$C:$C,0)))</f>
        <v>Fuel Use Reduction</v>
      </c>
      <c r="C1167" s="362" t="str">
        <f t="shared" si="64"/>
        <v>RnD Industry Fuel Use Perc Reduction</v>
      </c>
      <c r="D1167" s="195" t="s">
        <v>3236</v>
      </c>
      <c r="E1167" s="53"/>
      <c r="F1167" s="9" t="s">
        <v>3272</v>
      </c>
      <c r="G1167" s="53"/>
      <c r="H1167" s="54">
        <v>1504</v>
      </c>
      <c r="I1167" s="53" t="s">
        <v>45</v>
      </c>
      <c r="J1167" s="360" t="str">
        <f>IF(ISBLANK(INDEX('Policy Characteristics'!D:D,MATCH($C1167,'Policy Characteristics'!$C:$C,0))),"",INDEX('Policy Characteristics'!D:D,MATCH($C1167,'Policy Characteristics'!$C:$C,0)))</f>
        <v>R&amp;D Fuel Use Reductions</v>
      </c>
      <c r="K1167" s="358" t="str">
        <f>IF(ISBLANK(INDEX('Policy Characteristics'!E:E,MATCH($C1167,'Policy Characteristics'!$C:$C,0))),"",INDEX('Policy Characteristics'!E:E,MATCH($C1167,'Policy Characteristics'!$C:$C,0)))</f>
        <v>RnD industry fuel use reduction</v>
      </c>
      <c r="L1167" s="380">
        <f>IF(ISBLANK(INDEX('Policy Characteristics'!F:F,MATCH($C1167,'Policy Characteristics'!$C:$C,0))),"",INDEX('Policy Characteristics'!F:F,MATCH($C1167,'Policy Characteristics'!$C:$C,0)))</f>
        <v>0</v>
      </c>
      <c r="M1167" s="380">
        <f>IF(ISBLANK(INDEX('Policy Characteristics'!G:G,MATCH($C1167,'Policy Characteristics'!$C:$C,0))),"",INDEX('Policy Characteristics'!G:G,MATCH($C1167,'Policy Characteristics'!$C:$C,0)))</f>
        <v>0.4</v>
      </c>
      <c r="N1167" s="380">
        <f>IF(ISBLANK(INDEX('Policy Characteristics'!H:H,MATCH($C1167,'Policy Characteristics'!$C:$C,0))),"",INDEX('Policy Characteristics'!H:H,MATCH($C1167,'Policy Characteristics'!$C:$C,0)))</f>
        <v>0.01</v>
      </c>
      <c r="O1167" s="358" t="str">
        <f>IF(ISBLANK(INDEX('Policy Characteristics'!I:I,MATCH($C1167,'Policy Characteristics'!$C:$C,0))),"",INDEX('Policy Characteristics'!I:I,MATCH($C1167,'Policy Characteristics'!$C:$C,0)))</f>
        <v>% reduction in fuel use</v>
      </c>
      <c r="P1167" s="358"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358" t="str">
        <f>IF(ISBLANK(INDEX('Policy Characteristics'!K:K,MATCH($C1167,'Policy Characteristics'!$C:$C,0))),"",INDEX('Policy Characteristics'!K:K,MATCH($C1167,'Policy Characteristics'!$C:$C,0)))</f>
        <v>architectural-design.html#rnd</v>
      </c>
      <c r="R1167" s="358" t="str">
        <f>IF(ISBLANK(INDEX('Policy Characteristics'!L:L,MATCH($C1167,'Policy Characteristics'!$C:$C,0))),"",INDEX('Policy Characteristics'!L:L,MATCH($C1167,'Policy Characteristics'!$C:$C,0)))</f>
        <v>research-and-development.html</v>
      </c>
    </row>
    <row r="1168" spans="1:18" x14ac:dyDescent="0.35">
      <c r="A1168" s="358" t="str">
        <f>IF(ISBLANK(INDEX('Policy Characteristics'!A:A,MATCH($C1168,'Policy Characteristics'!$C:$C,0))),"",INDEX('Policy Characteristics'!A:A,MATCH($C1168,'Policy Characteristics'!$C:$C,0)))</f>
        <v>Research and Development</v>
      </c>
      <c r="B1168" s="358" t="str">
        <f>IF(ISBLANK(INDEX('Policy Characteristics'!B:B,MATCH($C1168,'Policy Characteristics'!$C:$C,0))),"",INDEX('Policy Characteristics'!B:B,MATCH($C1168,'Policy Characteristics'!$C:$C,0)))</f>
        <v>Fuel Use Reduction</v>
      </c>
      <c r="C1168" s="362" t="str">
        <f t="shared" si="64"/>
        <v>RnD Industry Fuel Use Perc Reduction</v>
      </c>
      <c r="D1168" s="195" t="s">
        <v>3237</v>
      </c>
      <c r="E1168" s="53"/>
      <c r="F1168" s="9" t="s">
        <v>3273</v>
      </c>
      <c r="G1168" s="53"/>
      <c r="H1168" s="54">
        <v>1505</v>
      </c>
      <c r="I1168" s="53" t="s">
        <v>45</v>
      </c>
      <c r="J1168" s="360" t="str">
        <f>IF(ISBLANK(INDEX('Policy Characteristics'!D:D,MATCH($C1168,'Policy Characteristics'!$C:$C,0))),"",INDEX('Policy Characteristics'!D:D,MATCH($C1168,'Policy Characteristics'!$C:$C,0)))</f>
        <v>R&amp;D Fuel Use Reductions</v>
      </c>
      <c r="K1168" s="358" t="str">
        <f>IF(ISBLANK(INDEX('Policy Characteristics'!E:E,MATCH($C1168,'Policy Characteristics'!$C:$C,0))),"",INDEX('Policy Characteristics'!E:E,MATCH($C1168,'Policy Characteristics'!$C:$C,0)))</f>
        <v>RnD industry fuel use reduction</v>
      </c>
      <c r="L1168" s="380">
        <f>IF(ISBLANK(INDEX('Policy Characteristics'!F:F,MATCH($C1168,'Policy Characteristics'!$C:$C,0))),"",INDEX('Policy Characteristics'!F:F,MATCH($C1168,'Policy Characteristics'!$C:$C,0)))</f>
        <v>0</v>
      </c>
      <c r="M1168" s="380">
        <f>IF(ISBLANK(INDEX('Policy Characteristics'!G:G,MATCH($C1168,'Policy Characteristics'!$C:$C,0))),"",INDEX('Policy Characteristics'!G:G,MATCH($C1168,'Policy Characteristics'!$C:$C,0)))</f>
        <v>0.4</v>
      </c>
      <c r="N1168" s="380">
        <f>IF(ISBLANK(INDEX('Policy Characteristics'!H:H,MATCH($C1168,'Policy Characteristics'!$C:$C,0))),"",INDEX('Policy Characteristics'!H:H,MATCH($C1168,'Policy Characteristics'!$C:$C,0)))</f>
        <v>0.01</v>
      </c>
      <c r="O1168" s="358" t="str">
        <f>IF(ISBLANK(INDEX('Policy Characteristics'!I:I,MATCH($C1168,'Policy Characteristics'!$C:$C,0))),"",INDEX('Policy Characteristics'!I:I,MATCH($C1168,'Policy Characteristics'!$C:$C,0)))</f>
        <v>% reduction in fuel use</v>
      </c>
      <c r="P1168" s="358"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358" t="str">
        <f>IF(ISBLANK(INDEX('Policy Characteristics'!K:K,MATCH($C1168,'Policy Characteristics'!$C:$C,0))),"",INDEX('Policy Characteristics'!K:K,MATCH($C1168,'Policy Characteristics'!$C:$C,0)))</f>
        <v>architectural-design.html#rnd</v>
      </c>
      <c r="R1168" s="358" t="str">
        <f>IF(ISBLANK(INDEX('Policy Characteristics'!L:L,MATCH($C1168,'Policy Characteristics'!$C:$C,0))),"",INDEX('Policy Characteristics'!L:L,MATCH($C1168,'Policy Characteristics'!$C:$C,0)))</f>
        <v>research-and-development.html</v>
      </c>
    </row>
    <row r="1169" spans="1:18" x14ac:dyDescent="0.35">
      <c r="A1169" s="358" t="str">
        <f>IF(ISBLANK(INDEX('Policy Characteristics'!A:A,MATCH($C1169,'Policy Characteristics'!$C:$C,0))),"",INDEX('Policy Characteristics'!A:A,MATCH($C1169,'Policy Characteristics'!$C:$C,0)))</f>
        <v>Research and Development</v>
      </c>
      <c r="B1169" s="358" t="str">
        <f>IF(ISBLANK(INDEX('Policy Characteristics'!B:B,MATCH($C1169,'Policy Characteristics'!$C:$C,0))),"",INDEX('Policy Characteristics'!B:B,MATCH($C1169,'Policy Characteristics'!$C:$C,0)))</f>
        <v>Fuel Use Reduction</v>
      </c>
      <c r="C1169" s="362" t="str">
        <f t="shared" si="64"/>
        <v>RnD Industry Fuel Use Perc Reduction</v>
      </c>
      <c r="D1169" s="195" t="s">
        <v>3238</v>
      </c>
      <c r="E1169" s="53"/>
      <c r="F1169" s="9" t="s">
        <v>3274</v>
      </c>
      <c r="G1169" s="53"/>
      <c r="H1169" s="54">
        <v>1506</v>
      </c>
      <c r="I1169" s="53" t="s">
        <v>45</v>
      </c>
      <c r="J1169" s="360" t="str">
        <f>IF(ISBLANK(INDEX('Policy Characteristics'!D:D,MATCH($C1169,'Policy Characteristics'!$C:$C,0))),"",INDEX('Policy Characteristics'!D:D,MATCH($C1169,'Policy Characteristics'!$C:$C,0)))</f>
        <v>R&amp;D Fuel Use Reductions</v>
      </c>
      <c r="K1169" s="358" t="str">
        <f>IF(ISBLANK(INDEX('Policy Characteristics'!E:E,MATCH($C1169,'Policy Characteristics'!$C:$C,0))),"",INDEX('Policy Characteristics'!E:E,MATCH($C1169,'Policy Characteristics'!$C:$C,0)))</f>
        <v>RnD industry fuel use reduction</v>
      </c>
      <c r="L1169" s="380">
        <f>IF(ISBLANK(INDEX('Policy Characteristics'!F:F,MATCH($C1169,'Policy Characteristics'!$C:$C,0))),"",INDEX('Policy Characteristics'!F:F,MATCH($C1169,'Policy Characteristics'!$C:$C,0)))</f>
        <v>0</v>
      </c>
      <c r="M1169" s="380">
        <f>IF(ISBLANK(INDEX('Policy Characteristics'!G:G,MATCH($C1169,'Policy Characteristics'!$C:$C,0))),"",INDEX('Policy Characteristics'!G:G,MATCH($C1169,'Policy Characteristics'!$C:$C,0)))</f>
        <v>0.4</v>
      </c>
      <c r="N1169" s="380">
        <f>IF(ISBLANK(INDEX('Policy Characteristics'!H:H,MATCH($C1169,'Policy Characteristics'!$C:$C,0))),"",INDEX('Policy Characteristics'!H:H,MATCH($C1169,'Policy Characteristics'!$C:$C,0)))</f>
        <v>0.01</v>
      </c>
      <c r="O1169" s="358" t="str">
        <f>IF(ISBLANK(INDEX('Policy Characteristics'!I:I,MATCH($C1169,'Policy Characteristics'!$C:$C,0))),"",INDEX('Policy Characteristics'!I:I,MATCH($C1169,'Policy Characteristics'!$C:$C,0)))</f>
        <v>% reduction in fuel use</v>
      </c>
      <c r="P1169" s="358"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358" t="str">
        <f>IF(ISBLANK(INDEX('Policy Characteristics'!K:K,MATCH($C1169,'Policy Characteristics'!$C:$C,0))),"",INDEX('Policy Characteristics'!K:K,MATCH($C1169,'Policy Characteristics'!$C:$C,0)))</f>
        <v>architectural-design.html#rnd</v>
      </c>
      <c r="R1169" s="358" t="str">
        <f>IF(ISBLANK(INDEX('Policy Characteristics'!L:L,MATCH($C1169,'Policy Characteristics'!$C:$C,0))),"",INDEX('Policy Characteristics'!L:L,MATCH($C1169,'Policy Characteristics'!$C:$C,0)))</f>
        <v>research-and-development.html</v>
      </c>
    </row>
    <row r="1170" spans="1:18" x14ac:dyDescent="0.35">
      <c r="A1170" s="358" t="str">
        <f>IF(ISBLANK(INDEX('Policy Characteristics'!A:A,MATCH($C1170,'Policy Characteristics'!$C:$C,0))),"",INDEX('Policy Characteristics'!A:A,MATCH($C1170,'Policy Characteristics'!$C:$C,0)))</f>
        <v>Research and Development</v>
      </c>
      <c r="B1170" s="358" t="str">
        <f>IF(ISBLANK(INDEX('Policy Characteristics'!B:B,MATCH($C1170,'Policy Characteristics'!$C:$C,0))),"",INDEX('Policy Characteristics'!B:B,MATCH($C1170,'Policy Characteristics'!$C:$C,0)))</f>
        <v>Fuel Use Reduction</v>
      </c>
      <c r="C1170" s="362" t="str">
        <f t="shared" si="64"/>
        <v>RnD Industry Fuel Use Perc Reduction</v>
      </c>
      <c r="D1170" s="195" t="s">
        <v>3239</v>
      </c>
      <c r="E1170" s="53"/>
      <c r="F1170" s="9" t="s">
        <v>3275</v>
      </c>
      <c r="G1170" s="53"/>
      <c r="H1170" s="54">
        <v>1507</v>
      </c>
      <c r="I1170" s="53" t="s">
        <v>45</v>
      </c>
      <c r="J1170" s="360" t="str">
        <f>IF(ISBLANK(INDEX('Policy Characteristics'!D:D,MATCH($C1170,'Policy Characteristics'!$C:$C,0))),"",INDEX('Policy Characteristics'!D:D,MATCH($C1170,'Policy Characteristics'!$C:$C,0)))</f>
        <v>R&amp;D Fuel Use Reductions</v>
      </c>
      <c r="K1170" s="358" t="str">
        <f>IF(ISBLANK(INDEX('Policy Characteristics'!E:E,MATCH($C1170,'Policy Characteristics'!$C:$C,0))),"",INDEX('Policy Characteristics'!E:E,MATCH($C1170,'Policy Characteristics'!$C:$C,0)))</f>
        <v>RnD industry fuel use reduction</v>
      </c>
      <c r="L1170" s="380">
        <f>IF(ISBLANK(INDEX('Policy Characteristics'!F:F,MATCH($C1170,'Policy Characteristics'!$C:$C,0))),"",INDEX('Policy Characteristics'!F:F,MATCH($C1170,'Policy Characteristics'!$C:$C,0)))</f>
        <v>0</v>
      </c>
      <c r="M1170" s="380">
        <f>IF(ISBLANK(INDEX('Policy Characteristics'!G:G,MATCH($C1170,'Policy Characteristics'!$C:$C,0))),"",INDEX('Policy Characteristics'!G:G,MATCH($C1170,'Policy Characteristics'!$C:$C,0)))</f>
        <v>0.4</v>
      </c>
      <c r="N1170" s="380">
        <f>IF(ISBLANK(INDEX('Policy Characteristics'!H:H,MATCH($C1170,'Policy Characteristics'!$C:$C,0))),"",INDEX('Policy Characteristics'!H:H,MATCH($C1170,'Policy Characteristics'!$C:$C,0)))</f>
        <v>0.01</v>
      </c>
      <c r="O1170" s="358" t="str">
        <f>IF(ISBLANK(INDEX('Policy Characteristics'!I:I,MATCH($C1170,'Policy Characteristics'!$C:$C,0))),"",INDEX('Policy Characteristics'!I:I,MATCH($C1170,'Policy Characteristics'!$C:$C,0)))</f>
        <v>% reduction in fuel use</v>
      </c>
      <c r="P1170" s="358"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358" t="str">
        <f>IF(ISBLANK(INDEX('Policy Characteristics'!K:K,MATCH($C1170,'Policy Characteristics'!$C:$C,0))),"",INDEX('Policy Characteristics'!K:K,MATCH($C1170,'Policy Characteristics'!$C:$C,0)))</f>
        <v>architectural-design.html#rnd</v>
      </c>
      <c r="R1170" s="358" t="str">
        <f>IF(ISBLANK(INDEX('Policy Characteristics'!L:L,MATCH($C1170,'Policy Characteristics'!$C:$C,0))),"",INDEX('Policy Characteristics'!L:L,MATCH($C1170,'Policy Characteristics'!$C:$C,0)))</f>
        <v>research-and-development.html</v>
      </c>
    </row>
    <row r="1171" spans="1:18" x14ac:dyDescent="0.35">
      <c r="A1171" s="358" t="str">
        <f>IF(ISBLANK(INDEX('Policy Characteristics'!A:A,MATCH($C1171,'Policy Characteristics'!$C:$C,0))),"",INDEX('Policy Characteristics'!A:A,MATCH($C1171,'Policy Characteristics'!$C:$C,0)))</f>
        <v>Research and Development</v>
      </c>
      <c r="B1171" s="358" t="str">
        <f>IF(ISBLANK(INDEX('Policy Characteristics'!B:B,MATCH($C1171,'Policy Characteristics'!$C:$C,0))),"",INDEX('Policy Characteristics'!B:B,MATCH($C1171,'Policy Characteristics'!$C:$C,0)))</f>
        <v>Fuel Use Reduction</v>
      </c>
      <c r="C1171" s="362" t="str">
        <f t="shared" si="64"/>
        <v>RnD Industry Fuel Use Perc Reduction</v>
      </c>
      <c r="D1171" s="195" t="s">
        <v>3240</v>
      </c>
      <c r="E1171" s="53"/>
      <c r="F1171" s="9" t="s">
        <v>3276</v>
      </c>
      <c r="G1171" s="53"/>
      <c r="H1171" s="54">
        <v>1508</v>
      </c>
      <c r="I1171" s="53" t="s">
        <v>45</v>
      </c>
      <c r="J1171" s="360" t="str">
        <f>IF(ISBLANK(INDEX('Policy Characteristics'!D:D,MATCH($C1171,'Policy Characteristics'!$C:$C,0))),"",INDEX('Policy Characteristics'!D:D,MATCH($C1171,'Policy Characteristics'!$C:$C,0)))</f>
        <v>R&amp;D Fuel Use Reductions</v>
      </c>
      <c r="K1171" s="358" t="str">
        <f>IF(ISBLANK(INDEX('Policy Characteristics'!E:E,MATCH($C1171,'Policy Characteristics'!$C:$C,0))),"",INDEX('Policy Characteristics'!E:E,MATCH($C1171,'Policy Characteristics'!$C:$C,0)))</f>
        <v>RnD industry fuel use reduction</v>
      </c>
      <c r="L1171" s="380">
        <f>IF(ISBLANK(INDEX('Policy Characteristics'!F:F,MATCH($C1171,'Policy Characteristics'!$C:$C,0))),"",INDEX('Policy Characteristics'!F:F,MATCH($C1171,'Policy Characteristics'!$C:$C,0)))</f>
        <v>0</v>
      </c>
      <c r="M1171" s="380">
        <f>IF(ISBLANK(INDEX('Policy Characteristics'!G:G,MATCH($C1171,'Policy Characteristics'!$C:$C,0))),"",INDEX('Policy Characteristics'!G:G,MATCH($C1171,'Policy Characteristics'!$C:$C,0)))</f>
        <v>0.4</v>
      </c>
      <c r="N1171" s="380">
        <f>IF(ISBLANK(INDEX('Policy Characteristics'!H:H,MATCH($C1171,'Policy Characteristics'!$C:$C,0))),"",INDEX('Policy Characteristics'!H:H,MATCH($C1171,'Policy Characteristics'!$C:$C,0)))</f>
        <v>0.01</v>
      </c>
      <c r="O1171" s="358" t="str">
        <f>IF(ISBLANK(INDEX('Policy Characteristics'!I:I,MATCH($C1171,'Policy Characteristics'!$C:$C,0))),"",INDEX('Policy Characteristics'!I:I,MATCH($C1171,'Policy Characteristics'!$C:$C,0)))</f>
        <v>% reduction in fuel use</v>
      </c>
      <c r="P1171" s="358"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358" t="str">
        <f>IF(ISBLANK(INDEX('Policy Characteristics'!K:K,MATCH($C1171,'Policy Characteristics'!$C:$C,0))),"",INDEX('Policy Characteristics'!K:K,MATCH($C1171,'Policy Characteristics'!$C:$C,0)))</f>
        <v>architectural-design.html#rnd</v>
      </c>
      <c r="R1171" s="358" t="str">
        <f>IF(ISBLANK(INDEX('Policy Characteristics'!L:L,MATCH($C1171,'Policy Characteristics'!$C:$C,0))),"",INDEX('Policy Characteristics'!L:L,MATCH($C1171,'Policy Characteristics'!$C:$C,0)))</f>
        <v>research-and-development.html</v>
      </c>
    </row>
    <row r="1172" spans="1:18" x14ac:dyDescent="0.35">
      <c r="A1172" s="358" t="str">
        <f>IF(ISBLANK(INDEX('Policy Characteristics'!A:A,MATCH($C1172,'Policy Characteristics'!$C:$C,0))),"",INDEX('Policy Characteristics'!A:A,MATCH($C1172,'Policy Characteristics'!$C:$C,0)))</f>
        <v>Research and Development</v>
      </c>
      <c r="B1172" s="358" t="str">
        <f>IF(ISBLANK(INDEX('Policy Characteristics'!B:B,MATCH($C1172,'Policy Characteristics'!$C:$C,0))),"",INDEX('Policy Characteristics'!B:B,MATCH($C1172,'Policy Characteristics'!$C:$C,0)))</f>
        <v>Fuel Use Reduction</v>
      </c>
      <c r="C1172" s="362" t="str">
        <f t="shared" si="64"/>
        <v>RnD Industry Fuel Use Perc Reduction</v>
      </c>
      <c r="D1172" s="195" t="s">
        <v>3241</v>
      </c>
      <c r="E1172" s="53"/>
      <c r="F1172" s="9" t="s">
        <v>3277</v>
      </c>
      <c r="G1172" s="53"/>
      <c r="H1172" s="54">
        <v>1509</v>
      </c>
      <c r="I1172" s="53" t="s">
        <v>45</v>
      </c>
      <c r="J1172" s="360" t="str">
        <f>IF(ISBLANK(INDEX('Policy Characteristics'!D:D,MATCH($C1172,'Policy Characteristics'!$C:$C,0))),"",INDEX('Policy Characteristics'!D:D,MATCH($C1172,'Policy Characteristics'!$C:$C,0)))</f>
        <v>R&amp;D Fuel Use Reductions</v>
      </c>
      <c r="K1172" s="358" t="str">
        <f>IF(ISBLANK(INDEX('Policy Characteristics'!E:E,MATCH($C1172,'Policy Characteristics'!$C:$C,0))),"",INDEX('Policy Characteristics'!E:E,MATCH($C1172,'Policy Characteristics'!$C:$C,0)))</f>
        <v>RnD industry fuel use reduction</v>
      </c>
      <c r="L1172" s="380">
        <f>IF(ISBLANK(INDEX('Policy Characteristics'!F:F,MATCH($C1172,'Policy Characteristics'!$C:$C,0))),"",INDEX('Policy Characteristics'!F:F,MATCH($C1172,'Policy Characteristics'!$C:$C,0)))</f>
        <v>0</v>
      </c>
      <c r="M1172" s="380">
        <f>IF(ISBLANK(INDEX('Policy Characteristics'!G:G,MATCH($C1172,'Policy Characteristics'!$C:$C,0))),"",INDEX('Policy Characteristics'!G:G,MATCH($C1172,'Policy Characteristics'!$C:$C,0)))</f>
        <v>0.4</v>
      </c>
      <c r="N1172" s="380">
        <f>IF(ISBLANK(INDEX('Policy Characteristics'!H:H,MATCH($C1172,'Policy Characteristics'!$C:$C,0))),"",INDEX('Policy Characteristics'!H:H,MATCH($C1172,'Policy Characteristics'!$C:$C,0)))</f>
        <v>0.01</v>
      </c>
      <c r="O1172" s="358" t="str">
        <f>IF(ISBLANK(INDEX('Policy Characteristics'!I:I,MATCH($C1172,'Policy Characteristics'!$C:$C,0))),"",INDEX('Policy Characteristics'!I:I,MATCH($C1172,'Policy Characteristics'!$C:$C,0)))</f>
        <v>% reduction in fuel use</v>
      </c>
      <c r="P1172" s="358"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358" t="str">
        <f>IF(ISBLANK(INDEX('Policy Characteristics'!K:K,MATCH($C1172,'Policy Characteristics'!$C:$C,0))),"",INDEX('Policy Characteristics'!K:K,MATCH($C1172,'Policy Characteristics'!$C:$C,0)))</f>
        <v>architectural-design.html#rnd</v>
      </c>
      <c r="R1172" s="358" t="str">
        <f>IF(ISBLANK(INDEX('Policy Characteristics'!L:L,MATCH($C1172,'Policy Characteristics'!$C:$C,0))),"",INDEX('Policy Characteristics'!L:L,MATCH($C1172,'Policy Characteristics'!$C:$C,0)))</f>
        <v>research-and-development.html</v>
      </c>
    </row>
    <row r="1173" spans="1:18" x14ac:dyDescent="0.35">
      <c r="A1173" s="358" t="str">
        <f>IF(ISBLANK(INDEX('Policy Characteristics'!A:A,MATCH($C1173,'Policy Characteristics'!$C:$C,0))),"",INDEX('Policy Characteristics'!A:A,MATCH($C1173,'Policy Characteristics'!$C:$C,0)))</f>
        <v>Research and Development</v>
      </c>
      <c r="B1173" s="358" t="str">
        <f>IF(ISBLANK(INDEX('Policy Characteristics'!B:B,MATCH($C1173,'Policy Characteristics'!$C:$C,0))),"",INDEX('Policy Characteristics'!B:B,MATCH($C1173,'Policy Characteristics'!$C:$C,0)))</f>
        <v>Fuel Use Reduction</v>
      </c>
      <c r="C1173" s="362" t="str">
        <f t="shared" si="64"/>
        <v>RnD Industry Fuel Use Perc Reduction</v>
      </c>
      <c r="D1173" s="195" t="s">
        <v>3242</v>
      </c>
      <c r="E1173" s="53"/>
      <c r="F1173" s="9" t="s">
        <v>3278</v>
      </c>
      <c r="G1173" s="53"/>
      <c r="H1173" s="54">
        <v>1510</v>
      </c>
      <c r="I1173" s="53" t="s">
        <v>45</v>
      </c>
      <c r="J1173" s="360" t="str">
        <f>IF(ISBLANK(INDEX('Policy Characteristics'!D:D,MATCH($C1173,'Policy Characteristics'!$C:$C,0))),"",INDEX('Policy Characteristics'!D:D,MATCH($C1173,'Policy Characteristics'!$C:$C,0)))</f>
        <v>R&amp;D Fuel Use Reductions</v>
      </c>
      <c r="K1173" s="358" t="str">
        <f>IF(ISBLANK(INDEX('Policy Characteristics'!E:E,MATCH($C1173,'Policy Characteristics'!$C:$C,0))),"",INDEX('Policy Characteristics'!E:E,MATCH($C1173,'Policy Characteristics'!$C:$C,0)))</f>
        <v>RnD industry fuel use reduction</v>
      </c>
      <c r="L1173" s="380">
        <f>IF(ISBLANK(INDEX('Policy Characteristics'!F:F,MATCH($C1173,'Policy Characteristics'!$C:$C,0))),"",INDEX('Policy Characteristics'!F:F,MATCH($C1173,'Policy Characteristics'!$C:$C,0)))</f>
        <v>0</v>
      </c>
      <c r="M1173" s="380">
        <f>IF(ISBLANK(INDEX('Policy Characteristics'!G:G,MATCH($C1173,'Policy Characteristics'!$C:$C,0))),"",INDEX('Policy Characteristics'!G:G,MATCH($C1173,'Policy Characteristics'!$C:$C,0)))</f>
        <v>0.4</v>
      </c>
      <c r="N1173" s="380">
        <f>IF(ISBLANK(INDEX('Policy Characteristics'!H:H,MATCH($C1173,'Policy Characteristics'!$C:$C,0))),"",INDEX('Policy Characteristics'!H:H,MATCH($C1173,'Policy Characteristics'!$C:$C,0)))</f>
        <v>0.01</v>
      </c>
      <c r="O1173" s="358" t="str">
        <f>IF(ISBLANK(INDEX('Policy Characteristics'!I:I,MATCH($C1173,'Policy Characteristics'!$C:$C,0))),"",INDEX('Policy Characteristics'!I:I,MATCH($C1173,'Policy Characteristics'!$C:$C,0)))</f>
        <v>% reduction in fuel use</v>
      </c>
      <c r="P1173" s="358"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358" t="str">
        <f>IF(ISBLANK(INDEX('Policy Characteristics'!K:K,MATCH($C1173,'Policy Characteristics'!$C:$C,0))),"",INDEX('Policy Characteristics'!K:K,MATCH($C1173,'Policy Characteristics'!$C:$C,0)))</f>
        <v>architectural-design.html#rnd</v>
      </c>
      <c r="R1173" s="358" t="str">
        <f>IF(ISBLANK(INDEX('Policy Characteristics'!L:L,MATCH($C1173,'Policy Characteristics'!$C:$C,0))),"",INDEX('Policy Characteristics'!L:L,MATCH($C1173,'Policy Characteristics'!$C:$C,0)))</f>
        <v>research-and-development.html</v>
      </c>
    </row>
    <row r="1174" spans="1:18" x14ac:dyDescent="0.35">
      <c r="A1174" s="358" t="str">
        <f>IF(ISBLANK(INDEX('Policy Characteristics'!A:A,MATCH($C1174,'Policy Characteristics'!$C:$C,0))),"",INDEX('Policy Characteristics'!A:A,MATCH($C1174,'Policy Characteristics'!$C:$C,0)))</f>
        <v>Research and Development</v>
      </c>
      <c r="B1174" s="358" t="str">
        <f>IF(ISBLANK(INDEX('Policy Characteristics'!B:B,MATCH($C1174,'Policy Characteristics'!$C:$C,0))),"",INDEX('Policy Characteristics'!B:B,MATCH($C1174,'Policy Characteristics'!$C:$C,0)))</f>
        <v>Fuel Use Reduction</v>
      </c>
      <c r="C1174" s="362" t="str">
        <f t="shared" si="64"/>
        <v>RnD Industry Fuel Use Perc Reduction</v>
      </c>
      <c r="D1174" s="195" t="s">
        <v>3243</v>
      </c>
      <c r="E1174" s="53"/>
      <c r="F1174" s="9" t="s">
        <v>3279</v>
      </c>
      <c r="G1174" s="53"/>
      <c r="H1174" s="54">
        <v>1511</v>
      </c>
      <c r="I1174" s="53" t="s">
        <v>45</v>
      </c>
      <c r="J1174" s="360" t="str">
        <f>IF(ISBLANK(INDEX('Policy Characteristics'!D:D,MATCH($C1174,'Policy Characteristics'!$C:$C,0))),"",INDEX('Policy Characteristics'!D:D,MATCH($C1174,'Policy Characteristics'!$C:$C,0)))</f>
        <v>R&amp;D Fuel Use Reductions</v>
      </c>
      <c r="K1174" s="358" t="str">
        <f>IF(ISBLANK(INDEX('Policy Characteristics'!E:E,MATCH($C1174,'Policy Characteristics'!$C:$C,0))),"",INDEX('Policy Characteristics'!E:E,MATCH($C1174,'Policy Characteristics'!$C:$C,0)))</f>
        <v>RnD industry fuel use reduction</v>
      </c>
      <c r="L1174" s="380">
        <f>IF(ISBLANK(INDEX('Policy Characteristics'!F:F,MATCH($C1174,'Policy Characteristics'!$C:$C,0))),"",INDEX('Policy Characteristics'!F:F,MATCH($C1174,'Policy Characteristics'!$C:$C,0)))</f>
        <v>0</v>
      </c>
      <c r="M1174" s="380">
        <f>IF(ISBLANK(INDEX('Policy Characteristics'!G:G,MATCH($C1174,'Policy Characteristics'!$C:$C,0))),"",INDEX('Policy Characteristics'!G:G,MATCH($C1174,'Policy Characteristics'!$C:$C,0)))</f>
        <v>0.4</v>
      </c>
      <c r="N1174" s="380">
        <f>IF(ISBLANK(INDEX('Policy Characteristics'!H:H,MATCH($C1174,'Policy Characteristics'!$C:$C,0))),"",INDEX('Policy Characteristics'!H:H,MATCH($C1174,'Policy Characteristics'!$C:$C,0)))</f>
        <v>0.01</v>
      </c>
      <c r="O1174" s="358" t="str">
        <f>IF(ISBLANK(INDEX('Policy Characteristics'!I:I,MATCH($C1174,'Policy Characteristics'!$C:$C,0))),"",INDEX('Policy Characteristics'!I:I,MATCH($C1174,'Policy Characteristics'!$C:$C,0)))</f>
        <v>% reduction in fuel use</v>
      </c>
      <c r="P1174" s="358"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358" t="str">
        <f>IF(ISBLANK(INDEX('Policy Characteristics'!K:K,MATCH($C1174,'Policy Characteristics'!$C:$C,0))),"",INDEX('Policy Characteristics'!K:K,MATCH($C1174,'Policy Characteristics'!$C:$C,0)))</f>
        <v>architectural-design.html#rnd</v>
      </c>
      <c r="R1174" s="358" t="str">
        <f>IF(ISBLANK(INDEX('Policy Characteristics'!L:L,MATCH($C1174,'Policy Characteristics'!$C:$C,0))),"",INDEX('Policy Characteristics'!L:L,MATCH($C1174,'Policy Characteristics'!$C:$C,0)))</f>
        <v>research-and-development.html</v>
      </c>
    </row>
    <row r="1175" spans="1:18" x14ac:dyDescent="0.35">
      <c r="A1175" s="358" t="str">
        <f>IF(ISBLANK(INDEX('Policy Characteristics'!A:A,MATCH($C1175,'Policy Characteristics'!$C:$C,0))),"",INDEX('Policy Characteristics'!A:A,MATCH($C1175,'Policy Characteristics'!$C:$C,0)))</f>
        <v>Research and Development</v>
      </c>
      <c r="B1175" s="358" t="str">
        <f>IF(ISBLANK(INDEX('Policy Characteristics'!B:B,MATCH($C1175,'Policy Characteristics'!$C:$C,0))),"",INDEX('Policy Characteristics'!B:B,MATCH($C1175,'Policy Characteristics'!$C:$C,0)))</f>
        <v>Fuel Use Reduction</v>
      </c>
      <c r="C1175" s="363" t="s">
        <v>319</v>
      </c>
      <c r="D1175" s="53" t="s">
        <v>2279</v>
      </c>
      <c r="E1175" s="53"/>
      <c r="F1175" s="53" t="s">
        <v>504</v>
      </c>
      <c r="G1175" s="53"/>
      <c r="H1175" s="54">
        <v>133</v>
      </c>
      <c r="I1175" s="53" t="s">
        <v>45</v>
      </c>
      <c r="J1175" s="360" t="str">
        <f>IF(ISBLANK(INDEX('Policy Characteristics'!D:D,MATCH($C1175,'Policy Characteristics'!$C:$C,0))),"",INDEX('Policy Characteristics'!D:D,MATCH($C1175,'Policy Characteristics'!$C:$C,0)))</f>
        <v>R&amp;D Fuel Use Reductions</v>
      </c>
      <c r="K1175" s="358" t="str">
        <f>IF(ISBLANK(INDEX('Policy Characteristics'!E:E,MATCH($C1175,'Policy Characteristics'!$C:$C,0))),"",INDEX('Policy Characteristics'!E:E,MATCH($C1175,'Policy Characteristics'!$C:$C,0)))</f>
        <v>RnD transportation fuel use reduction</v>
      </c>
      <c r="L1175" s="380">
        <f>IF(ISBLANK(INDEX('Policy Characteristics'!F:F,MATCH($C1175,'Policy Characteristics'!$C:$C,0))),"",INDEX('Policy Characteristics'!F:F,MATCH($C1175,'Policy Characteristics'!$C:$C,0)))</f>
        <v>0</v>
      </c>
      <c r="M1175" s="380">
        <f>IF(ISBLANK(INDEX('Policy Characteristics'!G:G,MATCH($C1175,'Policy Characteristics'!$C:$C,0))),"",INDEX('Policy Characteristics'!G:G,MATCH($C1175,'Policy Characteristics'!$C:$C,0)))</f>
        <v>0.4</v>
      </c>
      <c r="N1175" s="380">
        <f>IF(ISBLANK(INDEX('Policy Characteristics'!H:H,MATCH($C1175,'Policy Characteristics'!$C:$C,0))),"",INDEX('Policy Characteristics'!H:H,MATCH($C1175,'Policy Characteristics'!$C:$C,0)))</f>
        <v>0.01</v>
      </c>
      <c r="O1175" s="358" t="str">
        <f>IF(ISBLANK(INDEX('Policy Characteristics'!I:I,MATCH($C1175,'Policy Characteristics'!$C:$C,0))),"",INDEX('Policy Characteristics'!I:I,MATCH($C1175,'Policy Characteristics'!$C:$C,0)))</f>
        <v>% reduction in fuel use</v>
      </c>
      <c r="P1175" s="358"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358" t="str">
        <f>IF(ISBLANK(INDEX('Policy Characteristics'!K:K,MATCH($C1175,'Policy Characteristics'!$C:$C,0))),"",INDEX('Policy Characteristics'!K:K,MATCH($C1175,'Policy Characteristics'!$C:$C,0)))</f>
        <v>architectural-design.html#rnd</v>
      </c>
      <c r="R1175" s="358" t="str">
        <f>IF(ISBLANK(INDEX('Policy Characteristics'!L:L,MATCH($C1175,'Policy Characteristics'!$C:$C,0))),"",INDEX('Policy Characteristics'!L:L,MATCH($C1175,'Policy Characteristics'!$C:$C,0)))</f>
        <v>research-and-development.html</v>
      </c>
    </row>
    <row r="1176" spans="1:18" x14ac:dyDescent="0.35">
      <c r="A1176" s="358" t="str">
        <f>IF(ISBLANK(INDEX('Policy Characteristics'!A:A,MATCH($C1176,'Policy Characteristics'!$C:$C,0))),"",INDEX('Policy Characteristics'!A:A,MATCH($C1176,'Policy Characteristics'!$C:$C,0)))</f>
        <v>Research and Development</v>
      </c>
      <c r="B1176" s="358" t="str">
        <f>IF(ISBLANK(INDEX('Policy Characteristics'!B:B,MATCH($C1176,'Policy Characteristics'!$C:$C,0))),"",INDEX('Policy Characteristics'!B:B,MATCH($C1176,'Policy Characteristics'!$C:$C,0)))</f>
        <v>Fuel Use Reduction</v>
      </c>
      <c r="C1176" s="362" t="str">
        <f t="shared" ref="C1176:C1181" si="65">C$1175</f>
        <v>RnD Transportation Fuel Use Perc Reduction</v>
      </c>
      <c r="D1176" s="53" t="s">
        <v>2280</v>
      </c>
      <c r="E1176" s="53"/>
      <c r="F1176" s="53" t="s">
        <v>505</v>
      </c>
      <c r="G1176" s="53"/>
      <c r="H1176" s="54">
        <v>134</v>
      </c>
      <c r="I1176" s="53" t="s">
        <v>45</v>
      </c>
      <c r="J1176" s="360" t="str">
        <f>IF(ISBLANK(INDEX('Policy Characteristics'!D:D,MATCH($C1176,'Policy Characteristics'!$C:$C,0))),"",INDEX('Policy Characteristics'!D:D,MATCH($C1176,'Policy Characteristics'!$C:$C,0)))</f>
        <v>R&amp;D Fuel Use Reductions</v>
      </c>
      <c r="K1176" s="358" t="str">
        <f>IF(ISBLANK(INDEX('Policy Characteristics'!E:E,MATCH($C1176,'Policy Characteristics'!$C:$C,0))),"",INDEX('Policy Characteristics'!E:E,MATCH($C1176,'Policy Characteristics'!$C:$C,0)))</f>
        <v>RnD transportation fuel use reduction</v>
      </c>
      <c r="L1176" s="380">
        <f>IF(ISBLANK(INDEX('Policy Characteristics'!F:F,MATCH($C1176,'Policy Characteristics'!$C:$C,0))),"",INDEX('Policy Characteristics'!F:F,MATCH($C1176,'Policy Characteristics'!$C:$C,0)))</f>
        <v>0</v>
      </c>
      <c r="M1176" s="380">
        <f>IF(ISBLANK(INDEX('Policy Characteristics'!G:G,MATCH($C1176,'Policy Characteristics'!$C:$C,0))),"",INDEX('Policy Characteristics'!G:G,MATCH($C1176,'Policy Characteristics'!$C:$C,0)))</f>
        <v>0.4</v>
      </c>
      <c r="N1176" s="380">
        <f>IF(ISBLANK(INDEX('Policy Characteristics'!H:H,MATCH($C1176,'Policy Characteristics'!$C:$C,0))),"",INDEX('Policy Characteristics'!H:H,MATCH($C1176,'Policy Characteristics'!$C:$C,0)))</f>
        <v>0.01</v>
      </c>
      <c r="O1176" s="358" t="str">
        <f>IF(ISBLANK(INDEX('Policy Characteristics'!I:I,MATCH($C1176,'Policy Characteristics'!$C:$C,0))),"",INDEX('Policy Characteristics'!I:I,MATCH($C1176,'Policy Characteristics'!$C:$C,0)))</f>
        <v>% reduction in fuel use</v>
      </c>
      <c r="P1176" s="358"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358" t="str">
        <f>IF(ISBLANK(INDEX('Policy Characteristics'!K:K,MATCH($C1176,'Policy Characteristics'!$C:$C,0))),"",INDEX('Policy Characteristics'!K:K,MATCH($C1176,'Policy Characteristics'!$C:$C,0)))</f>
        <v>architectural-design.html#rnd</v>
      </c>
      <c r="R1176" s="358" t="str">
        <f>IF(ISBLANK(INDEX('Policy Characteristics'!L:L,MATCH($C1176,'Policy Characteristics'!$C:$C,0))),"",INDEX('Policy Characteristics'!L:L,MATCH($C1176,'Policy Characteristics'!$C:$C,0)))</f>
        <v>research-and-development.html</v>
      </c>
    </row>
    <row r="1177" spans="1:18" x14ac:dyDescent="0.35">
      <c r="A1177" s="358" t="str">
        <f>IF(ISBLANK(INDEX('Policy Characteristics'!A:A,MATCH($C1177,'Policy Characteristics'!$C:$C,0))),"",INDEX('Policy Characteristics'!A:A,MATCH($C1177,'Policy Characteristics'!$C:$C,0)))</f>
        <v>Research and Development</v>
      </c>
      <c r="B1177" s="358" t="str">
        <f>IF(ISBLANK(INDEX('Policy Characteristics'!B:B,MATCH($C1177,'Policy Characteristics'!$C:$C,0))),"",INDEX('Policy Characteristics'!B:B,MATCH($C1177,'Policy Characteristics'!$C:$C,0)))</f>
        <v>Fuel Use Reduction</v>
      </c>
      <c r="C1177" s="362" t="str">
        <f t="shared" si="65"/>
        <v>RnD Transportation Fuel Use Perc Reduction</v>
      </c>
      <c r="D1177" s="53" t="s">
        <v>2281</v>
      </c>
      <c r="E1177" s="53"/>
      <c r="F1177" s="53" t="s">
        <v>506</v>
      </c>
      <c r="G1177" s="53"/>
      <c r="H1177" s="54">
        <v>135</v>
      </c>
      <c r="I1177" s="53" t="s">
        <v>45</v>
      </c>
      <c r="J1177" s="360" t="str">
        <f>IF(ISBLANK(INDEX('Policy Characteristics'!D:D,MATCH($C1177,'Policy Characteristics'!$C:$C,0))),"",INDEX('Policy Characteristics'!D:D,MATCH($C1177,'Policy Characteristics'!$C:$C,0)))</f>
        <v>R&amp;D Fuel Use Reductions</v>
      </c>
      <c r="K1177" s="358" t="str">
        <f>IF(ISBLANK(INDEX('Policy Characteristics'!E:E,MATCH($C1177,'Policy Characteristics'!$C:$C,0))),"",INDEX('Policy Characteristics'!E:E,MATCH($C1177,'Policy Characteristics'!$C:$C,0)))</f>
        <v>RnD transportation fuel use reduction</v>
      </c>
      <c r="L1177" s="380">
        <f>IF(ISBLANK(INDEX('Policy Characteristics'!F:F,MATCH($C1177,'Policy Characteristics'!$C:$C,0))),"",INDEX('Policy Characteristics'!F:F,MATCH($C1177,'Policy Characteristics'!$C:$C,0)))</f>
        <v>0</v>
      </c>
      <c r="M1177" s="380">
        <f>IF(ISBLANK(INDEX('Policy Characteristics'!G:G,MATCH($C1177,'Policy Characteristics'!$C:$C,0))),"",INDEX('Policy Characteristics'!G:G,MATCH($C1177,'Policy Characteristics'!$C:$C,0)))</f>
        <v>0.4</v>
      </c>
      <c r="N1177" s="380">
        <f>IF(ISBLANK(INDEX('Policy Characteristics'!H:H,MATCH($C1177,'Policy Characteristics'!$C:$C,0))),"",INDEX('Policy Characteristics'!H:H,MATCH($C1177,'Policy Characteristics'!$C:$C,0)))</f>
        <v>0.01</v>
      </c>
      <c r="O1177" s="358" t="str">
        <f>IF(ISBLANK(INDEX('Policy Characteristics'!I:I,MATCH($C1177,'Policy Characteristics'!$C:$C,0))),"",INDEX('Policy Characteristics'!I:I,MATCH($C1177,'Policy Characteristics'!$C:$C,0)))</f>
        <v>% reduction in fuel use</v>
      </c>
      <c r="P1177" s="358"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358" t="str">
        <f>IF(ISBLANK(INDEX('Policy Characteristics'!K:K,MATCH($C1177,'Policy Characteristics'!$C:$C,0))),"",INDEX('Policy Characteristics'!K:K,MATCH($C1177,'Policy Characteristics'!$C:$C,0)))</f>
        <v>architectural-design.html#rnd</v>
      </c>
      <c r="R1177" s="358" t="str">
        <f>IF(ISBLANK(INDEX('Policy Characteristics'!L:L,MATCH($C1177,'Policy Characteristics'!$C:$C,0))),"",INDEX('Policy Characteristics'!L:L,MATCH($C1177,'Policy Characteristics'!$C:$C,0)))</f>
        <v>research-and-development.html</v>
      </c>
    </row>
    <row r="1178" spans="1:18" x14ac:dyDescent="0.35">
      <c r="A1178" s="358" t="str">
        <f>IF(ISBLANK(INDEX('Policy Characteristics'!A:A,MATCH($C1178,'Policy Characteristics'!$C:$C,0))),"",INDEX('Policy Characteristics'!A:A,MATCH($C1178,'Policy Characteristics'!$C:$C,0)))</f>
        <v>Research and Development</v>
      </c>
      <c r="B1178" s="358" t="str">
        <f>IF(ISBLANK(INDEX('Policy Characteristics'!B:B,MATCH($C1178,'Policy Characteristics'!$C:$C,0))),"",INDEX('Policy Characteristics'!B:B,MATCH($C1178,'Policy Characteristics'!$C:$C,0)))</f>
        <v>Fuel Use Reduction</v>
      </c>
      <c r="C1178" s="362" t="str">
        <f t="shared" si="65"/>
        <v>RnD Transportation Fuel Use Perc Reduction</v>
      </c>
      <c r="D1178" s="53" t="s">
        <v>2282</v>
      </c>
      <c r="E1178" s="53"/>
      <c r="F1178" s="53" t="s">
        <v>507</v>
      </c>
      <c r="G1178" s="53"/>
      <c r="H1178" s="54">
        <v>136</v>
      </c>
      <c r="I1178" s="53" t="s">
        <v>45</v>
      </c>
      <c r="J1178" s="360" t="str">
        <f>IF(ISBLANK(INDEX('Policy Characteristics'!D:D,MATCH($C1178,'Policy Characteristics'!$C:$C,0))),"",INDEX('Policy Characteristics'!D:D,MATCH($C1178,'Policy Characteristics'!$C:$C,0)))</f>
        <v>R&amp;D Fuel Use Reductions</v>
      </c>
      <c r="K1178" s="358" t="str">
        <f>IF(ISBLANK(INDEX('Policy Characteristics'!E:E,MATCH($C1178,'Policy Characteristics'!$C:$C,0))),"",INDEX('Policy Characteristics'!E:E,MATCH($C1178,'Policy Characteristics'!$C:$C,0)))</f>
        <v>RnD transportation fuel use reduction</v>
      </c>
      <c r="L1178" s="380">
        <f>IF(ISBLANK(INDEX('Policy Characteristics'!F:F,MATCH($C1178,'Policy Characteristics'!$C:$C,0))),"",INDEX('Policy Characteristics'!F:F,MATCH($C1178,'Policy Characteristics'!$C:$C,0)))</f>
        <v>0</v>
      </c>
      <c r="M1178" s="380">
        <f>IF(ISBLANK(INDEX('Policy Characteristics'!G:G,MATCH($C1178,'Policy Characteristics'!$C:$C,0))),"",INDEX('Policy Characteristics'!G:G,MATCH($C1178,'Policy Characteristics'!$C:$C,0)))</f>
        <v>0.4</v>
      </c>
      <c r="N1178" s="380">
        <f>IF(ISBLANK(INDEX('Policy Characteristics'!H:H,MATCH($C1178,'Policy Characteristics'!$C:$C,0))),"",INDEX('Policy Characteristics'!H:H,MATCH($C1178,'Policy Characteristics'!$C:$C,0)))</f>
        <v>0.01</v>
      </c>
      <c r="O1178" s="358" t="str">
        <f>IF(ISBLANK(INDEX('Policy Characteristics'!I:I,MATCH($C1178,'Policy Characteristics'!$C:$C,0))),"",INDEX('Policy Characteristics'!I:I,MATCH($C1178,'Policy Characteristics'!$C:$C,0)))</f>
        <v>% reduction in fuel use</v>
      </c>
      <c r="P1178" s="358"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358" t="str">
        <f>IF(ISBLANK(INDEX('Policy Characteristics'!K:K,MATCH($C1178,'Policy Characteristics'!$C:$C,0))),"",INDEX('Policy Characteristics'!K:K,MATCH($C1178,'Policy Characteristics'!$C:$C,0)))</f>
        <v>architectural-design.html#rnd</v>
      </c>
      <c r="R1178" s="358" t="str">
        <f>IF(ISBLANK(INDEX('Policy Characteristics'!L:L,MATCH($C1178,'Policy Characteristics'!$C:$C,0))),"",INDEX('Policy Characteristics'!L:L,MATCH($C1178,'Policy Characteristics'!$C:$C,0)))</f>
        <v>research-and-development.html</v>
      </c>
    </row>
    <row r="1179" spans="1:18" x14ac:dyDescent="0.35">
      <c r="A1179" s="358" t="str">
        <f>IF(ISBLANK(INDEX('Policy Characteristics'!A:A,MATCH($C1179,'Policy Characteristics'!$C:$C,0))),"",INDEX('Policy Characteristics'!A:A,MATCH($C1179,'Policy Characteristics'!$C:$C,0)))</f>
        <v>Research and Development</v>
      </c>
      <c r="B1179" s="358" t="str">
        <f>IF(ISBLANK(INDEX('Policy Characteristics'!B:B,MATCH($C1179,'Policy Characteristics'!$C:$C,0))),"",INDEX('Policy Characteristics'!B:B,MATCH($C1179,'Policy Characteristics'!$C:$C,0)))</f>
        <v>Fuel Use Reduction</v>
      </c>
      <c r="C1179" s="362" t="str">
        <f t="shared" si="65"/>
        <v>RnD Transportation Fuel Use Perc Reduction</v>
      </c>
      <c r="D1179" s="53" t="s">
        <v>2283</v>
      </c>
      <c r="E1179" s="53"/>
      <c r="F1179" s="53" t="s">
        <v>508</v>
      </c>
      <c r="G1179" s="53"/>
      <c r="H1179" s="54">
        <v>137</v>
      </c>
      <c r="I1179" s="53" t="s">
        <v>45</v>
      </c>
      <c r="J1179" s="360" t="str">
        <f>IF(ISBLANK(INDEX('Policy Characteristics'!D:D,MATCH($C1179,'Policy Characteristics'!$C:$C,0))),"",INDEX('Policy Characteristics'!D:D,MATCH($C1179,'Policy Characteristics'!$C:$C,0)))</f>
        <v>R&amp;D Fuel Use Reductions</v>
      </c>
      <c r="K1179" s="358" t="str">
        <f>IF(ISBLANK(INDEX('Policy Characteristics'!E:E,MATCH($C1179,'Policy Characteristics'!$C:$C,0))),"",INDEX('Policy Characteristics'!E:E,MATCH($C1179,'Policy Characteristics'!$C:$C,0)))</f>
        <v>RnD transportation fuel use reduction</v>
      </c>
      <c r="L1179" s="380">
        <f>IF(ISBLANK(INDEX('Policy Characteristics'!F:F,MATCH($C1179,'Policy Characteristics'!$C:$C,0))),"",INDEX('Policy Characteristics'!F:F,MATCH($C1179,'Policy Characteristics'!$C:$C,0)))</f>
        <v>0</v>
      </c>
      <c r="M1179" s="380">
        <f>IF(ISBLANK(INDEX('Policy Characteristics'!G:G,MATCH($C1179,'Policy Characteristics'!$C:$C,0))),"",INDEX('Policy Characteristics'!G:G,MATCH($C1179,'Policy Characteristics'!$C:$C,0)))</f>
        <v>0.4</v>
      </c>
      <c r="N1179" s="380">
        <f>IF(ISBLANK(INDEX('Policy Characteristics'!H:H,MATCH($C1179,'Policy Characteristics'!$C:$C,0))),"",INDEX('Policy Characteristics'!H:H,MATCH($C1179,'Policy Characteristics'!$C:$C,0)))</f>
        <v>0.01</v>
      </c>
      <c r="O1179" s="358" t="str">
        <f>IF(ISBLANK(INDEX('Policy Characteristics'!I:I,MATCH($C1179,'Policy Characteristics'!$C:$C,0))),"",INDEX('Policy Characteristics'!I:I,MATCH($C1179,'Policy Characteristics'!$C:$C,0)))</f>
        <v>% reduction in fuel use</v>
      </c>
      <c r="P1179" s="358"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358" t="str">
        <f>IF(ISBLANK(INDEX('Policy Characteristics'!K:K,MATCH($C1179,'Policy Characteristics'!$C:$C,0))),"",INDEX('Policy Characteristics'!K:K,MATCH($C1179,'Policy Characteristics'!$C:$C,0)))</f>
        <v>architectural-design.html#rnd</v>
      </c>
      <c r="R1179" s="358" t="str">
        <f>IF(ISBLANK(INDEX('Policy Characteristics'!L:L,MATCH($C1179,'Policy Characteristics'!$C:$C,0))),"",INDEX('Policy Characteristics'!L:L,MATCH($C1179,'Policy Characteristics'!$C:$C,0)))</f>
        <v>research-and-development.html</v>
      </c>
    </row>
    <row r="1180" spans="1:18" x14ac:dyDescent="0.35">
      <c r="A1180" s="358" t="str">
        <f>IF(ISBLANK(INDEX('Policy Characteristics'!A:A,MATCH($C1180,'Policy Characteristics'!$C:$C,0))),"",INDEX('Policy Characteristics'!A:A,MATCH($C1180,'Policy Characteristics'!$C:$C,0)))</f>
        <v>Research and Development</v>
      </c>
      <c r="B1180" s="358" t="str">
        <f>IF(ISBLANK(INDEX('Policy Characteristics'!B:B,MATCH($C1180,'Policy Characteristics'!$C:$C,0))),"",INDEX('Policy Characteristics'!B:B,MATCH($C1180,'Policy Characteristics'!$C:$C,0)))</f>
        <v>Fuel Use Reduction</v>
      </c>
      <c r="C1180" s="362" t="str">
        <f t="shared" si="65"/>
        <v>RnD Transportation Fuel Use Perc Reduction</v>
      </c>
      <c r="D1180" s="53" t="s">
        <v>2594</v>
      </c>
      <c r="E1180" s="53"/>
      <c r="F1180" s="53" t="s">
        <v>2901</v>
      </c>
      <c r="G1180" s="53"/>
      <c r="H1180" s="54">
        <v>138</v>
      </c>
      <c r="I1180" s="53" t="s">
        <v>45</v>
      </c>
      <c r="J1180" s="360" t="str">
        <f>IF(ISBLANK(INDEX('Policy Characteristics'!D:D,MATCH($C1180,'Policy Characteristics'!$C:$C,0))),"",INDEX('Policy Characteristics'!D:D,MATCH($C1180,'Policy Characteristics'!$C:$C,0)))</f>
        <v>R&amp;D Fuel Use Reductions</v>
      </c>
      <c r="K1180" s="358" t="str">
        <f>IF(ISBLANK(INDEX('Policy Characteristics'!E:E,MATCH($C1180,'Policy Characteristics'!$C:$C,0))),"",INDEX('Policy Characteristics'!E:E,MATCH($C1180,'Policy Characteristics'!$C:$C,0)))</f>
        <v>RnD transportation fuel use reduction</v>
      </c>
      <c r="L1180" s="380">
        <f>IF(ISBLANK(INDEX('Policy Characteristics'!F:F,MATCH($C1180,'Policy Characteristics'!$C:$C,0))),"",INDEX('Policy Characteristics'!F:F,MATCH($C1180,'Policy Characteristics'!$C:$C,0)))</f>
        <v>0</v>
      </c>
      <c r="M1180" s="380">
        <f>IF(ISBLANK(INDEX('Policy Characteristics'!G:G,MATCH($C1180,'Policy Characteristics'!$C:$C,0))),"",INDEX('Policy Characteristics'!G:G,MATCH($C1180,'Policy Characteristics'!$C:$C,0)))</f>
        <v>0.4</v>
      </c>
      <c r="N1180" s="380">
        <f>IF(ISBLANK(INDEX('Policy Characteristics'!H:H,MATCH($C1180,'Policy Characteristics'!$C:$C,0))),"",INDEX('Policy Characteristics'!H:H,MATCH($C1180,'Policy Characteristics'!$C:$C,0)))</f>
        <v>0.01</v>
      </c>
      <c r="O1180" s="358" t="str">
        <f>IF(ISBLANK(INDEX('Policy Characteristics'!I:I,MATCH($C1180,'Policy Characteristics'!$C:$C,0))),"",INDEX('Policy Characteristics'!I:I,MATCH($C1180,'Policy Characteristics'!$C:$C,0)))</f>
        <v>% reduction in fuel use</v>
      </c>
      <c r="P1180" s="358"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358" t="str">
        <f>IF(ISBLANK(INDEX('Policy Characteristics'!K:K,MATCH($C1180,'Policy Characteristics'!$C:$C,0))),"",INDEX('Policy Characteristics'!K:K,MATCH($C1180,'Policy Characteristics'!$C:$C,0)))</f>
        <v>architectural-design.html#rnd</v>
      </c>
      <c r="R1180" s="358" t="str">
        <f>IF(ISBLANK(INDEX('Policy Characteristics'!L:L,MATCH($C1180,'Policy Characteristics'!$C:$C,0))),"",INDEX('Policy Characteristics'!L:L,MATCH($C1180,'Policy Characteristics'!$C:$C,0)))</f>
        <v>research-and-development.html</v>
      </c>
    </row>
    <row r="1181" spans="1:18" x14ac:dyDescent="0.35">
      <c r="A1181" s="358" t="str">
        <f>IF(ISBLANK(INDEX('Policy Characteristics'!A:A,MATCH($C1181,'Policy Characteristics'!$C:$C,0))),"",INDEX('Policy Characteristics'!A:A,MATCH($C1181,'Policy Characteristics'!$C:$C,0)))</f>
        <v>Research and Development</v>
      </c>
      <c r="B1181" s="358" t="str">
        <f>IF(ISBLANK(INDEX('Policy Characteristics'!B:B,MATCH($C1181,'Policy Characteristics'!$C:$C,0))),"",INDEX('Policy Characteristics'!B:B,MATCH($C1181,'Policy Characteristics'!$C:$C,0)))</f>
        <v>Fuel Use Reduction</v>
      </c>
      <c r="C1181" s="362" t="str">
        <f t="shared" si="65"/>
        <v>RnD Transportation Fuel Use Perc Reduction</v>
      </c>
      <c r="D1181" s="53" t="s">
        <v>2593</v>
      </c>
      <c r="E1181" s="53"/>
      <c r="F1181" s="53" t="s">
        <v>2902</v>
      </c>
      <c r="G1181" s="53"/>
      <c r="H1181" s="54">
        <v>524</v>
      </c>
      <c r="I1181" s="53" t="s">
        <v>45</v>
      </c>
      <c r="J1181" s="360" t="str">
        <f>IF(ISBLANK(INDEX('Policy Characteristics'!D:D,MATCH($C1181,'Policy Characteristics'!$C:$C,0))),"",INDEX('Policy Characteristics'!D:D,MATCH($C1181,'Policy Characteristics'!$C:$C,0)))</f>
        <v>R&amp;D Fuel Use Reductions</v>
      </c>
      <c r="K1181" s="358" t="str">
        <f>IF(ISBLANK(INDEX('Policy Characteristics'!E:E,MATCH($C1181,'Policy Characteristics'!$C:$C,0))),"",INDEX('Policy Characteristics'!E:E,MATCH($C1181,'Policy Characteristics'!$C:$C,0)))</f>
        <v>RnD transportation fuel use reduction</v>
      </c>
      <c r="L1181" s="380">
        <f>IF(ISBLANK(INDEX('Policy Characteristics'!F:F,MATCH($C1181,'Policy Characteristics'!$C:$C,0))),"",INDEX('Policy Characteristics'!F:F,MATCH($C1181,'Policy Characteristics'!$C:$C,0)))</f>
        <v>0</v>
      </c>
      <c r="M1181" s="380">
        <f>IF(ISBLANK(INDEX('Policy Characteristics'!G:G,MATCH($C1181,'Policy Characteristics'!$C:$C,0))),"",INDEX('Policy Characteristics'!G:G,MATCH($C1181,'Policy Characteristics'!$C:$C,0)))</f>
        <v>0.4</v>
      </c>
      <c r="N1181" s="380">
        <f>IF(ISBLANK(INDEX('Policy Characteristics'!H:H,MATCH($C1181,'Policy Characteristics'!$C:$C,0))),"",INDEX('Policy Characteristics'!H:H,MATCH($C1181,'Policy Characteristics'!$C:$C,0)))</f>
        <v>0.01</v>
      </c>
      <c r="O1181" s="358" t="str">
        <f>IF(ISBLANK(INDEX('Policy Characteristics'!I:I,MATCH($C1181,'Policy Characteristics'!$C:$C,0))),"",INDEX('Policy Characteristics'!I:I,MATCH($C1181,'Policy Characteristics'!$C:$C,0)))</f>
        <v>% reduction in fuel use</v>
      </c>
      <c r="P1181" s="358"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358" t="str">
        <f>IF(ISBLANK(INDEX('Policy Characteristics'!K:K,MATCH($C1181,'Policy Characteristics'!$C:$C,0))),"",INDEX('Policy Characteristics'!K:K,MATCH($C1181,'Policy Characteristics'!$C:$C,0)))</f>
        <v>architectural-design.html#rnd</v>
      </c>
      <c r="R1181" s="358" t="str">
        <f>IF(ISBLANK(INDEX('Policy Characteristics'!L:L,MATCH($C1181,'Policy Characteristics'!$C:$C,0))),"",INDEX('Policy Characteristics'!L:L,MATCH($C1181,'Policy Characteristics'!$C:$C,0)))</f>
        <v>research-and-development.html</v>
      </c>
    </row>
    <row r="1182" spans="1:18" x14ac:dyDescent="0.35">
      <c r="A1182" s="358" t="str">
        <f>IF(ISBLANK(INDEX('Policy Characteristics'!A:A,MATCH($C1182,'Policy Characteristics'!$C:$C,0))),"",INDEX('Policy Characteristics'!A:A,MATCH($C1182,'Policy Characteristics'!$C:$C,0)))</f>
        <v>Control Settings</v>
      </c>
      <c r="B1182" s="358" t="str">
        <f>IF(ISBLANK(INDEX('Policy Characteristics'!B:B,MATCH($C1182,'Policy Characteristics'!$C:$C,0))),"",INDEX('Policy Characteristics'!B:B,MATCH($C1182,'Policy Characteristics'!$C:$C,0)))</f>
        <v>COVID-19 Recession</v>
      </c>
      <c r="C1182" s="367" t="s">
        <v>2939</v>
      </c>
      <c r="H1182" s="259">
        <v>543</v>
      </c>
      <c r="I1182" s="4" t="s">
        <v>46</v>
      </c>
      <c r="J1182" s="360" t="str">
        <f>IF(ISBLANK(INDEX('Policy Characteristics'!D:D,MATCH($C1182,'Policy Characteristics'!$C:$C,0))),"",INDEX('Policy Characteristics'!D:D,MATCH($C1182,'Policy Characteristics'!$C:$C,0)))</f>
        <v/>
      </c>
      <c r="K1182" s="358" t="str">
        <f>IF(ISBLANK(INDEX('Policy Characteristics'!E:E,MATCH($C1182,'Policy Characteristics'!$C:$C,0))),"",INDEX('Policy Characteristics'!E:E,MATCH($C1182,'Policy Characteristics'!$C:$C,0)))</f>
        <v>settings exogenous GDP adjustment</v>
      </c>
      <c r="L1182" s="380">
        <f>IF(ISBLANK(INDEX('Policy Characteristics'!F:F,MATCH($C1182,'Policy Characteristics'!$C:$C,0))),"",INDEX('Policy Characteristics'!F:F,MATCH($C1182,'Policy Characteristics'!$C:$C,0)))</f>
        <v>-0.08</v>
      </c>
      <c r="M1182" s="380">
        <f>IF(ISBLANK(INDEX('Policy Characteristics'!G:G,MATCH($C1182,'Policy Characteristics'!$C:$C,0))),"",INDEX('Policy Characteristics'!G:G,MATCH($C1182,'Policy Characteristics'!$C:$C,0)))</f>
        <v>0.02</v>
      </c>
      <c r="N1182" s="380">
        <f>IF(ISBLANK(INDEX('Policy Characteristics'!H:H,MATCH($C1182,'Policy Characteristics'!$C:$C,0))),"",INDEX('Policy Characteristics'!H:H,MATCH($C1182,'Policy Characteristics'!$C:$C,0)))</f>
        <v>1E-3</v>
      </c>
      <c r="O1182" s="358" t="str">
        <f>IF(ISBLANK(INDEX('Policy Characteristics'!I:I,MATCH($C1182,'Policy Characteristics'!$C:$C,0))),"",INDEX('Policy Characteristics'!I:I,MATCH($C1182,'Policy Characteristics'!$C:$C,0)))</f>
        <v>GDP growth rate (%)</v>
      </c>
      <c r="P1182" s="358"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358" t="str">
        <f>IF(ISBLANK(INDEX('Policy Characteristics'!K:K,MATCH($C1182,'Policy Characteristics'!$C:$C,0))),"",INDEX('Policy Characteristics'!K:K,MATCH($C1182,'Policy Characteristics'!$C:$C,0)))</f>
        <v/>
      </c>
      <c r="R1182" s="358" t="str">
        <f>IF(ISBLANK(INDEX('Policy Characteristics'!L:L,MATCH($C1182,'Policy Characteristics'!$C:$C,0))),"",INDEX('Policy Characteristics'!L:L,MATCH($C1182,'Policy Characteristics'!$C:$C,0)))</f>
        <v/>
      </c>
    </row>
    <row r="1183" spans="1:18" x14ac:dyDescent="0.35">
      <c r="A1183" s="358" t="str">
        <f>IF(ISBLANK(INDEX('Policy Characteristics'!A:A,MATCH($C1183,'Policy Characteristics'!$C:$C,0))),"",INDEX('Policy Characteristics'!A:A,MATCH($C1183,'Policy Characteristics'!$C:$C,0)))</f>
        <v>Government Revenue Accounting</v>
      </c>
      <c r="B1183" s="358" t="str">
        <f>IF(ISBLANK(INDEX('Policy Characteristics'!B:B,MATCH($C1183,'Policy Characteristics'!$C:$C,0))),"",INDEX('Policy Characteristics'!B:B,MATCH($C1183,'Policy Characteristics'!$C:$C,0)))</f>
        <v>Carbon Tax Revenue</v>
      </c>
      <c r="C1183" s="367" t="s">
        <v>3085</v>
      </c>
      <c r="D1183" s="4" t="s">
        <v>3094</v>
      </c>
      <c r="F1183" s="4" t="s">
        <v>3099</v>
      </c>
      <c r="H1183" s="268">
        <v>545</v>
      </c>
      <c r="I1183" s="4" t="s">
        <v>45</v>
      </c>
      <c r="J1183" s="360" t="str">
        <f>IF(ISBLANK(INDEX('Policy Characteristics'!D:D,MATCH($C1183,'Policy Characteristics'!$C:$C,0))),"",INDEX('Policy Characteristics'!D:D,MATCH($C1183,'Policy Characteristics'!$C:$C,0)))</f>
        <v/>
      </c>
      <c r="K1183" s="358" t="str">
        <f>IF(ISBLANK(INDEX('Policy Characteristics'!E:E,MATCH($C1183,'Policy Characteristics'!$C:$C,0))),"",INDEX('Policy Characteristics'!E:E,MATCH($C1183,'Policy Characteristics'!$C:$C,0)))</f>
        <v>GRA carbon tax revenue</v>
      </c>
      <c r="L1183" s="358">
        <f>IF(ISBLANK(INDEX('Policy Characteristics'!F:F,MATCH($C1183,'Policy Characteristics'!$C:$C,0))),"",INDEX('Policy Characteristics'!F:F,MATCH($C1183,'Policy Characteristics'!$C:$C,0)))</f>
        <v>0</v>
      </c>
      <c r="M1183" s="358">
        <f>IF(ISBLANK(INDEX('Policy Characteristics'!G:G,MATCH($C1183,'Policy Characteristics'!$C:$C,0))),"",INDEX('Policy Characteristics'!G:G,MATCH($C1183,'Policy Characteristics'!$C:$C,0)))</f>
        <v>10</v>
      </c>
      <c r="N1183" s="358">
        <f>IF(ISBLANK(INDEX('Policy Characteristics'!H:H,MATCH($C1183,'Policy Characteristics'!$C:$C,0))),"",INDEX('Policy Characteristics'!H:H,MATCH($C1183,'Policy Characteristics'!$C:$C,0)))</f>
        <v>1</v>
      </c>
      <c r="O1183" s="358" t="str">
        <f>IF(ISBLANK(INDEX('Policy Characteristics'!I:I,MATCH($C1183,'Policy Characteristics'!$C:$C,0))),"",INDEX('Policy Characteristics'!I:I,MATCH($C1183,'Policy Characteristics'!$C:$C,0)))</f>
        <v>weight</v>
      </c>
      <c r="P1183" s="358"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58" t="str">
        <f>IF(ISBLANK(INDEX('Policy Characteristics'!K:K,MATCH($C1183,'Policy Characteristics'!$C:$C,0))),"",INDEX('Policy Characteristics'!K:K,MATCH($C1183,'Policy Characteristics'!$C:$C,0)))</f>
        <v>io-model.html</v>
      </c>
      <c r="R1183" s="358" t="str">
        <f>IF(ISBLANK(INDEX('Policy Characteristics'!L:L,MATCH($C1183,'Policy Characteristics'!$C:$C,0))),"",INDEX('Policy Characteristics'!L:L,MATCH($C1183,'Policy Characteristics'!$C:$C,0)))</f>
        <v/>
      </c>
    </row>
    <row r="1184" spans="1:18" x14ac:dyDescent="0.35">
      <c r="A1184" s="358" t="str">
        <f>IF(ISBLANK(INDEX('Policy Characteristics'!A:A,MATCH($C1184,'Policy Characteristics'!$C:$C,0))),"",INDEX('Policy Characteristics'!A:A,MATCH($C1184,'Policy Characteristics'!$C:$C,0)))</f>
        <v>Government Revenue Accounting</v>
      </c>
      <c r="B1184" s="358" t="str">
        <f>IF(ISBLANK(INDEX('Policy Characteristics'!B:B,MATCH($C1184,'Policy Characteristics'!$C:$C,0))),"",INDEX('Policy Characteristics'!B:B,MATCH($C1184,'Policy Characteristics'!$C:$C,0)))</f>
        <v>Carbon Tax Revenue</v>
      </c>
      <c r="C1184" s="368" t="str">
        <f t="shared" ref="C1184" si="66">C$1183</f>
        <v>GRA for Carbon Tax Revenue</v>
      </c>
      <c r="D1184" s="4" t="s">
        <v>3095</v>
      </c>
      <c r="F1184" s="4" t="s">
        <v>3125</v>
      </c>
      <c r="H1184" s="271">
        <v>546</v>
      </c>
      <c r="I1184" s="5" t="str">
        <f t="shared" ref="I1184:I1187" si="67">I$1183</f>
        <v>Yes</v>
      </c>
      <c r="J1184" s="360" t="str">
        <f>IF(ISBLANK(INDEX('Policy Characteristics'!D:D,MATCH($C1184,'Policy Characteristics'!$C:$C,0))),"",INDEX('Policy Characteristics'!D:D,MATCH($C1184,'Policy Characteristics'!$C:$C,0)))</f>
        <v/>
      </c>
      <c r="K1184" s="358" t="str">
        <f>IF(ISBLANK(INDEX('Policy Characteristics'!E:E,MATCH($C1184,'Policy Characteristics'!$C:$C,0))),"",INDEX('Policy Characteristics'!E:E,MATCH($C1184,'Policy Characteristics'!$C:$C,0)))</f>
        <v>GRA carbon tax revenue</v>
      </c>
      <c r="L1184" s="358">
        <f>IF(ISBLANK(INDEX('Policy Characteristics'!F:F,MATCH($C1184,'Policy Characteristics'!$C:$C,0))),"",INDEX('Policy Characteristics'!F:F,MATCH($C1184,'Policy Characteristics'!$C:$C,0)))</f>
        <v>0</v>
      </c>
      <c r="M1184" s="358">
        <f>IF(ISBLANK(INDEX('Policy Characteristics'!G:G,MATCH($C1184,'Policy Characteristics'!$C:$C,0))),"",INDEX('Policy Characteristics'!G:G,MATCH($C1184,'Policy Characteristics'!$C:$C,0)))</f>
        <v>10</v>
      </c>
      <c r="N1184" s="358">
        <f>IF(ISBLANK(INDEX('Policy Characteristics'!H:H,MATCH($C1184,'Policy Characteristics'!$C:$C,0))),"",INDEX('Policy Characteristics'!H:H,MATCH($C1184,'Policy Characteristics'!$C:$C,0)))</f>
        <v>1</v>
      </c>
      <c r="O1184" s="358" t="str">
        <f>IF(ISBLANK(INDEX('Policy Characteristics'!I:I,MATCH($C1184,'Policy Characteristics'!$C:$C,0))),"",INDEX('Policy Characteristics'!I:I,MATCH($C1184,'Policy Characteristics'!$C:$C,0)))</f>
        <v>weight</v>
      </c>
      <c r="P1184" s="358"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58" t="str">
        <f>IF(ISBLANK(INDEX('Policy Characteristics'!K:K,MATCH($C1184,'Policy Characteristics'!$C:$C,0))),"",INDEX('Policy Characteristics'!K:K,MATCH($C1184,'Policy Characteristics'!$C:$C,0)))</f>
        <v>io-model.html</v>
      </c>
      <c r="R1184" s="358" t="str">
        <f>IF(ISBLANK(INDEX('Policy Characteristics'!L:L,MATCH($C1184,'Policy Characteristics'!$C:$C,0))),"",INDEX('Policy Characteristics'!L:L,MATCH($C1184,'Policy Characteristics'!$C:$C,0)))</f>
        <v/>
      </c>
    </row>
    <row r="1185" spans="1:18" x14ac:dyDescent="0.35">
      <c r="A1185" s="358" t="str">
        <f>IF(ISBLANK(INDEX('Policy Characteristics'!A:A,MATCH($C1185,'Policy Characteristics'!$C:$C,0))),"",INDEX('Policy Characteristics'!A:A,MATCH($C1185,'Policy Characteristics'!$C:$C,0)))</f>
        <v>Government Revenue Accounting</v>
      </c>
      <c r="B1185" s="358" t="str">
        <f>IF(ISBLANK(INDEX('Policy Characteristics'!B:B,MATCH($C1185,'Policy Characteristics'!$C:$C,0))),"",INDEX('Policy Characteristics'!B:B,MATCH($C1185,'Policy Characteristics'!$C:$C,0)))</f>
        <v>Carbon Tax Revenue</v>
      </c>
      <c r="C1185" s="368" t="str">
        <f t="shared" ref="C1185:C1187" si="68">C$1183</f>
        <v>GRA for Carbon Tax Revenue</v>
      </c>
      <c r="D1185" s="4" t="s">
        <v>3096</v>
      </c>
      <c r="F1185" s="4" t="s">
        <v>3100</v>
      </c>
      <c r="H1185" s="271">
        <v>547</v>
      </c>
      <c r="I1185" s="5" t="str">
        <f t="shared" si="67"/>
        <v>Yes</v>
      </c>
      <c r="J1185" s="360" t="str">
        <f>IF(ISBLANK(INDEX('Policy Characteristics'!D:D,MATCH($C1185,'Policy Characteristics'!$C:$C,0))),"",INDEX('Policy Characteristics'!D:D,MATCH($C1185,'Policy Characteristics'!$C:$C,0)))</f>
        <v/>
      </c>
      <c r="K1185" s="358" t="str">
        <f>IF(ISBLANK(INDEX('Policy Characteristics'!E:E,MATCH($C1185,'Policy Characteristics'!$C:$C,0))),"",INDEX('Policy Characteristics'!E:E,MATCH($C1185,'Policy Characteristics'!$C:$C,0)))</f>
        <v>GRA carbon tax revenue</v>
      </c>
      <c r="L1185" s="358">
        <f>IF(ISBLANK(INDEX('Policy Characteristics'!F:F,MATCH($C1185,'Policy Characteristics'!$C:$C,0))),"",INDEX('Policy Characteristics'!F:F,MATCH($C1185,'Policy Characteristics'!$C:$C,0)))</f>
        <v>0</v>
      </c>
      <c r="M1185" s="358">
        <f>IF(ISBLANK(INDEX('Policy Characteristics'!G:G,MATCH($C1185,'Policy Characteristics'!$C:$C,0))),"",INDEX('Policy Characteristics'!G:G,MATCH($C1185,'Policy Characteristics'!$C:$C,0)))</f>
        <v>10</v>
      </c>
      <c r="N1185" s="358">
        <f>IF(ISBLANK(INDEX('Policy Characteristics'!H:H,MATCH($C1185,'Policy Characteristics'!$C:$C,0))),"",INDEX('Policy Characteristics'!H:H,MATCH($C1185,'Policy Characteristics'!$C:$C,0)))</f>
        <v>1</v>
      </c>
      <c r="O1185" s="358" t="str">
        <f>IF(ISBLANK(INDEX('Policy Characteristics'!I:I,MATCH($C1185,'Policy Characteristics'!$C:$C,0))),"",INDEX('Policy Characteristics'!I:I,MATCH($C1185,'Policy Characteristics'!$C:$C,0)))</f>
        <v>weight</v>
      </c>
      <c r="P1185" s="358"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58" t="str">
        <f>IF(ISBLANK(INDEX('Policy Characteristics'!K:K,MATCH($C1185,'Policy Characteristics'!$C:$C,0))),"",INDEX('Policy Characteristics'!K:K,MATCH($C1185,'Policy Characteristics'!$C:$C,0)))</f>
        <v>io-model.html</v>
      </c>
      <c r="R1185" s="358" t="str">
        <f>IF(ISBLANK(INDEX('Policy Characteristics'!L:L,MATCH($C1185,'Policy Characteristics'!$C:$C,0))),"",INDEX('Policy Characteristics'!L:L,MATCH($C1185,'Policy Characteristics'!$C:$C,0)))</f>
        <v/>
      </c>
    </row>
    <row r="1186" spans="1:18" x14ac:dyDescent="0.35">
      <c r="A1186" s="358" t="str">
        <f>IF(ISBLANK(INDEX('Policy Characteristics'!A:A,MATCH($C1186,'Policy Characteristics'!$C:$C,0))),"",INDEX('Policy Characteristics'!A:A,MATCH($C1186,'Policy Characteristics'!$C:$C,0)))</f>
        <v>Government Revenue Accounting</v>
      </c>
      <c r="B1186" s="358" t="str">
        <f>IF(ISBLANK(INDEX('Policy Characteristics'!B:B,MATCH($C1186,'Policy Characteristics'!$C:$C,0))),"",INDEX('Policy Characteristics'!B:B,MATCH($C1186,'Policy Characteristics'!$C:$C,0)))</f>
        <v>Carbon Tax Revenue</v>
      </c>
      <c r="C1186" s="368" t="str">
        <f t="shared" si="68"/>
        <v>GRA for Carbon Tax Revenue</v>
      </c>
      <c r="D1186" s="4" t="s">
        <v>3097</v>
      </c>
      <c r="F1186" s="4" t="s">
        <v>3101</v>
      </c>
      <c r="H1186" s="271">
        <v>548</v>
      </c>
      <c r="I1186" s="5" t="str">
        <f t="shared" si="67"/>
        <v>Yes</v>
      </c>
      <c r="J1186" s="360" t="str">
        <f>IF(ISBLANK(INDEX('Policy Characteristics'!D:D,MATCH($C1186,'Policy Characteristics'!$C:$C,0))),"",INDEX('Policy Characteristics'!D:D,MATCH($C1186,'Policy Characteristics'!$C:$C,0)))</f>
        <v/>
      </c>
      <c r="K1186" s="358" t="str">
        <f>IF(ISBLANK(INDEX('Policy Characteristics'!E:E,MATCH($C1186,'Policy Characteristics'!$C:$C,0))),"",INDEX('Policy Characteristics'!E:E,MATCH($C1186,'Policy Characteristics'!$C:$C,0)))</f>
        <v>GRA carbon tax revenue</v>
      </c>
      <c r="L1186" s="358">
        <f>IF(ISBLANK(INDEX('Policy Characteristics'!F:F,MATCH($C1186,'Policy Characteristics'!$C:$C,0))),"",INDEX('Policy Characteristics'!F:F,MATCH($C1186,'Policy Characteristics'!$C:$C,0)))</f>
        <v>0</v>
      </c>
      <c r="M1186" s="358">
        <f>IF(ISBLANK(INDEX('Policy Characteristics'!G:G,MATCH($C1186,'Policy Characteristics'!$C:$C,0))),"",INDEX('Policy Characteristics'!G:G,MATCH($C1186,'Policy Characteristics'!$C:$C,0)))</f>
        <v>10</v>
      </c>
      <c r="N1186" s="358">
        <f>IF(ISBLANK(INDEX('Policy Characteristics'!H:H,MATCH($C1186,'Policy Characteristics'!$C:$C,0))),"",INDEX('Policy Characteristics'!H:H,MATCH($C1186,'Policy Characteristics'!$C:$C,0)))</f>
        <v>1</v>
      </c>
      <c r="O1186" s="358" t="str">
        <f>IF(ISBLANK(INDEX('Policy Characteristics'!I:I,MATCH($C1186,'Policy Characteristics'!$C:$C,0))),"",INDEX('Policy Characteristics'!I:I,MATCH($C1186,'Policy Characteristics'!$C:$C,0)))</f>
        <v>weight</v>
      </c>
      <c r="P1186" s="358"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58" t="str">
        <f>IF(ISBLANK(INDEX('Policy Characteristics'!K:K,MATCH($C1186,'Policy Characteristics'!$C:$C,0))),"",INDEX('Policy Characteristics'!K:K,MATCH($C1186,'Policy Characteristics'!$C:$C,0)))</f>
        <v>io-model.html</v>
      </c>
      <c r="R1186" s="358" t="str">
        <f>IF(ISBLANK(INDEX('Policy Characteristics'!L:L,MATCH($C1186,'Policy Characteristics'!$C:$C,0))),"",INDEX('Policy Characteristics'!L:L,MATCH($C1186,'Policy Characteristics'!$C:$C,0)))</f>
        <v/>
      </c>
    </row>
    <row r="1187" spans="1:18" x14ac:dyDescent="0.35">
      <c r="A1187" s="358" t="str">
        <f>IF(ISBLANK(INDEX('Policy Characteristics'!A:A,MATCH($C1187,'Policy Characteristics'!$C:$C,0))),"",INDEX('Policy Characteristics'!A:A,MATCH($C1187,'Policy Characteristics'!$C:$C,0)))</f>
        <v>Government Revenue Accounting</v>
      </c>
      <c r="B1187" s="358" t="str">
        <f>IF(ISBLANK(INDEX('Policy Characteristics'!B:B,MATCH($C1187,'Policy Characteristics'!$C:$C,0))),"",INDEX('Policy Characteristics'!B:B,MATCH($C1187,'Policy Characteristics'!$C:$C,0)))</f>
        <v>Carbon Tax Revenue</v>
      </c>
      <c r="C1187" s="368" t="str">
        <f t="shared" si="68"/>
        <v>GRA for Carbon Tax Revenue</v>
      </c>
      <c r="D1187" s="4" t="s">
        <v>3098</v>
      </c>
      <c r="F1187" s="4" t="s">
        <v>3102</v>
      </c>
      <c r="H1187" s="271">
        <v>549</v>
      </c>
      <c r="I1187" s="5" t="str">
        <f t="shared" si="67"/>
        <v>Yes</v>
      </c>
      <c r="J1187" s="360" t="str">
        <f>IF(ISBLANK(INDEX('Policy Characteristics'!D:D,MATCH($C1187,'Policy Characteristics'!$C:$C,0))),"",INDEX('Policy Characteristics'!D:D,MATCH($C1187,'Policy Characteristics'!$C:$C,0)))</f>
        <v/>
      </c>
      <c r="K1187" s="358" t="str">
        <f>IF(ISBLANK(INDEX('Policy Characteristics'!E:E,MATCH($C1187,'Policy Characteristics'!$C:$C,0))),"",INDEX('Policy Characteristics'!E:E,MATCH($C1187,'Policy Characteristics'!$C:$C,0)))</f>
        <v>GRA carbon tax revenue</v>
      </c>
      <c r="L1187" s="358">
        <f>IF(ISBLANK(INDEX('Policy Characteristics'!F:F,MATCH($C1187,'Policy Characteristics'!$C:$C,0))),"",INDEX('Policy Characteristics'!F:F,MATCH($C1187,'Policy Characteristics'!$C:$C,0)))</f>
        <v>0</v>
      </c>
      <c r="M1187" s="358">
        <f>IF(ISBLANK(INDEX('Policy Characteristics'!G:G,MATCH($C1187,'Policy Characteristics'!$C:$C,0))),"",INDEX('Policy Characteristics'!G:G,MATCH($C1187,'Policy Characteristics'!$C:$C,0)))</f>
        <v>10</v>
      </c>
      <c r="N1187" s="358">
        <f>IF(ISBLANK(INDEX('Policy Characteristics'!H:H,MATCH($C1187,'Policy Characteristics'!$C:$C,0))),"",INDEX('Policy Characteristics'!H:H,MATCH($C1187,'Policy Characteristics'!$C:$C,0)))</f>
        <v>1</v>
      </c>
      <c r="O1187" s="358" t="str">
        <f>IF(ISBLANK(INDEX('Policy Characteristics'!I:I,MATCH($C1187,'Policy Characteristics'!$C:$C,0))),"",INDEX('Policy Characteristics'!I:I,MATCH($C1187,'Policy Characteristics'!$C:$C,0)))</f>
        <v>weight</v>
      </c>
      <c r="P1187" s="358"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58" t="str">
        <f>IF(ISBLANK(INDEX('Policy Characteristics'!K:K,MATCH($C1187,'Policy Characteristics'!$C:$C,0))),"",INDEX('Policy Characteristics'!K:K,MATCH($C1187,'Policy Characteristics'!$C:$C,0)))</f>
        <v>io-model.html</v>
      </c>
      <c r="R1187" s="358" t="str">
        <f>IF(ISBLANK(INDEX('Policy Characteristics'!L:L,MATCH($C1187,'Policy Characteristics'!$C:$C,0))),"",INDEX('Policy Characteristics'!L:L,MATCH($C1187,'Policy Characteristics'!$C:$C,0)))</f>
        <v/>
      </c>
    </row>
    <row r="1188" spans="1:18" x14ac:dyDescent="0.35">
      <c r="A1188" s="358" t="str">
        <f>IF(ISBLANK(INDEX('Policy Characteristics'!A:A,MATCH($C1188,'Policy Characteristics'!$C:$C,0))),"",INDEX('Policy Characteristics'!A:A,MATCH($C1188,'Policy Characteristics'!$C:$C,0)))</f>
        <v>Government Revenue Accounting</v>
      </c>
      <c r="B1188" s="358" t="str">
        <f>IF(ISBLANK(INDEX('Policy Characteristics'!B:B,MATCH($C1188,'Policy Characteristics'!$C:$C,0))),"",INDEX('Policy Characteristics'!B:B,MATCH($C1188,'Policy Characteristics'!$C:$C,0)))</f>
        <v>Fuel Tax Revenue</v>
      </c>
      <c r="C1188" s="367" t="s">
        <v>3086</v>
      </c>
      <c r="D1188" s="4" t="s">
        <v>3094</v>
      </c>
      <c r="F1188" s="4" t="s">
        <v>3099</v>
      </c>
      <c r="H1188" s="271">
        <v>550</v>
      </c>
      <c r="I1188" s="4" t="s">
        <v>45</v>
      </c>
      <c r="J1188" s="360" t="str">
        <f>IF(ISBLANK(INDEX('Policy Characteristics'!D:D,MATCH($C1188,'Policy Characteristics'!$C:$C,0))),"",INDEX('Policy Characteristics'!D:D,MATCH($C1188,'Policy Characteristics'!$C:$C,0)))</f>
        <v/>
      </c>
      <c r="K1188" s="358" t="str">
        <f>IF(ISBLANK(INDEX('Policy Characteristics'!E:E,MATCH($C1188,'Policy Characteristics'!$C:$C,0))),"",INDEX('Policy Characteristics'!E:E,MATCH($C1188,'Policy Characteristics'!$C:$C,0)))</f>
        <v>GRA fuel tax revenue</v>
      </c>
      <c r="L1188" s="358">
        <f>IF(ISBLANK(INDEX('Policy Characteristics'!F:F,MATCH($C1188,'Policy Characteristics'!$C:$C,0))),"",INDEX('Policy Characteristics'!F:F,MATCH($C1188,'Policy Characteristics'!$C:$C,0)))</f>
        <v>0</v>
      </c>
      <c r="M1188" s="358">
        <f>IF(ISBLANK(INDEX('Policy Characteristics'!G:G,MATCH($C1188,'Policy Characteristics'!$C:$C,0))),"",INDEX('Policy Characteristics'!G:G,MATCH($C1188,'Policy Characteristics'!$C:$C,0)))</f>
        <v>10</v>
      </c>
      <c r="N1188" s="358">
        <f>IF(ISBLANK(INDEX('Policy Characteristics'!H:H,MATCH($C1188,'Policy Characteristics'!$C:$C,0))),"",INDEX('Policy Characteristics'!H:H,MATCH($C1188,'Policy Characteristics'!$C:$C,0)))</f>
        <v>1</v>
      </c>
      <c r="O1188" s="358" t="str">
        <f>IF(ISBLANK(INDEX('Policy Characteristics'!I:I,MATCH($C1188,'Policy Characteristics'!$C:$C,0))),"",INDEX('Policy Characteristics'!I:I,MATCH($C1188,'Policy Characteristics'!$C:$C,0)))</f>
        <v>weight</v>
      </c>
      <c r="P1188" s="358"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58" t="str">
        <f>IF(ISBLANK(INDEX('Policy Characteristics'!K:K,MATCH($C1188,'Policy Characteristics'!$C:$C,0))),"",INDEX('Policy Characteristics'!K:K,MATCH($C1188,'Policy Characteristics'!$C:$C,0)))</f>
        <v>io-model.html</v>
      </c>
      <c r="R1188" s="358" t="str">
        <f>IF(ISBLANK(INDEX('Policy Characteristics'!L:L,MATCH($C1188,'Policy Characteristics'!$C:$C,0))),"",INDEX('Policy Characteristics'!L:L,MATCH($C1188,'Policy Characteristics'!$C:$C,0)))</f>
        <v/>
      </c>
    </row>
    <row r="1189" spans="1:18" x14ac:dyDescent="0.35">
      <c r="A1189" s="358" t="str">
        <f>IF(ISBLANK(INDEX('Policy Characteristics'!A:A,MATCH($C1189,'Policy Characteristics'!$C:$C,0))),"",INDEX('Policy Characteristics'!A:A,MATCH($C1189,'Policy Characteristics'!$C:$C,0)))</f>
        <v>Government Revenue Accounting</v>
      </c>
      <c r="B1189" s="358" t="str">
        <f>IF(ISBLANK(INDEX('Policy Characteristics'!B:B,MATCH($C1189,'Policy Characteristics'!$C:$C,0))),"",INDEX('Policy Characteristics'!B:B,MATCH($C1189,'Policy Characteristics'!$C:$C,0)))</f>
        <v>Fuel Tax Revenue</v>
      </c>
      <c r="C1189" s="368" t="str">
        <f t="shared" ref="C1189:C1192" si="69">C$1188</f>
        <v>GRA for Fuel Tax Revenue</v>
      </c>
      <c r="D1189" s="4" t="s">
        <v>3095</v>
      </c>
      <c r="F1189" s="4" t="s">
        <v>3125</v>
      </c>
      <c r="H1189" s="271">
        <v>551</v>
      </c>
      <c r="I1189" s="5" t="str">
        <f t="shared" ref="I1189:I1192" si="70">I$1188</f>
        <v>Yes</v>
      </c>
      <c r="J1189" s="360" t="str">
        <f>IF(ISBLANK(INDEX('Policy Characteristics'!D:D,MATCH($C1189,'Policy Characteristics'!$C:$C,0))),"",INDEX('Policy Characteristics'!D:D,MATCH($C1189,'Policy Characteristics'!$C:$C,0)))</f>
        <v/>
      </c>
      <c r="K1189" s="358" t="str">
        <f>IF(ISBLANK(INDEX('Policy Characteristics'!E:E,MATCH($C1189,'Policy Characteristics'!$C:$C,0))),"",INDEX('Policy Characteristics'!E:E,MATCH($C1189,'Policy Characteristics'!$C:$C,0)))</f>
        <v>GRA fuel tax revenue</v>
      </c>
      <c r="L1189" s="358">
        <f>IF(ISBLANK(INDEX('Policy Characteristics'!F:F,MATCH($C1189,'Policy Characteristics'!$C:$C,0))),"",INDEX('Policy Characteristics'!F:F,MATCH($C1189,'Policy Characteristics'!$C:$C,0)))</f>
        <v>0</v>
      </c>
      <c r="M1189" s="358">
        <f>IF(ISBLANK(INDEX('Policy Characteristics'!G:G,MATCH($C1189,'Policy Characteristics'!$C:$C,0))),"",INDEX('Policy Characteristics'!G:G,MATCH($C1189,'Policy Characteristics'!$C:$C,0)))</f>
        <v>10</v>
      </c>
      <c r="N1189" s="358">
        <f>IF(ISBLANK(INDEX('Policy Characteristics'!H:H,MATCH($C1189,'Policy Characteristics'!$C:$C,0))),"",INDEX('Policy Characteristics'!H:H,MATCH($C1189,'Policy Characteristics'!$C:$C,0)))</f>
        <v>1</v>
      </c>
      <c r="O1189" s="358" t="str">
        <f>IF(ISBLANK(INDEX('Policy Characteristics'!I:I,MATCH($C1189,'Policy Characteristics'!$C:$C,0))),"",INDEX('Policy Characteristics'!I:I,MATCH($C1189,'Policy Characteristics'!$C:$C,0)))</f>
        <v>weight</v>
      </c>
      <c r="P1189" s="358"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58" t="str">
        <f>IF(ISBLANK(INDEX('Policy Characteristics'!K:K,MATCH($C1189,'Policy Characteristics'!$C:$C,0))),"",INDEX('Policy Characteristics'!K:K,MATCH($C1189,'Policy Characteristics'!$C:$C,0)))</f>
        <v>io-model.html</v>
      </c>
      <c r="R1189" s="358" t="str">
        <f>IF(ISBLANK(INDEX('Policy Characteristics'!L:L,MATCH($C1189,'Policy Characteristics'!$C:$C,0))),"",INDEX('Policy Characteristics'!L:L,MATCH($C1189,'Policy Characteristics'!$C:$C,0)))</f>
        <v/>
      </c>
    </row>
    <row r="1190" spans="1:18" x14ac:dyDescent="0.35">
      <c r="A1190" s="358" t="str">
        <f>IF(ISBLANK(INDEX('Policy Characteristics'!A:A,MATCH($C1190,'Policy Characteristics'!$C:$C,0))),"",INDEX('Policy Characteristics'!A:A,MATCH($C1190,'Policy Characteristics'!$C:$C,0)))</f>
        <v>Government Revenue Accounting</v>
      </c>
      <c r="B1190" s="358" t="str">
        <f>IF(ISBLANK(INDEX('Policy Characteristics'!B:B,MATCH($C1190,'Policy Characteristics'!$C:$C,0))),"",INDEX('Policy Characteristics'!B:B,MATCH($C1190,'Policy Characteristics'!$C:$C,0)))</f>
        <v>Fuel Tax Revenue</v>
      </c>
      <c r="C1190" s="368" t="str">
        <f t="shared" si="69"/>
        <v>GRA for Fuel Tax Revenue</v>
      </c>
      <c r="D1190" s="4" t="s">
        <v>3096</v>
      </c>
      <c r="F1190" s="4" t="s">
        <v>3100</v>
      </c>
      <c r="H1190" s="271">
        <v>552</v>
      </c>
      <c r="I1190" s="5" t="str">
        <f t="shared" si="70"/>
        <v>Yes</v>
      </c>
      <c r="J1190" s="360" t="str">
        <f>IF(ISBLANK(INDEX('Policy Characteristics'!D:D,MATCH($C1190,'Policy Characteristics'!$C:$C,0))),"",INDEX('Policy Characteristics'!D:D,MATCH($C1190,'Policy Characteristics'!$C:$C,0)))</f>
        <v/>
      </c>
      <c r="K1190" s="358" t="str">
        <f>IF(ISBLANK(INDEX('Policy Characteristics'!E:E,MATCH($C1190,'Policy Characteristics'!$C:$C,0))),"",INDEX('Policy Characteristics'!E:E,MATCH($C1190,'Policy Characteristics'!$C:$C,0)))</f>
        <v>GRA fuel tax revenue</v>
      </c>
      <c r="L1190" s="358">
        <f>IF(ISBLANK(INDEX('Policy Characteristics'!F:F,MATCH($C1190,'Policy Characteristics'!$C:$C,0))),"",INDEX('Policy Characteristics'!F:F,MATCH($C1190,'Policy Characteristics'!$C:$C,0)))</f>
        <v>0</v>
      </c>
      <c r="M1190" s="358">
        <f>IF(ISBLANK(INDEX('Policy Characteristics'!G:G,MATCH($C1190,'Policy Characteristics'!$C:$C,0))),"",INDEX('Policy Characteristics'!G:G,MATCH($C1190,'Policy Characteristics'!$C:$C,0)))</f>
        <v>10</v>
      </c>
      <c r="N1190" s="358">
        <f>IF(ISBLANK(INDEX('Policy Characteristics'!H:H,MATCH($C1190,'Policy Characteristics'!$C:$C,0))),"",INDEX('Policy Characteristics'!H:H,MATCH($C1190,'Policy Characteristics'!$C:$C,0)))</f>
        <v>1</v>
      </c>
      <c r="O1190" s="358" t="str">
        <f>IF(ISBLANK(INDEX('Policy Characteristics'!I:I,MATCH($C1190,'Policy Characteristics'!$C:$C,0))),"",INDEX('Policy Characteristics'!I:I,MATCH($C1190,'Policy Characteristics'!$C:$C,0)))</f>
        <v>weight</v>
      </c>
      <c r="P1190" s="358"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358" t="str">
        <f>IF(ISBLANK(INDEX('Policy Characteristics'!K:K,MATCH($C1190,'Policy Characteristics'!$C:$C,0))),"",INDEX('Policy Characteristics'!K:K,MATCH($C1190,'Policy Characteristics'!$C:$C,0)))</f>
        <v>io-model.html</v>
      </c>
      <c r="R1190" s="358" t="str">
        <f>IF(ISBLANK(INDEX('Policy Characteristics'!L:L,MATCH($C1190,'Policy Characteristics'!$C:$C,0))),"",INDEX('Policy Characteristics'!L:L,MATCH($C1190,'Policy Characteristics'!$C:$C,0)))</f>
        <v/>
      </c>
    </row>
    <row r="1191" spans="1:18" x14ac:dyDescent="0.35">
      <c r="A1191" s="358" t="str">
        <f>IF(ISBLANK(INDEX('Policy Characteristics'!A:A,MATCH($C1191,'Policy Characteristics'!$C:$C,0))),"",INDEX('Policy Characteristics'!A:A,MATCH($C1191,'Policy Characteristics'!$C:$C,0)))</f>
        <v>Government Revenue Accounting</v>
      </c>
      <c r="B1191" s="358" t="str">
        <f>IF(ISBLANK(INDEX('Policy Characteristics'!B:B,MATCH($C1191,'Policy Characteristics'!$C:$C,0))),"",INDEX('Policy Characteristics'!B:B,MATCH($C1191,'Policy Characteristics'!$C:$C,0)))</f>
        <v>Fuel Tax Revenue</v>
      </c>
      <c r="C1191" s="368" t="str">
        <f t="shared" si="69"/>
        <v>GRA for Fuel Tax Revenue</v>
      </c>
      <c r="D1191" s="4" t="s">
        <v>3097</v>
      </c>
      <c r="F1191" s="4" t="s">
        <v>3101</v>
      </c>
      <c r="H1191" s="271">
        <v>553</v>
      </c>
      <c r="I1191" s="5" t="str">
        <f t="shared" si="70"/>
        <v>Yes</v>
      </c>
      <c r="J1191" s="360" t="str">
        <f>IF(ISBLANK(INDEX('Policy Characteristics'!D:D,MATCH($C1191,'Policy Characteristics'!$C:$C,0))),"",INDEX('Policy Characteristics'!D:D,MATCH($C1191,'Policy Characteristics'!$C:$C,0)))</f>
        <v/>
      </c>
      <c r="K1191" s="358" t="str">
        <f>IF(ISBLANK(INDEX('Policy Characteristics'!E:E,MATCH($C1191,'Policy Characteristics'!$C:$C,0))),"",INDEX('Policy Characteristics'!E:E,MATCH($C1191,'Policy Characteristics'!$C:$C,0)))</f>
        <v>GRA fuel tax revenue</v>
      </c>
      <c r="L1191" s="358">
        <f>IF(ISBLANK(INDEX('Policy Characteristics'!F:F,MATCH($C1191,'Policy Characteristics'!$C:$C,0))),"",INDEX('Policy Characteristics'!F:F,MATCH($C1191,'Policy Characteristics'!$C:$C,0)))</f>
        <v>0</v>
      </c>
      <c r="M1191" s="358">
        <f>IF(ISBLANK(INDEX('Policy Characteristics'!G:G,MATCH($C1191,'Policy Characteristics'!$C:$C,0))),"",INDEX('Policy Characteristics'!G:G,MATCH($C1191,'Policy Characteristics'!$C:$C,0)))</f>
        <v>10</v>
      </c>
      <c r="N1191" s="358">
        <f>IF(ISBLANK(INDEX('Policy Characteristics'!H:H,MATCH($C1191,'Policy Characteristics'!$C:$C,0))),"",INDEX('Policy Characteristics'!H:H,MATCH($C1191,'Policy Characteristics'!$C:$C,0)))</f>
        <v>1</v>
      </c>
      <c r="O1191" s="358" t="str">
        <f>IF(ISBLANK(INDEX('Policy Characteristics'!I:I,MATCH($C1191,'Policy Characteristics'!$C:$C,0))),"",INDEX('Policy Characteristics'!I:I,MATCH($C1191,'Policy Characteristics'!$C:$C,0)))</f>
        <v>weight</v>
      </c>
      <c r="P1191" s="358"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358" t="str">
        <f>IF(ISBLANK(INDEX('Policy Characteristics'!K:K,MATCH($C1191,'Policy Characteristics'!$C:$C,0))),"",INDEX('Policy Characteristics'!K:K,MATCH($C1191,'Policy Characteristics'!$C:$C,0)))</f>
        <v>io-model.html</v>
      </c>
      <c r="R1191" s="358" t="str">
        <f>IF(ISBLANK(INDEX('Policy Characteristics'!L:L,MATCH($C1191,'Policy Characteristics'!$C:$C,0))),"",INDEX('Policy Characteristics'!L:L,MATCH($C1191,'Policy Characteristics'!$C:$C,0)))</f>
        <v/>
      </c>
    </row>
    <row r="1192" spans="1:18" x14ac:dyDescent="0.35">
      <c r="A1192" s="358" t="str">
        <f>IF(ISBLANK(INDEX('Policy Characteristics'!A:A,MATCH($C1192,'Policy Characteristics'!$C:$C,0))),"",INDEX('Policy Characteristics'!A:A,MATCH($C1192,'Policy Characteristics'!$C:$C,0)))</f>
        <v>Government Revenue Accounting</v>
      </c>
      <c r="B1192" s="358" t="str">
        <f>IF(ISBLANK(INDEX('Policy Characteristics'!B:B,MATCH($C1192,'Policy Characteristics'!$C:$C,0))),"",INDEX('Policy Characteristics'!B:B,MATCH($C1192,'Policy Characteristics'!$C:$C,0)))</f>
        <v>Fuel Tax Revenue</v>
      </c>
      <c r="C1192" s="368" t="str">
        <f t="shared" si="69"/>
        <v>GRA for Fuel Tax Revenue</v>
      </c>
      <c r="D1192" s="4" t="s">
        <v>3098</v>
      </c>
      <c r="F1192" s="4" t="s">
        <v>3102</v>
      </c>
      <c r="H1192" s="271">
        <v>554</v>
      </c>
      <c r="I1192" s="5" t="str">
        <f t="shared" si="70"/>
        <v>Yes</v>
      </c>
      <c r="J1192" s="360" t="str">
        <f>IF(ISBLANK(INDEX('Policy Characteristics'!D:D,MATCH($C1192,'Policy Characteristics'!$C:$C,0))),"",INDEX('Policy Characteristics'!D:D,MATCH($C1192,'Policy Characteristics'!$C:$C,0)))</f>
        <v/>
      </c>
      <c r="K1192" s="358" t="str">
        <f>IF(ISBLANK(INDEX('Policy Characteristics'!E:E,MATCH($C1192,'Policy Characteristics'!$C:$C,0))),"",INDEX('Policy Characteristics'!E:E,MATCH($C1192,'Policy Characteristics'!$C:$C,0)))</f>
        <v>GRA fuel tax revenue</v>
      </c>
      <c r="L1192" s="358">
        <f>IF(ISBLANK(INDEX('Policy Characteristics'!F:F,MATCH($C1192,'Policy Characteristics'!$C:$C,0))),"",INDEX('Policy Characteristics'!F:F,MATCH($C1192,'Policy Characteristics'!$C:$C,0)))</f>
        <v>0</v>
      </c>
      <c r="M1192" s="358">
        <f>IF(ISBLANK(INDEX('Policy Characteristics'!G:G,MATCH($C1192,'Policy Characteristics'!$C:$C,0))),"",INDEX('Policy Characteristics'!G:G,MATCH($C1192,'Policy Characteristics'!$C:$C,0)))</f>
        <v>10</v>
      </c>
      <c r="N1192" s="358">
        <f>IF(ISBLANK(INDEX('Policy Characteristics'!H:H,MATCH($C1192,'Policy Characteristics'!$C:$C,0))),"",INDEX('Policy Characteristics'!H:H,MATCH($C1192,'Policy Characteristics'!$C:$C,0)))</f>
        <v>1</v>
      </c>
      <c r="O1192" s="358" t="str">
        <f>IF(ISBLANK(INDEX('Policy Characteristics'!I:I,MATCH($C1192,'Policy Characteristics'!$C:$C,0))),"",INDEX('Policy Characteristics'!I:I,MATCH($C1192,'Policy Characteristics'!$C:$C,0)))</f>
        <v>weight</v>
      </c>
      <c r="P1192" s="358"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358" t="str">
        <f>IF(ISBLANK(INDEX('Policy Characteristics'!K:K,MATCH($C1192,'Policy Characteristics'!$C:$C,0))),"",INDEX('Policy Characteristics'!K:K,MATCH($C1192,'Policy Characteristics'!$C:$C,0)))</f>
        <v>io-model.html</v>
      </c>
      <c r="R1192" s="358" t="str">
        <f>IF(ISBLANK(INDEX('Policy Characteristics'!L:L,MATCH($C1192,'Policy Characteristics'!$C:$C,0))),"",INDEX('Policy Characteristics'!L:L,MATCH($C1192,'Policy Characteristics'!$C:$C,0)))</f>
        <v/>
      </c>
    </row>
    <row r="1193" spans="1:18" x14ac:dyDescent="0.35">
      <c r="A1193" s="358" t="str">
        <f>IF(ISBLANK(INDEX('Policy Characteristics'!A:A,MATCH($C1193,'Policy Characteristics'!$C:$C,0))),"",INDEX('Policy Characteristics'!A:A,MATCH($C1193,'Policy Characteristics'!$C:$C,0)))</f>
        <v>Government Revenue Accounting</v>
      </c>
      <c r="B1193" s="358" t="str">
        <f>IF(ISBLANK(INDEX('Policy Characteristics'!B:B,MATCH($C1193,'Policy Characteristics'!$C:$C,0))),"",INDEX('Policy Characteristics'!B:B,MATCH($C1193,'Policy Characteristics'!$C:$C,0)))</f>
        <v>EV Subsidy</v>
      </c>
      <c r="C1193" s="367" t="s">
        <v>3087</v>
      </c>
      <c r="D1193" s="4" t="s">
        <v>3094</v>
      </c>
      <c r="F1193" s="4" t="s">
        <v>3099</v>
      </c>
      <c r="H1193" s="271">
        <v>555</v>
      </c>
      <c r="I1193" s="4" t="s">
        <v>45</v>
      </c>
      <c r="J1193" s="360" t="str">
        <f>IF(ISBLANK(INDEX('Policy Characteristics'!D:D,MATCH($C1193,'Policy Characteristics'!$C:$C,0))),"",INDEX('Policy Characteristics'!D:D,MATCH($C1193,'Policy Characteristics'!$C:$C,0)))</f>
        <v/>
      </c>
      <c r="K1193" s="358" t="str">
        <f>IF(ISBLANK(INDEX('Policy Characteristics'!E:E,MATCH($C1193,'Policy Characteristics'!$C:$C,0))),"",INDEX('Policy Characteristics'!E:E,MATCH($C1193,'Policy Characteristics'!$C:$C,0)))</f>
        <v>GRA EV subsidy</v>
      </c>
      <c r="L1193" s="358">
        <f>IF(ISBLANK(INDEX('Policy Characteristics'!F:F,MATCH($C1193,'Policy Characteristics'!$C:$C,0))),"",INDEX('Policy Characteristics'!F:F,MATCH($C1193,'Policy Characteristics'!$C:$C,0)))</f>
        <v>0</v>
      </c>
      <c r="M1193" s="358">
        <f>IF(ISBLANK(INDEX('Policy Characteristics'!G:G,MATCH($C1193,'Policy Characteristics'!$C:$C,0))),"",INDEX('Policy Characteristics'!G:G,MATCH($C1193,'Policy Characteristics'!$C:$C,0)))</f>
        <v>10</v>
      </c>
      <c r="N1193" s="358">
        <f>IF(ISBLANK(INDEX('Policy Characteristics'!H:H,MATCH($C1193,'Policy Characteristics'!$C:$C,0))),"",INDEX('Policy Characteristics'!H:H,MATCH($C1193,'Policy Characteristics'!$C:$C,0)))</f>
        <v>1</v>
      </c>
      <c r="O1193" s="358" t="str">
        <f>IF(ISBLANK(INDEX('Policy Characteristics'!I:I,MATCH($C1193,'Policy Characteristics'!$C:$C,0))),"",INDEX('Policy Characteristics'!I:I,MATCH($C1193,'Policy Characteristics'!$C:$C,0)))</f>
        <v>weight</v>
      </c>
      <c r="P1193" s="358"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358" t="str">
        <f>IF(ISBLANK(INDEX('Policy Characteristics'!K:K,MATCH($C1193,'Policy Characteristics'!$C:$C,0))),"",INDEX('Policy Characteristics'!K:K,MATCH($C1193,'Policy Characteristics'!$C:$C,0)))</f>
        <v>io-model.html</v>
      </c>
      <c r="R1193" s="358" t="str">
        <f>IF(ISBLANK(INDEX('Policy Characteristics'!L:L,MATCH($C1193,'Policy Characteristics'!$C:$C,0))),"",INDEX('Policy Characteristics'!L:L,MATCH($C1193,'Policy Characteristics'!$C:$C,0)))</f>
        <v/>
      </c>
    </row>
    <row r="1194" spans="1:18" x14ac:dyDescent="0.35">
      <c r="A1194" s="358" t="str">
        <f>IF(ISBLANK(INDEX('Policy Characteristics'!A:A,MATCH($C1194,'Policy Characteristics'!$C:$C,0))),"",INDEX('Policy Characteristics'!A:A,MATCH($C1194,'Policy Characteristics'!$C:$C,0)))</f>
        <v>Government Revenue Accounting</v>
      </c>
      <c r="B1194" s="358" t="str">
        <f>IF(ISBLANK(INDEX('Policy Characteristics'!B:B,MATCH($C1194,'Policy Characteristics'!$C:$C,0))),"",INDEX('Policy Characteristics'!B:B,MATCH($C1194,'Policy Characteristics'!$C:$C,0)))</f>
        <v>EV Subsidy</v>
      </c>
      <c r="C1194" s="368" t="str">
        <f t="shared" ref="C1194:C1197" si="71">C$1193</f>
        <v>GRA for EV Subsidy</v>
      </c>
      <c r="D1194" s="4" t="s">
        <v>3095</v>
      </c>
      <c r="F1194" s="4" t="s">
        <v>3125</v>
      </c>
      <c r="H1194" s="271">
        <v>556</v>
      </c>
      <c r="I1194" s="5" t="str">
        <f t="shared" ref="I1194:I1197" si="72">I$1193</f>
        <v>Yes</v>
      </c>
      <c r="J1194" s="360" t="str">
        <f>IF(ISBLANK(INDEX('Policy Characteristics'!D:D,MATCH($C1194,'Policy Characteristics'!$C:$C,0))),"",INDEX('Policy Characteristics'!D:D,MATCH($C1194,'Policy Characteristics'!$C:$C,0)))</f>
        <v/>
      </c>
      <c r="K1194" s="358" t="str">
        <f>IF(ISBLANK(INDEX('Policy Characteristics'!E:E,MATCH($C1194,'Policy Characteristics'!$C:$C,0))),"",INDEX('Policy Characteristics'!E:E,MATCH($C1194,'Policy Characteristics'!$C:$C,0)))</f>
        <v>GRA EV subsidy</v>
      </c>
      <c r="L1194" s="358">
        <f>IF(ISBLANK(INDEX('Policy Characteristics'!F:F,MATCH($C1194,'Policy Characteristics'!$C:$C,0))),"",INDEX('Policy Characteristics'!F:F,MATCH($C1194,'Policy Characteristics'!$C:$C,0)))</f>
        <v>0</v>
      </c>
      <c r="M1194" s="358">
        <f>IF(ISBLANK(INDEX('Policy Characteristics'!G:G,MATCH($C1194,'Policy Characteristics'!$C:$C,0))),"",INDEX('Policy Characteristics'!G:G,MATCH($C1194,'Policy Characteristics'!$C:$C,0)))</f>
        <v>10</v>
      </c>
      <c r="N1194" s="358">
        <f>IF(ISBLANK(INDEX('Policy Characteristics'!H:H,MATCH($C1194,'Policy Characteristics'!$C:$C,0))),"",INDEX('Policy Characteristics'!H:H,MATCH($C1194,'Policy Characteristics'!$C:$C,0)))</f>
        <v>1</v>
      </c>
      <c r="O1194" s="358" t="str">
        <f>IF(ISBLANK(INDEX('Policy Characteristics'!I:I,MATCH($C1194,'Policy Characteristics'!$C:$C,0))),"",INDEX('Policy Characteristics'!I:I,MATCH($C1194,'Policy Characteristics'!$C:$C,0)))</f>
        <v>weight</v>
      </c>
      <c r="P1194" s="358"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358" t="str">
        <f>IF(ISBLANK(INDEX('Policy Characteristics'!K:K,MATCH($C1194,'Policy Characteristics'!$C:$C,0))),"",INDEX('Policy Characteristics'!K:K,MATCH($C1194,'Policy Characteristics'!$C:$C,0)))</f>
        <v>io-model.html</v>
      </c>
      <c r="R1194" s="358" t="str">
        <f>IF(ISBLANK(INDEX('Policy Characteristics'!L:L,MATCH($C1194,'Policy Characteristics'!$C:$C,0))),"",INDEX('Policy Characteristics'!L:L,MATCH($C1194,'Policy Characteristics'!$C:$C,0)))</f>
        <v/>
      </c>
    </row>
    <row r="1195" spans="1:18" x14ac:dyDescent="0.35">
      <c r="A1195" s="358" t="str">
        <f>IF(ISBLANK(INDEX('Policy Characteristics'!A:A,MATCH($C1195,'Policy Characteristics'!$C:$C,0))),"",INDEX('Policy Characteristics'!A:A,MATCH($C1195,'Policy Characteristics'!$C:$C,0)))</f>
        <v>Government Revenue Accounting</v>
      </c>
      <c r="B1195" s="358" t="str">
        <f>IF(ISBLANK(INDEX('Policy Characteristics'!B:B,MATCH($C1195,'Policy Characteristics'!$C:$C,0))),"",INDEX('Policy Characteristics'!B:B,MATCH($C1195,'Policy Characteristics'!$C:$C,0)))</f>
        <v>EV Subsidy</v>
      </c>
      <c r="C1195" s="368" t="str">
        <f t="shared" si="71"/>
        <v>GRA for EV Subsidy</v>
      </c>
      <c r="D1195" s="4" t="s">
        <v>3096</v>
      </c>
      <c r="F1195" s="4" t="s">
        <v>3100</v>
      </c>
      <c r="H1195" s="271">
        <v>557</v>
      </c>
      <c r="I1195" s="5" t="str">
        <f t="shared" si="72"/>
        <v>Yes</v>
      </c>
      <c r="J1195" s="360" t="str">
        <f>IF(ISBLANK(INDEX('Policy Characteristics'!D:D,MATCH($C1195,'Policy Characteristics'!$C:$C,0))),"",INDEX('Policy Characteristics'!D:D,MATCH($C1195,'Policy Characteristics'!$C:$C,0)))</f>
        <v/>
      </c>
      <c r="K1195" s="358" t="str">
        <f>IF(ISBLANK(INDEX('Policy Characteristics'!E:E,MATCH($C1195,'Policy Characteristics'!$C:$C,0))),"",INDEX('Policy Characteristics'!E:E,MATCH($C1195,'Policy Characteristics'!$C:$C,0)))</f>
        <v>GRA EV subsidy</v>
      </c>
      <c r="L1195" s="358">
        <f>IF(ISBLANK(INDEX('Policy Characteristics'!F:F,MATCH($C1195,'Policy Characteristics'!$C:$C,0))),"",INDEX('Policy Characteristics'!F:F,MATCH($C1195,'Policy Characteristics'!$C:$C,0)))</f>
        <v>0</v>
      </c>
      <c r="M1195" s="358">
        <f>IF(ISBLANK(INDEX('Policy Characteristics'!G:G,MATCH($C1195,'Policy Characteristics'!$C:$C,0))),"",INDEX('Policy Characteristics'!G:G,MATCH($C1195,'Policy Characteristics'!$C:$C,0)))</f>
        <v>10</v>
      </c>
      <c r="N1195" s="358">
        <f>IF(ISBLANK(INDEX('Policy Characteristics'!H:H,MATCH($C1195,'Policy Characteristics'!$C:$C,0))),"",INDEX('Policy Characteristics'!H:H,MATCH($C1195,'Policy Characteristics'!$C:$C,0)))</f>
        <v>1</v>
      </c>
      <c r="O1195" s="358" t="str">
        <f>IF(ISBLANK(INDEX('Policy Characteristics'!I:I,MATCH($C1195,'Policy Characteristics'!$C:$C,0))),"",INDEX('Policy Characteristics'!I:I,MATCH($C1195,'Policy Characteristics'!$C:$C,0)))</f>
        <v>weight</v>
      </c>
      <c r="P1195" s="358"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358" t="str">
        <f>IF(ISBLANK(INDEX('Policy Characteristics'!K:K,MATCH($C1195,'Policy Characteristics'!$C:$C,0))),"",INDEX('Policy Characteristics'!K:K,MATCH($C1195,'Policy Characteristics'!$C:$C,0)))</f>
        <v>io-model.html</v>
      </c>
      <c r="R1195" s="358" t="str">
        <f>IF(ISBLANK(INDEX('Policy Characteristics'!L:L,MATCH($C1195,'Policy Characteristics'!$C:$C,0))),"",INDEX('Policy Characteristics'!L:L,MATCH($C1195,'Policy Characteristics'!$C:$C,0)))</f>
        <v/>
      </c>
    </row>
    <row r="1196" spans="1:18" x14ac:dyDescent="0.35">
      <c r="A1196" s="358" t="str">
        <f>IF(ISBLANK(INDEX('Policy Characteristics'!A:A,MATCH($C1196,'Policy Characteristics'!$C:$C,0))),"",INDEX('Policy Characteristics'!A:A,MATCH($C1196,'Policy Characteristics'!$C:$C,0)))</f>
        <v>Government Revenue Accounting</v>
      </c>
      <c r="B1196" s="358" t="str">
        <f>IF(ISBLANK(INDEX('Policy Characteristics'!B:B,MATCH($C1196,'Policy Characteristics'!$C:$C,0))),"",INDEX('Policy Characteristics'!B:B,MATCH($C1196,'Policy Characteristics'!$C:$C,0)))</f>
        <v>EV Subsidy</v>
      </c>
      <c r="C1196" s="368" t="str">
        <f t="shared" si="71"/>
        <v>GRA for EV Subsidy</v>
      </c>
      <c r="D1196" s="4" t="s">
        <v>3097</v>
      </c>
      <c r="F1196" s="4" t="s">
        <v>3101</v>
      </c>
      <c r="H1196" s="271">
        <v>558</v>
      </c>
      <c r="I1196" s="5" t="str">
        <f t="shared" si="72"/>
        <v>Yes</v>
      </c>
      <c r="J1196" s="360" t="str">
        <f>IF(ISBLANK(INDEX('Policy Characteristics'!D:D,MATCH($C1196,'Policy Characteristics'!$C:$C,0))),"",INDEX('Policy Characteristics'!D:D,MATCH($C1196,'Policy Characteristics'!$C:$C,0)))</f>
        <v/>
      </c>
      <c r="K1196" s="358" t="str">
        <f>IF(ISBLANK(INDEX('Policy Characteristics'!E:E,MATCH($C1196,'Policy Characteristics'!$C:$C,0))),"",INDEX('Policy Characteristics'!E:E,MATCH($C1196,'Policy Characteristics'!$C:$C,0)))</f>
        <v>GRA EV subsidy</v>
      </c>
      <c r="L1196" s="358">
        <f>IF(ISBLANK(INDEX('Policy Characteristics'!F:F,MATCH($C1196,'Policy Characteristics'!$C:$C,0))),"",INDEX('Policy Characteristics'!F:F,MATCH($C1196,'Policy Characteristics'!$C:$C,0)))</f>
        <v>0</v>
      </c>
      <c r="M1196" s="358">
        <f>IF(ISBLANK(INDEX('Policy Characteristics'!G:G,MATCH($C1196,'Policy Characteristics'!$C:$C,0))),"",INDEX('Policy Characteristics'!G:G,MATCH($C1196,'Policy Characteristics'!$C:$C,0)))</f>
        <v>10</v>
      </c>
      <c r="N1196" s="358">
        <f>IF(ISBLANK(INDEX('Policy Characteristics'!H:H,MATCH($C1196,'Policy Characteristics'!$C:$C,0))),"",INDEX('Policy Characteristics'!H:H,MATCH($C1196,'Policy Characteristics'!$C:$C,0)))</f>
        <v>1</v>
      </c>
      <c r="O1196" s="358" t="str">
        <f>IF(ISBLANK(INDEX('Policy Characteristics'!I:I,MATCH($C1196,'Policy Characteristics'!$C:$C,0))),"",INDEX('Policy Characteristics'!I:I,MATCH($C1196,'Policy Characteristics'!$C:$C,0)))</f>
        <v>weight</v>
      </c>
      <c r="P1196" s="358"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358" t="str">
        <f>IF(ISBLANK(INDEX('Policy Characteristics'!K:K,MATCH($C1196,'Policy Characteristics'!$C:$C,0))),"",INDEX('Policy Characteristics'!K:K,MATCH($C1196,'Policy Characteristics'!$C:$C,0)))</f>
        <v>io-model.html</v>
      </c>
      <c r="R1196" s="358" t="str">
        <f>IF(ISBLANK(INDEX('Policy Characteristics'!L:L,MATCH($C1196,'Policy Characteristics'!$C:$C,0))),"",INDEX('Policy Characteristics'!L:L,MATCH($C1196,'Policy Characteristics'!$C:$C,0)))</f>
        <v/>
      </c>
    </row>
    <row r="1197" spans="1:18" x14ac:dyDescent="0.35">
      <c r="A1197" s="358" t="str">
        <f>IF(ISBLANK(INDEX('Policy Characteristics'!A:A,MATCH($C1197,'Policy Characteristics'!$C:$C,0))),"",INDEX('Policy Characteristics'!A:A,MATCH($C1197,'Policy Characteristics'!$C:$C,0)))</f>
        <v>Government Revenue Accounting</v>
      </c>
      <c r="B1197" s="358" t="str">
        <f>IF(ISBLANK(INDEX('Policy Characteristics'!B:B,MATCH($C1197,'Policy Characteristics'!$C:$C,0))),"",INDEX('Policy Characteristics'!B:B,MATCH($C1197,'Policy Characteristics'!$C:$C,0)))</f>
        <v>EV Subsidy</v>
      </c>
      <c r="C1197" s="368" t="str">
        <f t="shared" si="71"/>
        <v>GRA for EV Subsidy</v>
      </c>
      <c r="D1197" s="4" t="s">
        <v>3098</v>
      </c>
      <c r="F1197" s="4" t="s">
        <v>3102</v>
      </c>
      <c r="H1197" s="271">
        <v>559</v>
      </c>
      <c r="I1197" s="5" t="str">
        <f t="shared" si="72"/>
        <v>Yes</v>
      </c>
      <c r="J1197" s="360" t="str">
        <f>IF(ISBLANK(INDEX('Policy Characteristics'!D:D,MATCH($C1197,'Policy Characteristics'!$C:$C,0))),"",INDEX('Policy Characteristics'!D:D,MATCH($C1197,'Policy Characteristics'!$C:$C,0)))</f>
        <v/>
      </c>
      <c r="K1197" s="358" t="str">
        <f>IF(ISBLANK(INDEX('Policy Characteristics'!E:E,MATCH($C1197,'Policy Characteristics'!$C:$C,0))),"",INDEX('Policy Characteristics'!E:E,MATCH($C1197,'Policy Characteristics'!$C:$C,0)))</f>
        <v>GRA EV subsidy</v>
      </c>
      <c r="L1197" s="358">
        <f>IF(ISBLANK(INDEX('Policy Characteristics'!F:F,MATCH($C1197,'Policy Characteristics'!$C:$C,0))),"",INDEX('Policy Characteristics'!F:F,MATCH($C1197,'Policy Characteristics'!$C:$C,0)))</f>
        <v>0</v>
      </c>
      <c r="M1197" s="358">
        <f>IF(ISBLANK(INDEX('Policy Characteristics'!G:G,MATCH($C1197,'Policy Characteristics'!$C:$C,0))),"",INDEX('Policy Characteristics'!G:G,MATCH($C1197,'Policy Characteristics'!$C:$C,0)))</f>
        <v>10</v>
      </c>
      <c r="N1197" s="358">
        <f>IF(ISBLANK(INDEX('Policy Characteristics'!H:H,MATCH($C1197,'Policy Characteristics'!$C:$C,0))),"",INDEX('Policy Characteristics'!H:H,MATCH($C1197,'Policy Characteristics'!$C:$C,0)))</f>
        <v>1</v>
      </c>
      <c r="O1197" s="358" t="str">
        <f>IF(ISBLANK(INDEX('Policy Characteristics'!I:I,MATCH($C1197,'Policy Characteristics'!$C:$C,0))),"",INDEX('Policy Characteristics'!I:I,MATCH($C1197,'Policy Characteristics'!$C:$C,0)))</f>
        <v>weight</v>
      </c>
      <c r="P1197" s="358"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358" t="str">
        <f>IF(ISBLANK(INDEX('Policy Characteristics'!K:K,MATCH($C1197,'Policy Characteristics'!$C:$C,0))),"",INDEX('Policy Characteristics'!K:K,MATCH($C1197,'Policy Characteristics'!$C:$C,0)))</f>
        <v>io-model.html</v>
      </c>
      <c r="R1197" s="358" t="str">
        <f>IF(ISBLANK(INDEX('Policy Characteristics'!L:L,MATCH($C1197,'Policy Characteristics'!$C:$C,0))),"",INDEX('Policy Characteristics'!L:L,MATCH($C1197,'Policy Characteristics'!$C:$C,0)))</f>
        <v/>
      </c>
    </row>
    <row r="1198" spans="1:18" x14ac:dyDescent="0.35">
      <c r="A1198" s="358" t="str">
        <f>IF(ISBLANK(INDEX('Policy Characteristics'!A:A,MATCH($C1198,'Policy Characteristics'!$C:$C,0))),"",INDEX('Policy Characteristics'!A:A,MATCH($C1198,'Policy Characteristics'!$C:$C,0)))</f>
        <v>Government Revenue Accounting</v>
      </c>
      <c r="B1198" s="358" t="str">
        <f>IF(ISBLANK(INDEX('Policy Characteristics'!B:B,MATCH($C1198,'Policy Characteristics'!$C:$C,0))),"",INDEX('Policy Characteristics'!B:B,MATCH($C1198,'Policy Characteristics'!$C:$C,0)))</f>
        <v>Electricity Generation Subsidy</v>
      </c>
      <c r="C1198" s="367" t="s">
        <v>3088</v>
      </c>
      <c r="D1198" s="4" t="s">
        <v>3094</v>
      </c>
      <c r="F1198" s="4" t="s">
        <v>3099</v>
      </c>
      <c r="H1198" s="271">
        <v>560</v>
      </c>
      <c r="I1198" s="4" t="s">
        <v>45</v>
      </c>
      <c r="J1198" s="360" t="str">
        <f>IF(ISBLANK(INDEX('Policy Characteristics'!D:D,MATCH($C1198,'Policy Characteristics'!$C:$C,0))),"",INDEX('Policy Characteristics'!D:D,MATCH($C1198,'Policy Characteristics'!$C:$C,0)))</f>
        <v/>
      </c>
      <c r="K1198" s="358" t="str">
        <f>IF(ISBLANK(INDEX('Policy Characteristics'!E:E,MATCH($C1198,'Policy Characteristics'!$C:$C,0))),"",INDEX('Policy Characteristics'!E:E,MATCH($C1198,'Policy Characteristics'!$C:$C,0)))</f>
        <v>GRA elec gen subsidy</v>
      </c>
      <c r="L1198" s="358">
        <f>IF(ISBLANK(INDEX('Policy Characteristics'!F:F,MATCH($C1198,'Policy Characteristics'!$C:$C,0))),"",INDEX('Policy Characteristics'!F:F,MATCH($C1198,'Policy Characteristics'!$C:$C,0)))</f>
        <v>0</v>
      </c>
      <c r="M1198" s="358">
        <f>IF(ISBLANK(INDEX('Policy Characteristics'!G:G,MATCH($C1198,'Policy Characteristics'!$C:$C,0))),"",INDEX('Policy Characteristics'!G:G,MATCH($C1198,'Policy Characteristics'!$C:$C,0)))</f>
        <v>10</v>
      </c>
      <c r="N1198" s="358">
        <f>IF(ISBLANK(INDEX('Policy Characteristics'!H:H,MATCH($C1198,'Policy Characteristics'!$C:$C,0))),"",INDEX('Policy Characteristics'!H:H,MATCH($C1198,'Policy Characteristics'!$C:$C,0)))</f>
        <v>1</v>
      </c>
      <c r="O1198" s="358" t="str">
        <f>IF(ISBLANK(INDEX('Policy Characteristics'!I:I,MATCH($C1198,'Policy Characteristics'!$C:$C,0))),"",INDEX('Policy Characteristics'!I:I,MATCH($C1198,'Policy Characteristics'!$C:$C,0)))</f>
        <v>weight</v>
      </c>
      <c r="P1198" s="358"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358" t="str">
        <f>IF(ISBLANK(INDEX('Policy Characteristics'!K:K,MATCH($C1198,'Policy Characteristics'!$C:$C,0))),"",INDEX('Policy Characteristics'!K:K,MATCH($C1198,'Policy Characteristics'!$C:$C,0)))</f>
        <v>io-model.html</v>
      </c>
      <c r="R1198" s="358" t="str">
        <f>IF(ISBLANK(INDEX('Policy Characteristics'!L:L,MATCH($C1198,'Policy Characteristics'!$C:$C,0))),"",INDEX('Policy Characteristics'!L:L,MATCH($C1198,'Policy Characteristics'!$C:$C,0)))</f>
        <v/>
      </c>
    </row>
    <row r="1199" spans="1:18" x14ac:dyDescent="0.35">
      <c r="A1199" s="358" t="str">
        <f>IF(ISBLANK(INDEX('Policy Characteristics'!A:A,MATCH($C1199,'Policy Characteristics'!$C:$C,0))),"",INDEX('Policy Characteristics'!A:A,MATCH($C1199,'Policy Characteristics'!$C:$C,0)))</f>
        <v>Government Revenue Accounting</v>
      </c>
      <c r="B1199" s="358" t="str">
        <f>IF(ISBLANK(INDEX('Policy Characteristics'!B:B,MATCH($C1199,'Policy Characteristics'!$C:$C,0))),"",INDEX('Policy Characteristics'!B:B,MATCH($C1199,'Policy Characteristics'!$C:$C,0)))</f>
        <v>Electricity Generation Subsidy</v>
      </c>
      <c r="C1199" s="368" t="str">
        <f t="shared" ref="C1199:C1202" si="73">C$1198</f>
        <v>GRA for Electricity Generation Subsidies</v>
      </c>
      <c r="D1199" s="4" t="s">
        <v>3095</v>
      </c>
      <c r="F1199" s="4" t="s">
        <v>3125</v>
      </c>
      <c r="H1199" s="271">
        <v>561</v>
      </c>
      <c r="I1199" s="5" t="str">
        <f t="shared" ref="I1199:I1202" si="74">I$1198</f>
        <v>Yes</v>
      </c>
      <c r="J1199" s="360" t="str">
        <f>IF(ISBLANK(INDEX('Policy Characteristics'!D:D,MATCH($C1199,'Policy Characteristics'!$C:$C,0))),"",INDEX('Policy Characteristics'!D:D,MATCH($C1199,'Policy Characteristics'!$C:$C,0)))</f>
        <v/>
      </c>
      <c r="K1199" s="358" t="str">
        <f>IF(ISBLANK(INDEX('Policy Characteristics'!E:E,MATCH($C1199,'Policy Characteristics'!$C:$C,0))),"",INDEX('Policy Characteristics'!E:E,MATCH($C1199,'Policy Characteristics'!$C:$C,0)))</f>
        <v>GRA elec gen subsidy</v>
      </c>
      <c r="L1199" s="358">
        <f>IF(ISBLANK(INDEX('Policy Characteristics'!F:F,MATCH($C1199,'Policy Characteristics'!$C:$C,0))),"",INDEX('Policy Characteristics'!F:F,MATCH($C1199,'Policy Characteristics'!$C:$C,0)))</f>
        <v>0</v>
      </c>
      <c r="M1199" s="358">
        <f>IF(ISBLANK(INDEX('Policy Characteristics'!G:G,MATCH($C1199,'Policy Characteristics'!$C:$C,0))),"",INDEX('Policy Characteristics'!G:G,MATCH($C1199,'Policy Characteristics'!$C:$C,0)))</f>
        <v>10</v>
      </c>
      <c r="N1199" s="358">
        <f>IF(ISBLANK(INDEX('Policy Characteristics'!H:H,MATCH($C1199,'Policy Characteristics'!$C:$C,0))),"",INDEX('Policy Characteristics'!H:H,MATCH($C1199,'Policy Characteristics'!$C:$C,0)))</f>
        <v>1</v>
      </c>
      <c r="O1199" s="358" t="str">
        <f>IF(ISBLANK(INDEX('Policy Characteristics'!I:I,MATCH($C1199,'Policy Characteristics'!$C:$C,0))),"",INDEX('Policy Characteristics'!I:I,MATCH($C1199,'Policy Characteristics'!$C:$C,0)))</f>
        <v>weight</v>
      </c>
      <c r="P1199" s="358"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358" t="str">
        <f>IF(ISBLANK(INDEX('Policy Characteristics'!K:K,MATCH($C1199,'Policy Characteristics'!$C:$C,0))),"",INDEX('Policy Characteristics'!K:K,MATCH($C1199,'Policy Characteristics'!$C:$C,0)))</f>
        <v>io-model.html</v>
      </c>
      <c r="R1199" s="358" t="str">
        <f>IF(ISBLANK(INDEX('Policy Characteristics'!L:L,MATCH($C1199,'Policy Characteristics'!$C:$C,0))),"",INDEX('Policy Characteristics'!L:L,MATCH($C1199,'Policy Characteristics'!$C:$C,0)))</f>
        <v/>
      </c>
    </row>
    <row r="1200" spans="1:18" x14ac:dyDescent="0.35">
      <c r="A1200" s="358" t="str">
        <f>IF(ISBLANK(INDEX('Policy Characteristics'!A:A,MATCH($C1200,'Policy Characteristics'!$C:$C,0))),"",INDEX('Policy Characteristics'!A:A,MATCH($C1200,'Policy Characteristics'!$C:$C,0)))</f>
        <v>Government Revenue Accounting</v>
      </c>
      <c r="B1200" s="358" t="str">
        <f>IF(ISBLANK(INDEX('Policy Characteristics'!B:B,MATCH($C1200,'Policy Characteristics'!$C:$C,0))),"",INDEX('Policy Characteristics'!B:B,MATCH($C1200,'Policy Characteristics'!$C:$C,0)))</f>
        <v>Electricity Generation Subsidy</v>
      </c>
      <c r="C1200" s="368" t="str">
        <f t="shared" si="73"/>
        <v>GRA for Electricity Generation Subsidies</v>
      </c>
      <c r="D1200" s="4" t="s">
        <v>3096</v>
      </c>
      <c r="F1200" s="4" t="s">
        <v>3100</v>
      </c>
      <c r="H1200" s="271">
        <v>562</v>
      </c>
      <c r="I1200" s="5" t="str">
        <f t="shared" si="74"/>
        <v>Yes</v>
      </c>
      <c r="J1200" s="360" t="str">
        <f>IF(ISBLANK(INDEX('Policy Characteristics'!D:D,MATCH($C1200,'Policy Characteristics'!$C:$C,0))),"",INDEX('Policy Characteristics'!D:D,MATCH($C1200,'Policy Characteristics'!$C:$C,0)))</f>
        <v/>
      </c>
      <c r="K1200" s="358" t="str">
        <f>IF(ISBLANK(INDEX('Policy Characteristics'!E:E,MATCH($C1200,'Policy Characteristics'!$C:$C,0))),"",INDEX('Policy Characteristics'!E:E,MATCH($C1200,'Policy Characteristics'!$C:$C,0)))</f>
        <v>GRA elec gen subsidy</v>
      </c>
      <c r="L1200" s="358">
        <f>IF(ISBLANK(INDEX('Policy Characteristics'!F:F,MATCH($C1200,'Policy Characteristics'!$C:$C,0))),"",INDEX('Policy Characteristics'!F:F,MATCH($C1200,'Policy Characteristics'!$C:$C,0)))</f>
        <v>0</v>
      </c>
      <c r="M1200" s="358">
        <f>IF(ISBLANK(INDEX('Policy Characteristics'!G:G,MATCH($C1200,'Policy Characteristics'!$C:$C,0))),"",INDEX('Policy Characteristics'!G:G,MATCH($C1200,'Policy Characteristics'!$C:$C,0)))</f>
        <v>10</v>
      </c>
      <c r="N1200" s="358">
        <f>IF(ISBLANK(INDEX('Policy Characteristics'!H:H,MATCH($C1200,'Policy Characteristics'!$C:$C,0))),"",INDEX('Policy Characteristics'!H:H,MATCH($C1200,'Policy Characteristics'!$C:$C,0)))</f>
        <v>1</v>
      </c>
      <c r="O1200" s="358" t="str">
        <f>IF(ISBLANK(INDEX('Policy Characteristics'!I:I,MATCH($C1200,'Policy Characteristics'!$C:$C,0))),"",INDEX('Policy Characteristics'!I:I,MATCH($C1200,'Policy Characteristics'!$C:$C,0)))</f>
        <v>weight</v>
      </c>
      <c r="P1200" s="358"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358" t="str">
        <f>IF(ISBLANK(INDEX('Policy Characteristics'!K:K,MATCH($C1200,'Policy Characteristics'!$C:$C,0))),"",INDEX('Policy Characteristics'!K:K,MATCH($C1200,'Policy Characteristics'!$C:$C,0)))</f>
        <v>io-model.html</v>
      </c>
      <c r="R1200" s="358" t="str">
        <f>IF(ISBLANK(INDEX('Policy Characteristics'!L:L,MATCH($C1200,'Policy Characteristics'!$C:$C,0))),"",INDEX('Policy Characteristics'!L:L,MATCH($C1200,'Policy Characteristics'!$C:$C,0)))</f>
        <v/>
      </c>
    </row>
    <row r="1201" spans="1:18" x14ac:dyDescent="0.35">
      <c r="A1201" s="358" t="str">
        <f>IF(ISBLANK(INDEX('Policy Characteristics'!A:A,MATCH($C1201,'Policy Characteristics'!$C:$C,0))),"",INDEX('Policy Characteristics'!A:A,MATCH($C1201,'Policy Characteristics'!$C:$C,0)))</f>
        <v>Government Revenue Accounting</v>
      </c>
      <c r="B1201" s="358" t="str">
        <f>IF(ISBLANK(INDEX('Policy Characteristics'!B:B,MATCH($C1201,'Policy Characteristics'!$C:$C,0))),"",INDEX('Policy Characteristics'!B:B,MATCH($C1201,'Policy Characteristics'!$C:$C,0)))</f>
        <v>Electricity Generation Subsidy</v>
      </c>
      <c r="C1201" s="368" t="str">
        <f t="shared" si="73"/>
        <v>GRA for Electricity Generation Subsidies</v>
      </c>
      <c r="D1201" s="4" t="s">
        <v>3097</v>
      </c>
      <c r="F1201" s="4" t="s">
        <v>3101</v>
      </c>
      <c r="H1201" s="271">
        <v>563</v>
      </c>
      <c r="I1201" s="5" t="str">
        <f t="shared" si="74"/>
        <v>Yes</v>
      </c>
      <c r="J1201" s="360" t="str">
        <f>IF(ISBLANK(INDEX('Policy Characteristics'!D:D,MATCH($C1201,'Policy Characteristics'!$C:$C,0))),"",INDEX('Policy Characteristics'!D:D,MATCH($C1201,'Policy Characteristics'!$C:$C,0)))</f>
        <v/>
      </c>
      <c r="K1201" s="358" t="str">
        <f>IF(ISBLANK(INDEX('Policy Characteristics'!E:E,MATCH($C1201,'Policy Characteristics'!$C:$C,0))),"",INDEX('Policy Characteristics'!E:E,MATCH($C1201,'Policy Characteristics'!$C:$C,0)))</f>
        <v>GRA elec gen subsidy</v>
      </c>
      <c r="L1201" s="358">
        <f>IF(ISBLANK(INDEX('Policy Characteristics'!F:F,MATCH($C1201,'Policy Characteristics'!$C:$C,0))),"",INDEX('Policy Characteristics'!F:F,MATCH($C1201,'Policy Characteristics'!$C:$C,0)))</f>
        <v>0</v>
      </c>
      <c r="M1201" s="358">
        <f>IF(ISBLANK(INDEX('Policy Characteristics'!G:G,MATCH($C1201,'Policy Characteristics'!$C:$C,0))),"",INDEX('Policy Characteristics'!G:G,MATCH($C1201,'Policy Characteristics'!$C:$C,0)))</f>
        <v>10</v>
      </c>
      <c r="N1201" s="358">
        <f>IF(ISBLANK(INDEX('Policy Characteristics'!H:H,MATCH($C1201,'Policy Characteristics'!$C:$C,0))),"",INDEX('Policy Characteristics'!H:H,MATCH($C1201,'Policy Characteristics'!$C:$C,0)))</f>
        <v>1</v>
      </c>
      <c r="O1201" s="358" t="str">
        <f>IF(ISBLANK(INDEX('Policy Characteristics'!I:I,MATCH($C1201,'Policy Characteristics'!$C:$C,0))),"",INDEX('Policy Characteristics'!I:I,MATCH($C1201,'Policy Characteristics'!$C:$C,0)))</f>
        <v>weight</v>
      </c>
      <c r="P1201" s="358"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358" t="str">
        <f>IF(ISBLANK(INDEX('Policy Characteristics'!K:K,MATCH($C1201,'Policy Characteristics'!$C:$C,0))),"",INDEX('Policy Characteristics'!K:K,MATCH($C1201,'Policy Characteristics'!$C:$C,0)))</f>
        <v>io-model.html</v>
      </c>
      <c r="R1201" s="358" t="str">
        <f>IF(ISBLANK(INDEX('Policy Characteristics'!L:L,MATCH($C1201,'Policy Characteristics'!$C:$C,0))),"",INDEX('Policy Characteristics'!L:L,MATCH($C1201,'Policy Characteristics'!$C:$C,0)))</f>
        <v/>
      </c>
    </row>
    <row r="1202" spans="1:18" x14ac:dyDescent="0.35">
      <c r="A1202" s="358" t="str">
        <f>IF(ISBLANK(INDEX('Policy Characteristics'!A:A,MATCH($C1202,'Policy Characteristics'!$C:$C,0))),"",INDEX('Policy Characteristics'!A:A,MATCH($C1202,'Policy Characteristics'!$C:$C,0)))</f>
        <v>Government Revenue Accounting</v>
      </c>
      <c r="B1202" s="358" t="str">
        <f>IF(ISBLANK(INDEX('Policy Characteristics'!B:B,MATCH($C1202,'Policy Characteristics'!$C:$C,0))),"",INDEX('Policy Characteristics'!B:B,MATCH($C1202,'Policy Characteristics'!$C:$C,0)))</f>
        <v>Electricity Generation Subsidy</v>
      </c>
      <c r="C1202" s="368" t="str">
        <f t="shared" si="73"/>
        <v>GRA for Electricity Generation Subsidies</v>
      </c>
      <c r="D1202" s="4" t="s">
        <v>3098</v>
      </c>
      <c r="F1202" s="4" t="s">
        <v>3102</v>
      </c>
      <c r="H1202" s="271">
        <v>564</v>
      </c>
      <c r="I1202" s="5" t="str">
        <f t="shared" si="74"/>
        <v>Yes</v>
      </c>
      <c r="J1202" s="360" t="str">
        <f>IF(ISBLANK(INDEX('Policy Characteristics'!D:D,MATCH($C1202,'Policy Characteristics'!$C:$C,0))),"",INDEX('Policy Characteristics'!D:D,MATCH($C1202,'Policy Characteristics'!$C:$C,0)))</f>
        <v/>
      </c>
      <c r="K1202" s="358" t="str">
        <f>IF(ISBLANK(INDEX('Policy Characteristics'!E:E,MATCH($C1202,'Policy Characteristics'!$C:$C,0))),"",INDEX('Policy Characteristics'!E:E,MATCH($C1202,'Policy Characteristics'!$C:$C,0)))</f>
        <v>GRA elec gen subsidy</v>
      </c>
      <c r="L1202" s="358">
        <f>IF(ISBLANK(INDEX('Policy Characteristics'!F:F,MATCH($C1202,'Policy Characteristics'!$C:$C,0))),"",INDEX('Policy Characteristics'!F:F,MATCH($C1202,'Policy Characteristics'!$C:$C,0)))</f>
        <v>0</v>
      </c>
      <c r="M1202" s="358">
        <f>IF(ISBLANK(INDEX('Policy Characteristics'!G:G,MATCH($C1202,'Policy Characteristics'!$C:$C,0))),"",INDEX('Policy Characteristics'!G:G,MATCH($C1202,'Policy Characteristics'!$C:$C,0)))</f>
        <v>10</v>
      </c>
      <c r="N1202" s="358">
        <f>IF(ISBLANK(INDEX('Policy Characteristics'!H:H,MATCH($C1202,'Policy Characteristics'!$C:$C,0))),"",INDEX('Policy Characteristics'!H:H,MATCH($C1202,'Policy Characteristics'!$C:$C,0)))</f>
        <v>1</v>
      </c>
      <c r="O1202" s="358" t="str">
        <f>IF(ISBLANK(INDEX('Policy Characteristics'!I:I,MATCH($C1202,'Policy Characteristics'!$C:$C,0))),"",INDEX('Policy Characteristics'!I:I,MATCH($C1202,'Policy Characteristics'!$C:$C,0)))</f>
        <v>weight</v>
      </c>
      <c r="P1202" s="358"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358" t="str">
        <f>IF(ISBLANK(INDEX('Policy Characteristics'!K:K,MATCH($C1202,'Policy Characteristics'!$C:$C,0))),"",INDEX('Policy Characteristics'!K:K,MATCH($C1202,'Policy Characteristics'!$C:$C,0)))</f>
        <v>io-model.html</v>
      </c>
      <c r="R1202" s="358" t="str">
        <f>IF(ISBLANK(INDEX('Policy Characteristics'!L:L,MATCH($C1202,'Policy Characteristics'!$C:$C,0))),"",INDEX('Policy Characteristics'!L:L,MATCH($C1202,'Policy Characteristics'!$C:$C,0)))</f>
        <v/>
      </c>
    </row>
    <row r="1203" spans="1:18" x14ac:dyDescent="0.35">
      <c r="A1203" s="358" t="str">
        <f>IF(ISBLANK(INDEX('Policy Characteristics'!A:A,MATCH($C1203,'Policy Characteristics'!$C:$C,0))),"",INDEX('Policy Characteristics'!A:A,MATCH($C1203,'Policy Characteristics'!$C:$C,0)))</f>
        <v>Government Revenue Accounting</v>
      </c>
      <c r="B1203" s="358" t="str">
        <f>IF(ISBLANK(INDEX('Policy Characteristics'!B:B,MATCH($C1203,'Policy Characteristics'!$C:$C,0))),"",INDEX('Policy Characteristics'!B:B,MATCH($C1203,'Policy Characteristics'!$C:$C,0)))</f>
        <v>Electricity Capacity Construction Subsidy</v>
      </c>
      <c r="C1203" s="367" t="s">
        <v>3089</v>
      </c>
      <c r="D1203" s="4" t="s">
        <v>3094</v>
      </c>
      <c r="F1203" s="4" t="s">
        <v>3099</v>
      </c>
      <c r="H1203" s="271">
        <v>565</v>
      </c>
      <c r="I1203" s="4" t="s">
        <v>45</v>
      </c>
      <c r="J1203" s="360" t="str">
        <f>IF(ISBLANK(INDEX('Policy Characteristics'!D:D,MATCH($C1203,'Policy Characteristics'!$C:$C,0))),"",INDEX('Policy Characteristics'!D:D,MATCH($C1203,'Policy Characteristics'!$C:$C,0)))</f>
        <v/>
      </c>
      <c r="K1203" s="358" t="str">
        <f>IF(ISBLANK(INDEX('Policy Characteristics'!E:E,MATCH($C1203,'Policy Characteristics'!$C:$C,0))),"",INDEX('Policy Characteristics'!E:E,MATCH($C1203,'Policy Characteristics'!$C:$C,0)))</f>
        <v>GRA elec cap const subsidy</v>
      </c>
      <c r="L1203" s="358">
        <f>IF(ISBLANK(INDEX('Policy Characteristics'!F:F,MATCH($C1203,'Policy Characteristics'!$C:$C,0))),"",INDEX('Policy Characteristics'!F:F,MATCH($C1203,'Policy Characteristics'!$C:$C,0)))</f>
        <v>0</v>
      </c>
      <c r="M1203" s="358">
        <f>IF(ISBLANK(INDEX('Policy Characteristics'!G:G,MATCH($C1203,'Policy Characteristics'!$C:$C,0))),"",INDEX('Policy Characteristics'!G:G,MATCH($C1203,'Policy Characteristics'!$C:$C,0)))</f>
        <v>10</v>
      </c>
      <c r="N1203" s="358">
        <f>IF(ISBLANK(INDEX('Policy Characteristics'!H:H,MATCH($C1203,'Policy Characteristics'!$C:$C,0))),"",INDEX('Policy Characteristics'!H:H,MATCH($C1203,'Policy Characteristics'!$C:$C,0)))</f>
        <v>1</v>
      </c>
      <c r="O1203" s="358" t="str">
        <f>IF(ISBLANK(INDEX('Policy Characteristics'!I:I,MATCH($C1203,'Policy Characteristics'!$C:$C,0))),"",INDEX('Policy Characteristics'!I:I,MATCH($C1203,'Policy Characteristics'!$C:$C,0)))</f>
        <v>weight</v>
      </c>
      <c r="P1203" s="358"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358" t="str">
        <f>IF(ISBLANK(INDEX('Policy Characteristics'!K:K,MATCH($C1203,'Policy Characteristics'!$C:$C,0))),"",INDEX('Policy Characteristics'!K:K,MATCH($C1203,'Policy Characteristics'!$C:$C,0)))</f>
        <v>io-model.html</v>
      </c>
      <c r="R1203" s="358" t="str">
        <f>IF(ISBLANK(INDEX('Policy Characteristics'!L:L,MATCH($C1203,'Policy Characteristics'!$C:$C,0))),"",INDEX('Policy Characteristics'!L:L,MATCH($C1203,'Policy Characteristics'!$C:$C,0)))</f>
        <v/>
      </c>
    </row>
    <row r="1204" spans="1:18" x14ac:dyDescent="0.35">
      <c r="A1204" s="358" t="str">
        <f>IF(ISBLANK(INDEX('Policy Characteristics'!A:A,MATCH($C1204,'Policy Characteristics'!$C:$C,0))),"",INDEX('Policy Characteristics'!A:A,MATCH($C1204,'Policy Characteristics'!$C:$C,0)))</f>
        <v>Government Revenue Accounting</v>
      </c>
      <c r="B1204" s="358" t="str">
        <f>IF(ISBLANK(INDEX('Policy Characteristics'!B:B,MATCH($C1204,'Policy Characteristics'!$C:$C,0))),"",INDEX('Policy Characteristics'!B:B,MATCH($C1204,'Policy Characteristics'!$C:$C,0)))</f>
        <v>Electricity Capacity Construction Subsidy</v>
      </c>
      <c r="C1204" s="368" t="str">
        <f t="shared" ref="C1204:C1207" si="75">C$1203</f>
        <v>GRA for Electricity Capacity Construction Subsidies</v>
      </c>
      <c r="D1204" s="4" t="s">
        <v>3095</v>
      </c>
      <c r="F1204" s="4" t="s">
        <v>3125</v>
      </c>
      <c r="H1204" s="271">
        <v>566</v>
      </c>
      <c r="I1204" s="5" t="str">
        <f t="shared" ref="I1204:I1207" si="76">I$1203</f>
        <v>Yes</v>
      </c>
      <c r="J1204" s="360" t="str">
        <f>IF(ISBLANK(INDEX('Policy Characteristics'!D:D,MATCH($C1204,'Policy Characteristics'!$C:$C,0))),"",INDEX('Policy Characteristics'!D:D,MATCH($C1204,'Policy Characteristics'!$C:$C,0)))</f>
        <v/>
      </c>
      <c r="K1204" s="358" t="str">
        <f>IF(ISBLANK(INDEX('Policy Characteristics'!E:E,MATCH($C1204,'Policy Characteristics'!$C:$C,0))),"",INDEX('Policy Characteristics'!E:E,MATCH($C1204,'Policy Characteristics'!$C:$C,0)))</f>
        <v>GRA elec cap const subsidy</v>
      </c>
      <c r="L1204" s="358">
        <f>IF(ISBLANK(INDEX('Policy Characteristics'!F:F,MATCH($C1204,'Policy Characteristics'!$C:$C,0))),"",INDEX('Policy Characteristics'!F:F,MATCH($C1204,'Policy Characteristics'!$C:$C,0)))</f>
        <v>0</v>
      </c>
      <c r="M1204" s="358">
        <f>IF(ISBLANK(INDEX('Policy Characteristics'!G:G,MATCH($C1204,'Policy Characteristics'!$C:$C,0))),"",INDEX('Policy Characteristics'!G:G,MATCH($C1204,'Policy Characteristics'!$C:$C,0)))</f>
        <v>10</v>
      </c>
      <c r="N1204" s="358">
        <f>IF(ISBLANK(INDEX('Policy Characteristics'!H:H,MATCH($C1204,'Policy Characteristics'!$C:$C,0))),"",INDEX('Policy Characteristics'!H:H,MATCH($C1204,'Policy Characteristics'!$C:$C,0)))</f>
        <v>1</v>
      </c>
      <c r="O1204" s="358" t="str">
        <f>IF(ISBLANK(INDEX('Policy Characteristics'!I:I,MATCH($C1204,'Policy Characteristics'!$C:$C,0))),"",INDEX('Policy Characteristics'!I:I,MATCH($C1204,'Policy Characteristics'!$C:$C,0)))</f>
        <v>weight</v>
      </c>
      <c r="P1204" s="358"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358" t="str">
        <f>IF(ISBLANK(INDEX('Policy Characteristics'!K:K,MATCH($C1204,'Policy Characteristics'!$C:$C,0))),"",INDEX('Policy Characteristics'!K:K,MATCH($C1204,'Policy Characteristics'!$C:$C,0)))</f>
        <v>io-model.html</v>
      </c>
      <c r="R1204" s="358" t="str">
        <f>IF(ISBLANK(INDEX('Policy Characteristics'!L:L,MATCH($C1204,'Policy Characteristics'!$C:$C,0))),"",INDEX('Policy Characteristics'!L:L,MATCH($C1204,'Policy Characteristics'!$C:$C,0)))</f>
        <v/>
      </c>
    </row>
    <row r="1205" spans="1:18" x14ac:dyDescent="0.35">
      <c r="A1205" s="358" t="str">
        <f>IF(ISBLANK(INDEX('Policy Characteristics'!A:A,MATCH($C1205,'Policy Characteristics'!$C:$C,0))),"",INDEX('Policy Characteristics'!A:A,MATCH($C1205,'Policy Characteristics'!$C:$C,0)))</f>
        <v>Government Revenue Accounting</v>
      </c>
      <c r="B1205" s="358" t="str">
        <f>IF(ISBLANK(INDEX('Policy Characteristics'!B:B,MATCH($C1205,'Policy Characteristics'!$C:$C,0))),"",INDEX('Policy Characteristics'!B:B,MATCH($C1205,'Policy Characteristics'!$C:$C,0)))</f>
        <v>Electricity Capacity Construction Subsidy</v>
      </c>
      <c r="C1205" s="368" t="str">
        <f t="shared" si="75"/>
        <v>GRA for Electricity Capacity Construction Subsidies</v>
      </c>
      <c r="D1205" s="4" t="s">
        <v>3096</v>
      </c>
      <c r="F1205" s="4" t="s">
        <v>3100</v>
      </c>
      <c r="H1205" s="271">
        <v>567</v>
      </c>
      <c r="I1205" s="5" t="str">
        <f t="shared" si="76"/>
        <v>Yes</v>
      </c>
      <c r="J1205" s="360" t="str">
        <f>IF(ISBLANK(INDEX('Policy Characteristics'!D:D,MATCH($C1205,'Policy Characteristics'!$C:$C,0))),"",INDEX('Policy Characteristics'!D:D,MATCH($C1205,'Policy Characteristics'!$C:$C,0)))</f>
        <v/>
      </c>
      <c r="K1205" s="358" t="str">
        <f>IF(ISBLANK(INDEX('Policy Characteristics'!E:E,MATCH($C1205,'Policy Characteristics'!$C:$C,0))),"",INDEX('Policy Characteristics'!E:E,MATCH($C1205,'Policy Characteristics'!$C:$C,0)))</f>
        <v>GRA elec cap const subsidy</v>
      </c>
      <c r="L1205" s="358">
        <f>IF(ISBLANK(INDEX('Policy Characteristics'!F:F,MATCH($C1205,'Policy Characteristics'!$C:$C,0))),"",INDEX('Policy Characteristics'!F:F,MATCH($C1205,'Policy Characteristics'!$C:$C,0)))</f>
        <v>0</v>
      </c>
      <c r="M1205" s="358">
        <f>IF(ISBLANK(INDEX('Policy Characteristics'!G:G,MATCH($C1205,'Policy Characteristics'!$C:$C,0))),"",INDEX('Policy Characteristics'!G:G,MATCH($C1205,'Policy Characteristics'!$C:$C,0)))</f>
        <v>10</v>
      </c>
      <c r="N1205" s="358">
        <f>IF(ISBLANK(INDEX('Policy Characteristics'!H:H,MATCH($C1205,'Policy Characteristics'!$C:$C,0))),"",INDEX('Policy Characteristics'!H:H,MATCH($C1205,'Policy Characteristics'!$C:$C,0)))</f>
        <v>1</v>
      </c>
      <c r="O1205" s="358" t="str">
        <f>IF(ISBLANK(INDEX('Policy Characteristics'!I:I,MATCH($C1205,'Policy Characteristics'!$C:$C,0))),"",INDEX('Policy Characteristics'!I:I,MATCH($C1205,'Policy Characteristics'!$C:$C,0)))</f>
        <v>weight</v>
      </c>
      <c r="P1205" s="358"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358" t="str">
        <f>IF(ISBLANK(INDEX('Policy Characteristics'!K:K,MATCH($C1205,'Policy Characteristics'!$C:$C,0))),"",INDEX('Policy Characteristics'!K:K,MATCH($C1205,'Policy Characteristics'!$C:$C,0)))</f>
        <v>io-model.html</v>
      </c>
      <c r="R1205" s="358" t="str">
        <f>IF(ISBLANK(INDEX('Policy Characteristics'!L:L,MATCH($C1205,'Policy Characteristics'!$C:$C,0))),"",INDEX('Policy Characteristics'!L:L,MATCH($C1205,'Policy Characteristics'!$C:$C,0)))</f>
        <v/>
      </c>
    </row>
    <row r="1206" spans="1:18" x14ac:dyDescent="0.35">
      <c r="A1206" s="358" t="str">
        <f>IF(ISBLANK(INDEX('Policy Characteristics'!A:A,MATCH($C1206,'Policy Characteristics'!$C:$C,0))),"",INDEX('Policy Characteristics'!A:A,MATCH($C1206,'Policy Characteristics'!$C:$C,0)))</f>
        <v>Government Revenue Accounting</v>
      </c>
      <c r="B1206" s="358" t="str">
        <f>IF(ISBLANK(INDEX('Policy Characteristics'!B:B,MATCH($C1206,'Policy Characteristics'!$C:$C,0))),"",INDEX('Policy Characteristics'!B:B,MATCH($C1206,'Policy Characteristics'!$C:$C,0)))</f>
        <v>Electricity Capacity Construction Subsidy</v>
      </c>
      <c r="C1206" s="368" t="str">
        <f t="shared" si="75"/>
        <v>GRA for Electricity Capacity Construction Subsidies</v>
      </c>
      <c r="D1206" s="4" t="s">
        <v>3097</v>
      </c>
      <c r="F1206" s="4" t="s">
        <v>3101</v>
      </c>
      <c r="H1206" s="271">
        <v>568</v>
      </c>
      <c r="I1206" s="5" t="str">
        <f t="shared" si="76"/>
        <v>Yes</v>
      </c>
      <c r="J1206" s="360" t="str">
        <f>IF(ISBLANK(INDEX('Policy Characteristics'!D:D,MATCH($C1206,'Policy Characteristics'!$C:$C,0))),"",INDEX('Policy Characteristics'!D:D,MATCH($C1206,'Policy Characteristics'!$C:$C,0)))</f>
        <v/>
      </c>
      <c r="K1206" s="358" t="str">
        <f>IF(ISBLANK(INDEX('Policy Characteristics'!E:E,MATCH($C1206,'Policy Characteristics'!$C:$C,0))),"",INDEX('Policy Characteristics'!E:E,MATCH($C1206,'Policy Characteristics'!$C:$C,0)))</f>
        <v>GRA elec cap const subsidy</v>
      </c>
      <c r="L1206" s="358">
        <f>IF(ISBLANK(INDEX('Policy Characteristics'!F:F,MATCH($C1206,'Policy Characteristics'!$C:$C,0))),"",INDEX('Policy Characteristics'!F:F,MATCH($C1206,'Policy Characteristics'!$C:$C,0)))</f>
        <v>0</v>
      </c>
      <c r="M1206" s="358">
        <f>IF(ISBLANK(INDEX('Policy Characteristics'!G:G,MATCH($C1206,'Policy Characteristics'!$C:$C,0))),"",INDEX('Policy Characteristics'!G:G,MATCH($C1206,'Policy Characteristics'!$C:$C,0)))</f>
        <v>10</v>
      </c>
      <c r="N1206" s="358">
        <f>IF(ISBLANK(INDEX('Policy Characteristics'!H:H,MATCH($C1206,'Policy Characteristics'!$C:$C,0))),"",INDEX('Policy Characteristics'!H:H,MATCH($C1206,'Policy Characteristics'!$C:$C,0)))</f>
        <v>1</v>
      </c>
      <c r="O1206" s="358" t="str">
        <f>IF(ISBLANK(INDEX('Policy Characteristics'!I:I,MATCH($C1206,'Policy Characteristics'!$C:$C,0))),"",INDEX('Policy Characteristics'!I:I,MATCH($C1206,'Policy Characteristics'!$C:$C,0)))</f>
        <v>weight</v>
      </c>
      <c r="P1206" s="358"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358" t="str">
        <f>IF(ISBLANK(INDEX('Policy Characteristics'!K:K,MATCH($C1206,'Policy Characteristics'!$C:$C,0))),"",INDEX('Policy Characteristics'!K:K,MATCH($C1206,'Policy Characteristics'!$C:$C,0)))</f>
        <v>io-model.html</v>
      </c>
      <c r="R1206" s="358" t="str">
        <f>IF(ISBLANK(INDEX('Policy Characteristics'!L:L,MATCH($C1206,'Policy Characteristics'!$C:$C,0))),"",INDEX('Policy Characteristics'!L:L,MATCH($C1206,'Policy Characteristics'!$C:$C,0)))</f>
        <v/>
      </c>
    </row>
    <row r="1207" spans="1:18" x14ac:dyDescent="0.35">
      <c r="A1207" s="358" t="str">
        <f>IF(ISBLANK(INDEX('Policy Characteristics'!A:A,MATCH($C1207,'Policy Characteristics'!$C:$C,0))),"",INDEX('Policy Characteristics'!A:A,MATCH($C1207,'Policy Characteristics'!$C:$C,0)))</f>
        <v>Government Revenue Accounting</v>
      </c>
      <c r="B1207" s="358" t="str">
        <f>IF(ISBLANK(INDEX('Policy Characteristics'!B:B,MATCH($C1207,'Policy Characteristics'!$C:$C,0))),"",INDEX('Policy Characteristics'!B:B,MATCH($C1207,'Policy Characteristics'!$C:$C,0)))</f>
        <v>Electricity Capacity Construction Subsidy</v>
      </c>
      <c r="C1207" s="368" t="str">
        <f t="shared" si="75"/>
        <v>GRA for Electricity Capacity Construction Subsidies</v>
      </c>
      <c r="D1207" s="4" t="s">
        <v>3098</v>
      </c>
      <c r="F1207" s="4" t="s">
        <v>3102</v>
      </c>
      <c r="H1207" s="271">
        <v>569</v>
      </c>
      <c r="I1207" s="5" t="str">
        <f t="shared" si="76"/>
        <v>Yes</v>
      </c>
      <c r="J1207" s="360" t="str">
        <f>IF(ISBLANK(INDEX('Policy Characteristics'!D:D,MATCH($C1207,'Policy Characteristics'!$C:$C,0))),"",INDEX('Policy Characteristics'!D:D,MATCH($C1207,'Policy Characteristics'!$C:$C,0)))</f>
        <v/>
      </c>
      <c r="K1207" s="358" t="str">
        <f>IF(ISBLANK(INDEX('Policy Characteristics'!E:E,MATCH($C1207,'Policy Characteristics'!$C:$C,0))),"",INDEX('Policy Characteristics'!E:E,MATCH($C1207,'Policy Characteristics'!$C:$C,0)))</f>
        <v>GRA elec cap const subsidy</v>
      </c>
      <c r="L1207" s="358">
        <f>IF(ISBLANK(INDEX('Policy Characteristics'!F:F,MATCH($C1207,'Policy Characteristics'!$C:$C,0))),"",INDEX('Policy Characteristics'!F:F,MATCH($C1207,'Policy Characteristics'!$C:$C,0)))</f>
        <v>0</v>
      </c>
      <c r="M1207" s="358">
        <f>IF(ISBLANK(INDEX('Policy Characteristics'!G:G,MATCH($C1207,'Policy Characteristics'!$C:$C,0))),"",INDEX('Policy Characteristics'!G:G,MATCH($C1207,'Policy Characteristics'!$C:$C,0)))</f>
        <v>10</v>
      </c>
      <c r="N1207" s="358">
        <f>IF(ISBLANK(INDEX('Policy Characteristics'!H:H,MATCH($C1207,'Policy Characteristics'!$C:$C,0))),"",INDEX('Policy Characteristics'!H:H,MATCH($C1207,'Policy Characteristics'!$C:$C,0)))</f>
        <v>1</v>
      </c>
      <c r="O1207" s="358" t="str">
        <f>IF(ISBLANK(INDEX('Policy Characteristics'!I:I,MATCH($C1207,'Policy Characteristics'!$C:$C,0))),"",INDEX('Policy Characteristics'!I:I,MATCH($C1207,'Policy Characteristics'!$C:$C,0)))</f>
        <v>weight</v>
      </c>
      <c r="P1207" s="358"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358" t="str">
        <f>IF(ISBLANK(INDEX('Policy Characteristics'!K:K,MATCH($C1207,'Policy Characteristics'!$C:$C,0))),"",INDEX('Policy Characteristics'!K:K,MATCH($C1207,'Policy Characteristics'!$C:$C,0)))</f>
        <v>io-model.html</v>
      </c>
      <c r="R1207" s="358" t="str">
        <f>IF(ISBLANK(INDEX('Policy Characteristics'!L:L,MATCH($C1207,'Policy Characteristics'!$C:$C,0))),"",INDEX('Policy Characteristics'!L:L,MATCH($C1207,'Policy Characteristics'!$C:$C,0)))</f>
        <v/>
      </c>
    </row>
    <row r="1208" spans="1:18" x14ac:dyDescent="0.35">
      <c r="A1208" s="358" t="str">
        <f>IF(ISBLANK(INDEX('Policy Characteristics'!A:A,MATCH($C1208,'Policy Characteristics'!$C:$C,0))),"",INDEX('Policy Characteristics'!A:A,MATCH($C1208,'Policy Characteristics'!$C:$C,0)))</f>
        <v>Government Revenue Accounting</v>
      </c>
      <c r="B1208" s="358" t="str">
        <f>IF(ISBLANK(INDEX('Policy Characteristics'!B:B,MATCH($C1208,'Policy Characteristics'!$C:$C,0))),"",INDEX('Policy Characteristics'!B:B,MATCH($C1208,'Policy Characteristics'!$C:$C,0)))</f>
        <v>Distributed Solar Subsidy</v>
      </c>
      <c r="C1208" s="367" t="s">
        <v>3090</v>
      </c>
      <c r="D1208" s="4" t="s">
        <v>3094</v>
      </c>
      <c r="F1208" s="4" t="s">
        <v>3099</v>
      </c>
      <c r="H1208" s="271">
        <v>570</v>
      </c>
      <c r="I1208" s="4" t="s">
        <v>45</v>
      </c>
      <c r="J1208" s="360" t="str">
        <f>IF(ISBLANK(INDEX('Policy Characteristics'!D:D,MATCH($C1208,'Policy Characteristics'!$C:$C,0))),"",INDEX('Policy Characteristics'!D:D,MATCH($C1208,'Policy Characteristics'!$C:$C,0)))</f>
        <v/>
      </c>
      <c r="K1208" s="358" t="str">
        <f>IF(ISBLANK(INDEX('Policy Characteristics'!E:E,MATCH($C1208,'Policy Characteristics'!$C:$C,0))),"",INDEX('Policy Characteristics'!E:E,MATCH($C1208,'Policy Characteristics'!$C:$C,0)))</f>
        <v>GRA dist solar subsidy</v>
      </c>
      <c r="L1208" s="358">
        <f>IF(ISBLANK(INDEX('Policy Characteristics'!F:F,MATCH($C1208,'Policy Characteristics'!$C:$C,0))),"",INDEX('Policy Characteristics'!F:F,MATCH($C1208,'Policy Characteristics'!$C:$C,0)))</f>
        <v>0</v>
      </c>
      <c r="M1208" s="358">
        <f>IF(ISBLANK(INDEX('Policy Characteristics'!G:G,MATCH($C1208,'Policy Characteristics'!$C:$C,0))),"",INDEX('Policy Characteristics'!G:G,MATCH($C1208,'Policy Characteristics'!$C:$C,0)))</f>
        <v>10</v>
      </c>
      <c r="N1208" s="358">
        <f>IF(ISBLANK(INDEX('Policy Characteristics'!H:H,MATCH($C1208,'Policy Characteristics'!$C:$C,0))),"",INDEX('Policy Characteristics'!H:H,MATCH($C1208,'Policy Characteristics'!$C:$C,0)))</f>
        <v>1</v>
      </c>
      <c r="O1208" s="358" t="str">
        <f>IF(ISBLANK(INDEX('Policy Characteristics'!I:I,MATCH($C1208,'Policy Characteristics'!$C:$C,0))),"",INDEX('Policy Characteristics'!I:I,MATCH($C1208,'Policy Characteristics'!$C:$C,0)))</f>
        <v>weight</v>
      </c>
      <c r="P1208" s="358"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358" t="str">
        <f>IF(ISBLANK(INDEX('Policy Characteristics'!K:K,MATCH($C1208,'Policy Characteristics'!$C:$C,0))),"",INDEX('Policy Characteristics'!K:K,MATCH($C1208,'Policy Characteristics'!$C:$C,0)))</f>
        <v>io-model.html</v>
      </c>
      <c r="R1208" s="358" t="str">
        <f>IF(ISBLANK(INDEX('Policy Characteristics'!L:L,MATCH($C1208,'Policy Characteristics'!$C:$C,0))),"",INDEX('Policy Characteristics'!L:L,MATCH($C1208,'Policy Characteristics'!$C:$C,0)))</f>
        <v/>
      </c>
    </row>
    <row r="1209" spans="1:18" x14ac:dyDescent="0.35">
      <c r="A1209" s="358" t="str">
        <f>IF(ISBLANK(INDEX('Policy Characteristics'!A:A,MATCH($C1209,'Policy Characteristics'!$C:$C,0))),"",INDEX('Policy Characteristics'!A:A,MATCH($C1209,'Policy Characteristics'!$C:$C,0)))</f>
        <v>Government Revenue Accounting</v>
      </c>
      <c r="B1209" s="358" t="str">
        <f>IF(ISBLANK(INDEX('Policy Characteristics'!B:B,MATCH($C1209,'Policy Characteristics'!$C:$C,0))),"",INDEX('Policy Characteristics'!B:B,MATCH($C1209,'Policy Characteristics'!$C:$C,0)))</f>
        <v>Distributed Solar Subsidy</v>
      </c>
      <c r="C1209" s="368" t="str">
        <f t="shared" ref="C1209:C1212" si="77">C$1208</f>
        <v>GRA for Distributed Solar Subsidy</v>
      </c>
      <c r="D1209" s="4" t="s">
        <v>3095</v>
      </c>
      <c r="F1209" s="4" t="s">
        <v>3125</v>
      </c>
      <c r="H1209" s="271">
        <v>571</v>
      </c>
      <c r="I1209" s="5" t="str">
        <f t="shared" ref="I1209:I1212" si="78">I$1208</f>
        <v>Yes</v>
      </c>
      <c r="J1209" s="360" t="str">
        <f>IF(ISBLANK(INDEX('Policy Characteristics'!D:D,MATCH($C1209,'Policy Characteristics'!$C:$C,0))),"",INDEX('Policy Characteristics'!D:D,MATCH($C1209,'Policy Characteristics'!$C:$C,0)))</f>
        <v/>
      </c>
      <c r="K1209" s="358" t="str">
        <f>IF(ISBLANK(INDEX('Policy Characteristics'!E:E,MATCH($C1209,'Policy Characteristics'!$C:$C,0))),"",INDEX('Policy Characteristics'!E:E,MATCH($C1209,'Policy Characteristics'!$C:$C,0)))</f>
        <v>GRA dist solar subsidy</v>
      </c>
      <c r="L1209" s="358">
        <f>IF(ISBLANK(INDEX('Policy Characteristics'!F:F,MATCH($C1209,'Policy Characteristics'!$C:$C,0))),"",INDEX('Policy Characteristics'!F:F,MATCH($C1209,'Policy Characteristics'!$C:$C,0)))</f>
        <v>0</v>
      </c>
      <c r="M1209" s="358">
        <f>IF(ISBLANK(INDEX('Policy Characteristics'!G:G,MATCH($C1209,'Policy Characteristics'!$C:$C,0))),"",INDEX('Policy Characteristics'!G:G,MATCH($C1209,'Policy Characteristics'!$C:$C,0)))</f>
        <v>10</v>
      </c>
      <c r="N1209" s="358">
        <f>IF(ISBLANK(INDEX('Policy Characteristics'!H:H,MATCH($C1209,'Policy Characteristics'!$C:$C,0))),"",INDEX('Policy Characteristics'!H:H,MATCH($C1209,'Policy Characteristics'!$C:$C,0)))</f>
        <v>1</v>
      </c>
      <c r="O1209" s="358" t="str">
        <f>IF(ISBLANK(INDEX('Policy Characteristics'!I:I,MATCH($C1209,'Policy Characteristics'!$C:$C,0))),"",INDEX('Policy Characteristics'!I:I,MATCH($C1209,'Policy Characteristics'!$C:$C,0)))</f>
        <v>weight</v>
      </c>
      <c r="P1209" s="358"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358" t="str">
        <f>IF(ISBLANK(INDEX('Policy Characteristics'!K:K,MATCH($C1209,'Policy Characteristics'!$C:$C,0))),"",INDEX('Policy Characteristics'!K:K,MATCH($C1209,'Policy Characteristics'!$C:$C,0)))</f>
        <v>io-model.html</v>
      </c>
      <c r="R1209" s="358" t="str">
        <f>IF(ISBLANK(INDEX('Policy Characteristics'!L:L,MATCH($C1209,'Policy Characteristics'!$C:$C,0))),"",INDEX('Policy Characteristics'!L:L,MATCH($C1209,'Policy Characteristics'!$C:$C,0)))</f>
        <v/>
      </c>
    </row>
    <row r="1210" spans="1:18" x14ac:dyDescent="0.35">
      <c r="A1210" s="358" t="str">
        <f>IF(ISBLANK(INDEX('Policy Characteristics'!A:A,MATCH($C1210,'Policy Characteristics'!$C:$C,0))),"",INDEX('Policy Characteristics'!A:A,MATCH($C1210,'Policy Characteristics'!$C:$C,0)))</f>
        <v>Government Revenue Accounting</v>
      </c>
      <c r="B1210" s="358" t="str">
        <f>IF(ISBLANK(INDEX('Policy Characteristics'!B:B,MATCH($C1210,'Policy Characteristics'!$C:$C,0))),"",INDEX('Policy Characteristics'!B:B,MATCH($C1210,'Policy Characteristics'!$C:$C,0)))</f>
        <v>Distributed Solar Subsidy</v>
      </c>
      <c r="C1210" s="368" t="str">
        <f t="shared" si="77"/>
        <v>GRA for Distributed Solar Subsidy</v>
      </c>
      <c r="D1210" s="4" t="s">
        <v>3096</v>
      </c>
      <c r="F1210" s="4" t="s">
        <v>3100</v>
      </c>
      <c r="H1210" s="271">
        <v>572</v>
      </c>
      <c r="I1210" s="5" t="str">
        <f t="shared" si="78"/>
        <v>Yes</v>
      </c>
      <c r="J1210" s="360" t="str">
        <f>IF(ISBLANK(INDEX('Policy Characteristics'!D:D,MATCH($C1210,'Policy Characteristics'!$C:$C,0))),"",INDEX('Policy Characteristics'!D:D,MATCH($C1210,'Policy Characteristics'!$C:$C,0)))</f>
        <v/>
      </c>
      <c r="K1210" s="358" t="str">
        <f>IF(ISBLANK(INDEX('Policy Characteristics'!E:E,MATCH($C1210,'Policy Characteristics'!$C:$C,0))),"",INDEX('Policy Characteristics'!E:E,MATCH($C1210,'Policy Characteristics'!$C:$C,0)))</f>
        <v>GRA dist solar subsidy</v>
      </c>
      <c r="L1210" s="358">
        <f>IF(ISBLANK(INDEX('Policy Characteristics'!F:F,MATCH($C1210,'Policy Characteristics'!$C:$C,0))),"",INDEX('Policy Characteristics'!F:F,MATCH($C1210,'Policy Characteristics'!$C:$C,0)))</f>
        <v>0</v>
      </c>
      <c r="M1210" s="358">
        <f>IF(ISBLANK(INDEX('Policy Characteristics'!G:G,MATCH($C1210,'Policy Characteristics'!$C:$C,0))),"",INDEX('Policy Characteristics'!G:G,MATCH($C1210,'Policy Characteristics'!$C:$C,0)))</f>
        <v>10</v>
      </c>
      <c r="N1210" s="358">
        <f>IF(ISBLANK(INDEX('Policy Characteristics'!H:H,MATCH($C1210,'Policy Characteristics'!$C:$C,0))),"",INDEX('Policy Characteristics'!H:H,MATCH($C1210,'Policy Characteristics'!$C:$C,0)))</f>
        <v>1</v>
      </c>
      <c r="O1210" s="358" t="str">
        <f>IF(ISBLANK(INDEX('Policy Characteristics'!I:I,MATCH($C1210,'Policy Characteristics'!$C:$C,0))),"",INDEX('Policy Characteristics'!I:I,MATCH($C1210,'Policy Characteristics'!$C:$C,0)))</f>
        <v>weight</v>
      </c>
      <c r="P1210" s="358"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358" t="str">
        <f>IF(ISBLANK(INDEX('Policy Characteristics'!K:K,MATCH($C1210,'Policy Characteristics'!$C:$C,0))),"",INDEX('Policy Characteristics'!K:K,MATCH($C1210,'Policy Characteristics'!$C:$C,0)))</f>
        <v>io-model.html</v>
      </c>
      <c r="R1210" s="358" t="str">
        <f>IF(ISBLANK(INDEX('Policy Characteristics'!L:L,MATCH($C1210,'Policy Characteristics'!$C:$C,0))),"",INDEX('Policy Characteristics'!L:L,MATCH($C1210,'Policy Characteristics'!$C:$C,0)))</f>
        <v/>
      </c>
    </row>
    <row r="1211" spans="1:18" x14ac:dyDescent="0.35">
      <c r="A1211" s="358" t="str">
        <f>IF(ISBLANK(INDEX('Policy Characteristics'!A:A,MATCH($C1211,'Policy Characteristics'!$C:$C,0))),"",INDEX('Policy Characteristics'!A:A,MATCH($C1211,'Policy Characteristics'!$C:$C,0)))</f>
        <v>Government Revenue Accounting</v>
      </c>
      <c r="B1211" s="358" t="str">
        <f>IF(ISBLANK(INDEX('Policy Characteristics'!B:B,MATCH($C1211,'Policy Characteristics'!$C:$C,0))),"",INDEX('Policy Characteristics'!B:B,MATCH($C1211,'Policy Characteristics'!$C:$C,0)))</f>
        <v>Distributed Solar Subsidy</v>
      </c>
      <c r="C1211" s="368" t="str">
        <f t="shared" si="77"/>
        <v>GRA for Distributed Solar Subsidy</v>
      </c>
      <c r="D1211" s="4" t="s">
        <v>3097</v>
      </c>
      <c r="F1211" s="4" t="s">
        <v>3101</v>
      </c>
      <c r="H1211" s="271">
        <v>573</v>
      </c>
      <c r="I1211" s="5" t="str">
        <f t="shared" si="78"/>
        <v>Yes</v>
      </c>
      <c r="J1211" s="360" t="str">
        <f>IF(ISBLANK(INDEX('Policy Characteristics'!D:D,MATCH($C1211,'Policy Characteristics'!$C:$C,0))),"",INDEX('Policy Characteristics'!D:D,MATCH($C1211,'Policy Characteristics'!$C:$C,0)))</f>
        <v/>
      </c>
      <c r="K1211" s="358" t="str">
        <f>IF(ISBLANK(INDEX('Policy Characteristics'!E:E,MATCH($C1211,'Policy Characteristics'!$C:$C,0))),"",INDEX('Policy Characteristics'!E:E,MATCH($C1211,'Policy Characteristics'!$C:$C,0)))</f>
        <v>GRA dist solar subsidy</v>
      </c>
      <c r="L1211" s="358">
        <f>IF(ISBLANK(INDEX('Policy Characteristics'!F:F,MATCH($C1211,'Policy Characteristics'!$C:$C,0))),"",INDEX('Policy Characteristics'!F:F,MATCH($C1211,'Policy Characteristics'!$C:$C,0)))</f>
        <v>0</v>
      </c>
      <c r="M1211" s="358">
        <f>IF(ISBLANK(INDEX('Policy Characteristics'!G:G,MATCH($C1211,'Policy Characteristics'!$C:$C,0))),"",INDEX('Policy Characteristics'!G:G,MATCH($C1211,'Policy Characteristics'!$C:$C,0)))</f>
        <v>10</v>
      </c>
      <c r="N1211" s="358">
        <f>IF(ISBLANK(INDEX('Policy Characteristics'!H:H,MATCH($C1211,'Policy Characteristics'!$C:$C,0))),"",INDEX('Policy Characteristics'!H:H,MATCH($C1211,'Policy Characteristics'!$C:$C,0)))</f>
        <v>1</v>
      </c>
      <c r="O1211" s="358" t="str">
        <f>IF(ISBLANK(INDEX('Policy Characteristics'!I:I,MATCH($C1211,'Policy Characteristics'!$C:$C,0))),"",INDEX('Policy Characteristics'!I:I,MATCH($C1211,'Policy Characteristics'!$C:$C,0)))</f>
        <v>weight</v>
      </c>
      <c r="P1211" s="358"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358" t="str">
        <f>IF(ISBLANK(INDEX('Policy Characteristics'!K:K,MATCH($C1211,'Policy Characteristics'!$C:$C,0))),"",INDEX('Policy Characteristics'!K:K,MATCH($C1211,'Policy Characteristics'!$C:$C,0)))</f>
        <v>io-model.html</v>
      </c>
      <c r="R1211" s="358" t="str">
        <f>IF(ISBLANK(INDEX('Policy Characteristics'!L:L,MATCH($C1211,'Policy Characteristics'!$C:$C,0))),"",INDEX('Policy Characteristics'!L:L,MATCH($C1211,'Policy Characteristics'!$C:$C,0)))</f>
        <v/>
      </c>
    </row>
    <row r="1212" spans="1:18" x14ac:dyDescent="0.35">
      <c r="A1212" s="358" t="str">
        <f>IF(ISBLANK(INDEX('Policy Characteristics'!A:A,MATCH($C1212,'Policy Characteristics'!$C:$C,0))),"",INDEX('Policy Characteristics'!A:A,MATCH($C1212,'Policy Characteristics'!$C:$C,0)))</f>
        <v>Government Revenue Accounting</v>
      </c>
      <c r="B1212" s="358" t="str">
        <f>IF(ISBLANK(INDEX('Policy Characteristics'!B:B,MATCH($C1212,'Policy Characteristics'!$C:$C,0))),"",INDEX('Policy Characteristics'!B:B,MATCH($C1212,'Policy Characteristics'!$C:$C,0)))</f>
        <v>Distributed Solar Subsidy</v>
      </c>
      <c r="C1212" s="368" t="str">
        <f t="shared" si="77"/>
        <v>GRA for Distributed Solar Subsidy</v>
      </c>
      <c r="D1212" s="4" t="s">
        <v>3098</v>
      </c>
      <c r="F1212" s="4" t="s">
        <v>3102</v>
      </c>
      <c r="H1212" s="271">
        <v>574</v>
      </c>
      <c r="I1212" s="5" t="str">
        <f t="shared" si="78"/>
        <v>Yes</v>
      </c>
      <c r="J1212" s="360" t="str">
        <f>IF(ISBLANK(INDEX('Policy Characteristics'!D:D,MATCH($C1212,'Policy Characteristics'!$C:$C,0))),"",INDEX('Policy Characteristics'!D:D,MATCH($C1212,'Policy Characteristics'!$C:$C,0)))</f>
        <v/>
      </c>
      <c r="K1212" s="358" t="str">
        <f>IF(ISBLANK(INDEX('Policy Characteristics'!E:E,MATCH($C1212,'Policy Characteristics'!$C:$C,0))),"",INDEX('Policy Characteristics'!E:E,MATCH($C1212,'Policy Characteristics'!$C:$C,0)))</f>
        <v>GRA dist solar subsidy</v>
      </c>
      <c r="L1212" s="358">
        <f>IF(ISBLANK(INDEX('Policy Characteristics'!F:F,MATCH($C1212,'Policy Characteristics'!$C:$C,0))),"",INDEX('Policy Characteristics'!F:F,MATCH($C1212,'Policy Characteristics'!$C:$C,0)))</f>
        <v>0</v>
      </c>
      <c r="M1212" s="358">
        <f>IF(ISBLANK(INDEX('Policy Characteristics'!G:G,MATCH($C1212,'Policy Characteristics'!$C:$C,0))),"",INDEX('Policy Characteristics'!G:G,MATCH($C1212,'Policy Characteristics'!$C:$C,0)))</f>
        <v>10</v>
      </c>
      <c r="N1212" s="358">
        <f>IF(ISBLANK(INDEX('Policy Characteristics'!H:H,MATCH($C1212,'Policy Characteristics'!$C:$C,0))),"",INDEX('Policy Characteristics'!H:H,MATCH($C1212,'Policy Characteristics'!$C:$C,0)))</f>
        <v>1</v>
      </c>
      <c r="O1212" s="358" t="str">
        <f>IF(ISBLANK(INDEX('Policy Characteristics'!I:I,MATCH($C1212,'Policy Characteristics'!$C:$C,0))),"",INDEX('Policy Characteristics'!I:I,MATCH($C1212,'Policy Characteristics'!$C:$C,0)))</f>
        <v>weight</v>
      </c>
      <c r="P1212" s="358"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358" t="str">
        <f>IF(ISBLANK(INDEX('Policy Characteristics'!K:K,MATCH($C1212,'Policy Characteristics'!$C:$C,0))),"",INDEX('Policy Characteristics'!K:K,MATCH($C1212,'Policy Characteristics'!$C:$C,0)))</f>
        <v>io-model.html</v>
      </c>
      <c r="R1212" s="358" t="str">
        <f>IF(ISBLANK(INDEX('Policy Characteristics'!L:L,MATCH($C1212,'Policy Characteristics'!$C:$C,0))),"",INDEX('Policy Characteristics'!L:L,MATCH($C1212,'Policy Characteristics'!$C:$C,0)))</f>
        <v/>
      </c>
    </row>
    <row r="1213" spans="1:18" x14ac:dyDescent="0.35">
      <c r="A1213" s="358" t="str">
        <f>IF(ISBLANK(INDEX('Policy Characteristics'!A:A,MATCH($C1213,'Policy Characteristics'!$C:$C,0))),"",INDEX('Policy Characteristics'!A:A,MATCH($C1213,'Policy Characteristics'!$C:$C,0)))</f>
        <v>Government Revenue Accounting</v>
      </c>
      <c r="B1213" s="358" t="str">
        <f>IF(ISBLANK(INDEX('Policy Characteristics'!B:B,MATCH($C1213,'Policy Characteristics'!$C:$C,0))),"",INDEX('Policy Characteristics'!B:B,MATCH($C1213,'Policy Characteristics'!$C:$C,0)))</f>
        <v>Fuel Subsidy</v>
      </c>
      <c r="C1213" s="367" t="s">
        <v>3091</v>
      </c>
      <c r="D1213" s="4" t="s">
        <v>3094</v>
      </c>
      <c r="F1213" s="4" t="s">
        <v>3099</v>
      </c>
      <c r="H1213" s="271">
        <v>575</v>
      </c>
      <c r="I1213" s="4" t="s">
        <v>45</v>
      </c>
      <c r="J1213" s="360" t="str">
        <f>IF(ISBLANK(INDEX('Policy Characteristics'!D:D,MATCH($C1213,'Policy Characteristics'!$C:$C,0))),"",INDEX('Policy Characteristics'!D:D,MATCH($C1213,'Policy Characteristics'!$C:$C,0)))</f>
        <v/>
      </c>
      <c r="K1213" s="358" t="str">
        <f>IF(ISBLANK(INDEX('Policy Characteristics'!E:E,MATCH($C1213,'Policy Characteristics'!$C:$C,0))),"",INDEX('Policy Characteristics'!E:E,MATCH($C1213,'Policy Characteristics'!$C:$C,0)))</f>
        <v>GRA fuel subsidy</v>
      </c>
      <c r="L1213" s="358">
        <f>IF(ISBLANK(INDEX('Policy Characteristics'!F:F,MATCH($C1213,'Policy Characteristics'!$C:$C,0))),"",INDEX('Policy Characteristics'!F:F,MATCH($C1213,'Policy Characteristics'!$C:$C,0)))</f>
        <v>0</v>
      </c>
      <c r="M1213" s="358">
        <f>IF(ISBLANK(INDEX('Policy Characteristics'!G:G,MATCH($C1213,'Policy Characteristics'!$C:$C,0))),"",INDEX('Policy Characteristics'!G:G,MATCH($C1213,'Policy Characteristics'!$C:$C,0)))</f>
        <v>10</v>
      </c>
      <c r="N1213" s="358">
        <f>IF(ISBLANK(INDEX('Policy Characteristics'!H:H,MATCH($C1213,'Policy Characteristics'!$C:$C,0))),"",INDEX('Policy Characteristics'!H:H,MATCH($C1213,'Policy Characteristics'!$C:$C,0)))</f>
        <v>1</v>
      </c>
      <c r="O1213" s="358" t="str">
        <f>IF(ISBLANK(INDEX('Policy Characteristics'!I:I,MATCH($C1213,'Policy Characteristics'!$C:$C,0))),"",INDEX('Policy Characteristics'!I:I,MATCH($C1213,'Policy Characteristics'!$C:$C,0)))</f>
        <v>weight</v>
      </c>
      <c r="P1213" s="358"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358" t="str">
        <f>IF(ISBLANK(INDEX('Policy Characteristics'!K:K,MATCH($C1213,'Policy Characteristics'!$C:$C,0))),"",INDEX('Policy Characteristics'!K:K,MATCH($C1213,'Policy Characteristics'!$C:$C,0)))</f>
        <v>io-model.html</v>
      </c>
      <c r="R1213" s="358" t="str">
        <f>IF(ISBLANK(INDEX('Policy Characteristics'!L:L,MATCH($C1213,'Policy Characteristics'!$C:$C,0))),"",INDEX('Policy Characteristics'!L:L,MATCH($C1213,'Policy Characteristics'!$C:$C,0)))</f>
        <v/>
      </c>
    </row>
    <row r="1214" spans="1:18" x14ac:dyDescent="0.35">
      <c r="A1214" s="358" t="str">
        <f>IF(ISBLANK(INDEX('Policy Characteristics'!A:A,MATCH($C1214,'Policy Characteristics'!$C:$C,0))),"",INDEX('Policy Characteristics'!A:A,MATCH($C1214,'Policy Characteristics'!$C:$C,0)))</f>
        <v>Government Revenue Accounting</v>
      </c>
      <c r="B1214" s="358" t="str">
        <f>IF(ISBLANK(INDEX('Policy Characteristics'!B:B,MATCH($C1214,'Policy Characteristics'!$C:$C,0))),"",INDEX('Policy Characteristics'!B:B,MATCH($C1214,'Policy Characteristics'!$C:$C,0)))</f>
        <v>Fuel Subsidy</v>
      </c>
      <c r="C1214" s="368" t="str">
        <f t="shared" ref="C1214:C1217" si="79">C$1213</f>
        <v>GRA for Fuel Subsidies</v>
      </c>
      <c r="D1214" s="4" t="s">
        <v>3095</v>
      </c>
      <c r="F1214" s="4" t="s">
        <v>3125</v>
      </c>
      <c r="H1214" s="271">
        <v>576</v>
      </c>
      <c r="I1214" s="5" t="str">
        <f t="shared" ref="I1214:I1217" si="80">I$1213</f>
        <v>Yes</v>
      </c>
      <c r="J1214" s="360" t="str">
        <f>IF(ISBLANK(INDEX('Policy Characteristics'!D:D,MATCH($C1214,'Policy Characteristics'!$C:$C,0))),"",INDEX('Policy Characteristics'!D:D,MATCH($C1214,'Policy Characteristics'!$C:$C,0)))</f>
        <v/>
      </c>
      <c r="K1214" s="358" t="str">
        <f>IF(ISBLANK(INDEX('Policy Characteristics'!E:E,MATCH($C1214,'Policy Characteristics'!$C:$C,0))),"",INDEX('Policy Characteristics'!E:E,MATCH($C1214,'Policy Characteristics'!$C:$C,0)))</f>
        <v>GRA fuel subsidy</v>
      </c>
      <c r="L1214" s="358">
        <f>IF(ISBLANK(INDEX('Policy Characteristics'!F:F,MATCH($C1214,'Policy Characteristics'!$C:$C,0))),"",INDEX('Policy Characteristics'!F:F,MATCH($C1214,'Policy Characteristics'!$C:$C,0)))</f>
        <v>0</v>
      </c>
      <c r="M1214" s="358">
        <f>IF(ISBLANK(INDEX('Policy Characteristics'!G:G,MATCH($C1214,'Policy Characteristics'!$C:$C,0))),"",INDEX('Policy Characteristics'!G:G,MATCH($C1214,'Policy Characteristics'!$C:$C,0)))</f>
        <v>10</v>
      </c>
      <c r="N1214" s="358">
        <f>IF(ISBLANK(INDEX('Policy Characteristics'!H:H,MATCH($C1214,'Policy Characteristics'!$C:$C,0))),"",INDEX('Policy Characteristics'!H:H,MATCH($C1214,'Policy Characteristics'!$C:$C,0)))</f>
        <v>1</v>
      </c>
      <c r="O1214" s="358" t="str">
        <f>IF(ISBLANK(INDEX('Policy Characteristics'!I:I,MATCH($C1214,'Policy Characteristics'!$C:$C,0))),"",INDEX('Policy Characteristics'!I:I,MATCH($C1214,'Policy Characteristics'!$C:$C,0)))</f>
        <v>weight</v>
      </c>
      <c r="P1214" s="358"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358" t="str">
        <f>IF(ISBLANK(INDEX('Policy Characteristics'!K:K,MATCH($C1214,'Policy Characteristics'!$C:$C,0))),"",INDEX('Policy Characteristics'!K:K,MATCH($C1214,'Policy Characteristics'!$C:$C,0)))</f>
        <v>io-model.html</v>
      </c>
      <c r="R1214" s="358" t="str">
        <f>IF(ISBLANK(INDEX('Policy Characteristics'!L:L,MATCH($C1214,'Policy Characteristics'!$C:$C,0))),"",INDEX('Policy Characteristics'!L:L,MATCH($C1214,'Policy Characteristics'!$C:$C,0)))</f>
        <v/>
      </c>
    </row>
    <row r="1215" spans="1:18" x14ac:dyDescent="0.35">
      <c r="A1215" s="358" t="str">
        <f>IF(ISBLANK(INDEX('Policy Characteristics'!A:A,MATCH($C1215,'Policy Characteristics'!$C:$C,0))),"",INDEX('Policy Characteristics'!A:A,MATCH($C1215,'Policy Characteristics'!$C:$C,0)))</f>
        <v>Government Revenue Accounting</v>
      </c>
      <c r="B1215" s="358" t="str">
        <f>IF(ISBLANK(INDEX('Policy Characteristics'!B:B,MATCH($C1215,'Policy Characteristics'!$C:$C,0))),"",INDEX('Policy Characteristics'!B:B,MATCH($C1215,'Policy Characteristics'!$C:$C,0)))</f>
        <v>Fuel Subsidy</v>
      </c>
      <c r="C1215" s="368" t="str">
        <f t="shared" si="79"/>
        <v>GRA for Fuel Subsidies</v>
      </c>
      <c r="D1215" s="4" t="s">
        <v>3096</v>
      </c>
      <c r="F1215" s="4" t="s">
        <v>3100</v>
      </c>
      <c r="H1215" s="271">
        <v>577</v>
      </c>
      <c r="I1215" s="5" t="str">
        <f t="shared" si="80"/>
        <v>Yes</v>
      </c>
      <c r="J1215" s="360" t="str">
        <f>IF(ISBLANK(INDEX('Policy Characteristics'!D:D,MATCH($C1215,'Policy Characteristics'!$C:$C,0))),"",INDEX('Policy Characteristics'!D:D,MATCH($C1215,'Policy Characteristics'!$C:$C,0)))</f>
        <v/>
      </c>
      <c r="K1215" s="358" t="str">
        <f>IF(ISBLANK(INDEX('Policy Characteristics'!E:E,MATCH($C1215,'Policy Characteristics'!$C:$C,0))),"",INDEX('Policy Characteristics'!E:E,MATCH($C1215,'Policy Characteristics'!$C:$C,0)))</f>
        <v>GRA fuel subsidy</v>
      </c>
      <c r="L1215" s="358">
        <f>IF(ISBLANK(INDEX('Policy Characteristics'!F:F,MATCH($C1215,'Policy Characteristics'!$C:$C,0))),"",INDEX('Policy Characteristics'!F:F,MATCH($C1215,'Policy Characteristics'!$C:$C,0)))</f>
        <v>0</v>
      </c>
      <c r="M1215" s="358">
        <f>IF(ISBLANK(INDEX('Policy Characteristics'!G:G,MATCH($C1215,'Policy Characteristics'!$C:$C,0))),"",INDEX('Policy Characteristics'!G:G,MATCH($C1215,'Policy Characteristics'!$C:$C,0)))</f>
        <v>10</v>
      </c>
      <c r="N1215" s="358">
        <f>IF(ISBLANK(INDEX('Policy Characteristics'!H:H,MATCH($C1215,'Policy Characteristics'!$C:$C,0))),"",INDEX('Policy Characteristics'!H:H,MATCH($C1215,'Policy Characteristics'!$C:$C,0)))</f>
        <v>1</v>
      </c>
      <c r="O1215" s="358" t="str">
        <f>IF(ISBLANK(INDEX('Policy Characteristics'!I:I,MATCH($C1215,'Policy Characteristics'!$C:$C,0))),"",INDEX('Policy Characteristics'!I:I,MATCH($C1215,'Policy Characteristics'!$C:$C,0)))</f>
        <v>weight</v>
      </c>
      <c r="P1215" s="358"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358" t="str">
        <f>IF(ISBLANK(INDEX('Policy Characteristics'!K:K,MATCH($C1215,'Policy Characteristics'!$C:$C,0))),"",INDEX('Policy Characteristics'!K:K,MATCH($C1215,'Policy Characteristics'!$C:$C,0)))</f>
        <v>io-model.html</v>
      </c>
      <c r="R1215" s="358" t="str">
        <f>IF(ISBLANK(INDEX('Policy Characteristics'!L:L,MATCH($C1215,'Policy Characteristics'!$C:$C,0))),"",INDEX('Policy Characteristics'!L:L,MATCH($C1215,'Policy Characteristics'!$C:$C,0)))</f>
        <v/>
      </c>
    </row>
    <row r="1216" spans="1:18" x14ac:dyDescent="0.35">
      <c r="A1216" s="358" t="str">
        <f>IF(ISBLANK(INDEX('Policy Characteristics'!A:A,MATCH($C1216,'Policy Characteristics'!$C:$C,0))),"",INDEX('Policy Characteristics'!A:A,MATCH($C1216,'Policy Characteristics'!$C:$C,0)))</f>
        <v>Government Revenue Accounting</v>
      </c>
      <c r="B1216" s="358" t="str">
        <f>IF(ISBLANK(INDEX('Policy Characteristics'!B:B,MATCH($C1216,'Policy Characteristics'!$C:$C,0))),"",INDEX('Policy Characteristics'!B:B,MATCH($C1216,'Policy Characteristics'!$C:$C,0)))</f>
        <v>Fuel Subsidy</v>
      </c>
      <c r="C1216" s="368" t="str">
        <f t="shared" si="79"/>
        <v>GRA for Fuel Subsidies</v>
      </c>
      <c r="D1216" s="4" t="s">
        <v>3097</v>
      </c>
      <c r="F1216" s="4" t="s">
        <v>3101</v>
      </c>
      <c r="H1216" s="271">
        <v>578</v>
      </c>
      <c r="I1216" s="5" t="str">
        <f t="shared" si="80"/>
        <v>Yes</v>
      </c>
      <c r="J1216" s="360" t="str">
        <f>IF(ISBLANK(INDEX('Policy Characteristics'!D:D,MATCH($C1216,'Policy Characteristics'!$C:$C,0))),"",INDEX('Policy Characteristics'!D:D,MATCH($C1216,'Policy Characteristics'!$C:$C,0)))</f>
        <v/>
      </c>
      <c r="K1216" s="358" t="str">
        <f>IF(ISBLANK(INDEX('Policy Characteristics'!E:E,MATCH($C1216,'Policy Characteristics'!$C:$C,0))),"",INDEX('Policy Characteristics'!E:E,MATCH($C1216,'Policy Characteristics'!$C:$C,0)))</f>
        <v>GRA fuel subsidy</v>
      </c>
      <c r="L1216" s="358">
        <f>IF(ISBLANK(INDEX('Policy Characteristics'!F:F,MATCH($C1216,'Policy Characteristics'!$C:$C,0))),"",INDEX('Policy Characteristics'!F:F,MATCH($C1216,'Policy Characteristics'!$C:$C,0)))</f>
        <v>0</v>
      </c>
      <c r="M1216" s="358">
        <f>IF(ISBLANK(INDEX('Policy Characteristics'!G:G,MATCH($C1216,'Policy Characteristics'!$C:$C,0))),"",INDEX('Policy Characteristics'!G:G,MATCH($C1216,'Policy Characteristics'!$C:$C,0)))</f>
        <v>10</v>
      </c>
      <c r="N1216" s="358">
        <f>IF(ISBLANK(INDEX('Policy Characteristics'!H:H,MATCH($C1216,'Policy Characteristics'!$C:$C,0))),"",INDEX('Policy Characteristics'!H:H,MATCH($C1216,'Policy Characteristics'!$C:$C,0)))</f>
        <v>1</v>
      </c>
      <c r="O1216" s="358" t="str">
        <f>IF(ISBLANK(INDEX('Policy Characteristics'!I:I,MATCH($C1216,'Policy Characteristics'!$C:$C,0))),"",INDEX('Policy Characteristics'!I:I,MATCH($C1216,'Policy Characteristics'!$C:$C,0)))</f>
        <v>weight</v>
      </c>
      <c r="P1216" s="358"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358" t="str">
        <f>IF(ISBLANK(INDEX('Policy Characteristics'!K:K,MATCH($C1216,'Policy Characteristics'!$C:$C,0))),"",INDEX('Policy Characteristics'!K:K,MATCH($C1216,'Policy Characteristics'!$C:$C,0)))</f>
        <v>io-model.html</v>
      </c>
      <c r="R1216" s="358" t="str">
        <f>IF(ISBLANK(INDEX('Policy Characteristics'!L:L,MATCH($C1216,'Policy Characteristics'!$C:$C,0))),"",INDEX('Policy Characteristics'!L:L,MATCH($C1216,'Policy Characteristics'!$C:$C,0)))</f>
        <v/>
      </c>
    </row>
    <row r="1217" spans="1:18" x14ac:dyDescent="0.35">
      <c r="A1217" s="358" t="str">
        <f>IF(ISBLANK(INDEX('Policy Characteristics'!A:A,MATCH($C1217,'Policy Characteristics'!$C:$C,0))),"",INDEX('Policy Characteristics'!A:A,MATCH($C1217,'Policy Characteristics'!$C:$C,0)))</f>
        <v>Government Revenue Accounting</v>
      </c>
      <c r="B1217" s="358" t="str">
        <f>IF(ISBLANK(INDEX('Policy Characteristics'!B:B,MATCH($C1217,'Policy Characteristics'!$C:$C,0))),"",INDEX('Policy Characteristics'!B:B,MATCH($C1217,'Policy Characteristics'!$C:$C,0)))</f>
        <v>Fuel Subsidy</v>
      </c>
      <c r="C1217" s="368" t="str">
        <f t="shared" si="79"/>
        <v>GRA for Fuel Subsidies</v>
      </c>
      <c r="D1217" s="4" t="s">
        <v>3098</v>
      </c>
      <c r="F1217" s="4" t="s">
        <v>3102</v>
      </c>
      <c r="H1217" s="271">
        <v>579</v>
      </c>
      <c r="I1217" s="5" t="str">
        <f t="shared" si="80"/>
        <v>Yes</v>
      </c>
      <c r="J1217" s="360" t="str">
        <f>IF(ISBLANK(INDEX('Policy Characteristics'!D:D,MATCH($C1217,'Policy Characteristics'!$C:$C,0))),"",INDEX('Policy Characteristics'!D:D,MATCH($C1217,'Policy Characteristics'!$C:$C,0)))</f>
        <v/>
      </c>
      <c r="K1217" s="358" t="str">
        <f>IF(ISBLANK(INDEX('Policy Characteristics'!E:E,MATCH($C1217,'Policy Characteristics'!$C:$C,0))),"",INDEX('Policy Characteristics'!E:E,MATCH($C1217,'Policy Characteristics'!$C:$C,0)))</f>
        <v>GRA fuel subsidy</v>
      </c>
      <c r="L1217" s="358">
        <f>IF(ISBLANK(INDEX('Policy Characteristics'!F:F,MATCH($C1217,'Policy Characteristics'!$C:$C,0))),"",INDEX('Policy Characteristics'!F:F,MATCH($C1217,'Policy Characteristics'!$C:$C,0)))</f>
        <v>0</v>
      </c>
      <c r="M1217" s="358">
        <f>IF(ISBLANK(INDEX('Policy Characteristics'!G:G,MATCH($C1217,'Policy Characteristics'!$C:$C,0))),"",INDEX('Policy Characteristics'!G:G,MATCH($C1217,'Policy Characteristics'!$C:$C,0)))</f>
        <v>10</v>
      </c>
      <c r="N1217" s="358">
        <f>IF(ISBLANK(INDEX('Policy Characteristics'!H:H,MATCH($C1217,'Policy Characteristics'!$C:$C,0))),"",INDEX('Policy Characteristics'!H:H,MATCH($C1217,'Policy Characteristics'!$C:$C,0)))</f>
        <v>1</v>
      </c>
      <c r="O1217" s="358" t="str">
        <f>IF(ISBLANK(INDEX('Policy Characteristics'!I:I,MATCH($C1217,'Policy Characteristics'!$C:$C,0))),"",INDEX('Policy Characteristics'!I:I,MATCH($C1217,'Policy Characteristics'!$C:$C,0)))</f>
        <v>weight</v>
      </c>
      <c r="P1217" s="358"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358" t="str">
        <f>IF(ISBLANK(INDEX('Policy Characteristics'!K:K,MATCH($C1217,'Policy Characteristics'!$C:$C,0))),"",INDEX('Policy Characteristics'!K:K,MATCH($C1217,'Policy Characteristics'!$C:$C,0)))</f>
        <v>io-model.html</v>
      </c>
      <c r="R1217" s="358" t="str">
        <f>IF(ISBLANK(INDEX('Policy Characteristics'!L:L,MATCH($C1217,'Policy Characteristics'!$C:$C,0))),"",INDEX('Policy Characteristics'!L:L,MATCH($C1217,'Policy Characteristics'!$C:$C,0)))</f>
        <v/>
      </c>
    </row>
    <row r="1218" spans="1:18" x14ac:dyDescent="0.35">
      <c r="A1218" s="358" t="str">
        <f>IF(ISBLANK(INDEX('Policy Characteristics'!A:A,MATCH($C1218,'Policy Characteristics'!$C:$C,0))),"",INDEX('Policy Characteristics'!A:A,MATCH($C1218,'Policy Characteristics'!$C:$C,0)))</f>
        <v>Government Revenue Accounting</v>
      </c>
      <c r="B1218" s="358" t="str">
        <f>IF(ISBLANK(INDEX('Policy Characteristics'!B:B,MATCH($C1218,'Policy Characteristics'!$C:$C,0))),"",INDEX('Policy Characteristics'!B:B,MATCH($C1218,'Policy Characteristics'!$C:$C,0)))</f>
        <v>National Debt Interest</v>
      </c>
      <c r="C1218" s="367" t="s">
        <v>3092</v>
      </c>
      <c r="D1218" s="4" t="s">
        <v>3094</v>
      </c>
      <c r="F1218" s="4" t="s">
        <v>3099</v>
      </c>
      <c r="H1218" s="271">
        <v>580</v>
      </c>
      <c r="I1218" s="4" t="s">
        <v>45</v>
      </c>
      <c r="J1218" s="360" t="str">
        <f>IF(ISBLANK(INDEX('Policy Characteristics'!D:D,MATCH($C1218,'Policy Characteristics'!$C:$C,0))),"",INDEX('Policy Characteristics'!D:D,MATCH($C1218,'Policy Characteristics'!$C:$C,0)))</f>
        <v/>
      </c>
      <c r="K1218" s="358" t="str">
        <f>IF(ISBLANK(INDEX('Policy Characteristics'!E:E,MATCH($C1218,'Policy Characteristics'!$C:$C,0))),"",INDEX('Policy Characteristics'!E:E,MATCH($C1218,'Policy Characteristics'!$C:$C,0)))</f>
        <v>GRA national debt interest</v>
      </c>
      <c r="L1218" s="358">
        <f>IF(ISBLANK(INDEX('Policy Characteristics'!F:F,MATCH($C1218,'Policy Characteristics'!$C:$C,0))),"",INDEX('Policy Characteristics'!F:F,MATCH($C1218,'Policy Characteristics'!$C:$C,0)))</f>
        <v>0</v>
      </c>
      <c r="M1218" s="358">
        <f>IF(ISBLANK(INDEX('Policy Characteristics'!G:G,MATCH($C1218,'Policy Characteristics'!$C:$C,0))),"",INDEX('Policy Characteristics'!G:G,MATCH($C1218,'Policy Characteristics'!$C:$C,0)))</f>
        <v>10</v>
      </c>
      <c r="N1218" s="358">
        <f>IF(ISBLANK(INDEX('Policy Characteristics'!H:H,MATCH($C1218,'Policy Characteristics'!$C:$C,0))),"",INDEX('Policy Characteristics'!H:H,MATCH($C1218,'Policy Characteristics'!$C:$C,0)))</f>
        <v>1</v>
      </c>
      <c r="O1218" s="358" t="str">
        <f>IF(ISBLANK(INDEX('Policy Characteristics'!I:I,MATCH($C1218,'Policy Characteristics'!$C:$C,0))),"",INDEX('Policy Characteristics'!I:I,MATCH($C1218,'Policy Characteristics'!$C:$C,0)))</f>
        <v>weight</v>
      </c>
      <c r="P1218" s="358"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358" t="str">
        <f>IF(ISBLANK(INDEX('Policy Characteristics'!K:K,MATCH($C1218,'Policy Characteristics'!$C:$C,0))),"",INDEX('Policy Characteristics'!K:K,MATCH($C1218,'Policy Characteristics'!$C:$C,0)))</f>
        <v>io-model.html</v>
      </c>
      <c r="R1218" s="358" t="str">
        <f>IF(ISBLANK(INDEX('Policy Characteristics'!L:L,MATCH($C1218,'Policy Characteristics'!$C:$C,0))),"",INDEX('Policy Characteristics'!L:L,MATCH($C1218,'Policy Characteristics'!$C:$C,0)))</f>
        <v/>
      </c>
    </row>
    <row r="1219" spans="1:18" x14ac:dyDescent="0.35">
      <c r="A1219" s="358" t="str">
        <f>IF(ISBLANK(INDEX('Policy Characteristics'!A:A,MATCH($C1219,'Policy Characteristics'!$C:$C,0))),"",INDEX('Policy Characteristics'!A:A,MATCH($C1219,'Policy Characteristics'!$C:$C,0)))</f>
        <v>Government Revenue Accounting</v>
      </c>
      <c r="B1219" s="358" t="str">
        <f>IF(ISBLANK(INDEX('Policy Characteristics'!B:B,MATCH($C1219,'Policy Characteristics'!$C:$C,0))),"",INDEX('Policy Characteristics'!B:B,MATCH($C1219,'Policy Characteristics'!$C:$C,0)))</f>
        <v>National Debt Interest</v>
      </c>
      <c r="C1219" s="368" t="str">
        <f t="shared" ref="C1219:C1222" si="81">C$1218</f>
        <v>GRA for National Debt Interest</v>
      </c>
      <c r="D1219" s="4" t="s">
        <v>3095</v>
      </c>
      <c r="F1219" s="4" t="s">
        <v>3125</v>
      </c>
      <c r="H1219" s="271">
        <v>581</v>
      </c>
      <c r="I1219" s="5" t="str">
        <f t="shared" ref="I1219:I1222" si="82">I$1218</f>
        <v>Yes</v>
      </c>
      <c r="J1219" s="360" t="str">
        <f>IF(ISBLANK(INDEX('Policy Characteristics'!D:D,MATCH($C1219,'Policy Characteristics'!$C:$C,0))),"",INDEX('Policy Characteristics'!D:D,MATCH($C1219,'Policy Characteristics'!$C:$C,0)))</f>
        <v/>
      </c>
      <c r="K1219" s="358" t="str">
        <f>IF(ISBLANK(INDEX('Policy Characteristics'!E:E,MATCH($C1219,'Policy Characteristics'!$C:$C,0))),"",INDEX('Policy Characteristics'!E:E,MATCH($C1219,'Policy Characteristics'!$C:$C,0)))</f>
        <v>GRA national debt interest</v>
      </c>
      <c r="L1219" s="358">
        <f>IF(ISBLANK(INDEX('Policy Characteristics'!F:F,MATCH($C1219,'Policy Characteristics'!$C:$C,0))),"",INDEX('Policy Characteristics'!F:F,MATCH($C1219,'Policy Characteristics'!$C:$C,0)))</f>
        <v>0</v>
      </c>
      <c r="M1219" s="358">
        <f>IF(ISBLANK(INDEX('Policy Characteristics'!G:G,MATCH($C1219,'Policy Characteristics'!$C:$C,0))),"",INDEX('Policy Characteristics'!G:G,MATCH($C1219,'Policy Characteristics'!$C:$C,0)))</f>
        <v>10</v>
      </c>
      <c r="N1219" s="358">
        <f>IF(ISBLANK(INDEX('Policy Characteristics'!H:H,MATCH($C1219,'Policy Characteristics'!$C:$C,0))),"",INDEX('Policy Characteristics'!H:H,MATCH($C1219,'Policy Characteristics'!$C:$C,0)))</f>
        <v>1</v>
      </c>
      <c r="O1219" s="358" t="str">
        <f>IF(ISBLANK(INDEX('Policy Characteristics'!I:I,MATCH($C1219,'Policy Characteristics'!$C:$C,0))),"",INDEX('Policy Characteristics'!I:I,MATCH($C1219,'Policy Characteristics'!$C:$C,0)))</f>
        <v>weight</v>
      </c>
      <c r="P1219" s="358"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358" t="str">
        <f>IF(ISBLANK(INDEX('Policy Characteristics'!K:K,MATCH($C1219,'Policy Characteristics'!$C:$C,0))),"",INDEX('Policy Characteristics'!K:K,MATCH($C1219,'Policy Characteristics'!$C:$C,0)))</f>
        <v>io-model.html</v>
      </c>
      <c r="R1219" s="358" t="str">
        <f>IF(ISBLANK(INDEX('Policy Characteristics'!L:L,MATCH($C1219,'Policy Characteristics'!$C:$C,0))),"",INDEX('Policy Characteristics'!L:L,MATCH($C1219,'Policy Characteristics'!$C:$C,0)))</f>
        <v/>
      </c>
    </row>
    <row r="1220" spans="1:18" x14ac:dyDescent="0.35">
      <c r="A1220" s="358" t="str">
        <f>IF(ISBLANK(INDEX('Policy Characteristics'!A:A,MATCH($C1220,'Policy Characteristics'!$C:$C,0))),"",INDEX('Policy Characteristics'!A:A,MATCH($C1220,'Policy Characteristics'!$C:$C,0)))</f>
        <v>Government Revenue Accounting</v>
      </c>
      <c r="B1220" s="358" t="str">
        <f>IF(ISBLANK(INDEX('Policy Characteristics'!B:B,MATCH($C1220,'Policy Characteristics'!$C:$C,0))),"",INDEX('Policy Characteristics'!B:B,MATCH($C1220,'Policy Characteristics'!$C:$C,0)))</f>
        <v>National Debt Interest</v>
      </c>
      <c r="C1220" s="368" t="str">
        <f t="shared" si="81"/>
        <v>GRA for National Debt Interest</v>
      </c>
      <c r="D1220" s="4" t="s">
        <v>3096</v>
      </c>
      <c r="F1220" s="4" t="s">
        <v>3100</v>
      </c>
      <c r="H1220" s="271">
        <v>582</v>
      </c>
      <c r="I1220" s="5" t="str">
        <f t="shared" si="82"/>
        <v>Yes</v>
      </c>
      <c r="J1220" s="360" t="str">
        <f>IF(ISBLANK(INDEX('Policy Characteristics'!D:D,MATCH($C1220,'Policy Characteristics'!$C:$C,0))),"",INDEX('Policy Characteristics'!D:D,MATCH($C1220,'Policy Characteristics'!$C:$C,0)))</f>
        <v/>
      </c>
      <c r="K1220" s="358" t="str">
        <f>IF(ISBLANK(INDEX('Policy Characteristics'!E:E,MATCH($C1220,'Policy Characteristics'!$C:$C,0))),"",INDEX('Policy Characteristics'!E:E,MATCH($C1220,'Policy Characteristics'!$C:$C,0)))</f>
        <v>GRA national debt interest</v>
      </c>
      <c r="L1220" s="358">
        <f>IF(ISBLANK(INDEX('Policy Characteristics'!F:F,MATCH($C1220,'Policy Characteristics'!$C:$C,0))),"",INDEX('Policy Characteristics'!F:F,MATCH($C1220,'Policy Characteristics'!$C:$C,0)))</f>
        <v>0</v>
      </c>
      <c r="M1220" s="358">
        <f>IF(ISBLANK(INDEX('Policy Characteristics'!G:G,MATCH($C1220,'Policy Characteristics'!$C:$C,0))),"",INDEX('Policy Characteristics'!G:G,MATCH($C1220,'Policy Characteristics'!$C:$C,0)))</f>
        <v>10</v>
      </c>
      <c r="N1220" s="358">
        <f>IF(ISBLANK(INDEX('Policy Characteristics'!H:H,MATCH($C1220,'Policy Characteristics'!$C:$C,0))),"",INDEX('Policy Characteristics'!H:H,MATCH($C1220,'Policy Characteristics'!$C:$C,0)))</f>
        <v>1</v>
      </c>
      <c r="O1220" s="358" t="str">
        <f>IF(ISBLANK(INDEX('Policy Characteristics'!I:I,MATCH($C1220,'Policy Characteristics'!$C:$C,0))),"",INDEX('Policy Characteristics'!I:I,MATCH($C1220,'Policy Characteristics'!$C:$C,0)))</f>
        <v>weight</v>
      </c>
      <c r="P1220" s="358"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358" t="str">
        <f>IF(ISBLANK(INDEX('Policy Characteristics'!K:K,MATCH($C1220,'Policy Characteristics'!$C:$C,0))),"",INDEX('Policy Characteristics'!K:K,MATCH($C1220,'Policy Characteristics'!$C:$C,0)))</f>
        <v>io-model.html</v>
      </c>
      <c r="R1220" s="358" t="str">
        <f>IF(ISBLANK(INDEX('Policy Characteristics'!L:L,MATCH($C1220,'Policy Characteristics'!$C:$C,0))),"",INDEX('Policy Characteristics'!L:L,MATCH($C1220,'Policy Characteristics'!$C:$C,0)))</f>
        <v/>
      </c>
    </row>
    <row r="1221" spans="1:18" x14ac:dyDescent="0.35">
      <c r="A1221" s="358" t="str">
        <f>IF(ISBLANK(INDEX('Policy Characteristics'!A:A,MATCH($C1221,'Policy Characteristics'!$C:$C,0))),"",INDEX('Policy Characteristics'!A:A,MATCH($C1221,'Policy Characteristics'!$C:$C,0)))</f>
        <v>Government Revenue Accounting</v>
      </c>
      <c r="B1221" s="358" t="str">
        <f>IF(ISBLANK(INDEX('Policy Characteristics'!B:B,MATCH($C1221,'Policy Characteristics'!$C:$C,0))),"",INDEX('Policy Characteristics'!B:B,MATCH($C1221,'Policy Characteristics'!$C:$C,0)))</f>
        <v>National Debt Interest</v>
      </c>
      <c r="C1221" s="368" t="str">
        <f t="shared" si="81"/>
        <v>GRA for National Debt Interest</v>
      </c>
      <c r="D1221" s="4" t="s">
        <v>3097</v>
      </c>
      <c r="F1221" s="4" t="s">
        <v>3101</v>
      </c>
      <c r="H1221" s="271">
        <v>583</v>
      </c>
      <c r="I1221" s="5" t="str">
        <f t="shared" si="82"/>
        <v>Yes</v>
      </c>
      <c r="J1221" s="360" t="str">
        <f>IF(ISBLANK(INDEX('Policy Characteristics'!D:D,MATCH($C1221,'Policy Characteristics'!$C:$C,0))),"",INDEX('Policy Characteristics'!D:D,MATCH($C1221,'Policy Characteristics'!$C:$C,0)))</f>
        <v/>
      </c>
      <c r="K1221" s="358" t="str">
        <f>IF(ISBLANK(INDEX('Policy Characteristics'!E:E,MATCH($C1221,'Policy Characteristics'!$C:$C,0))),"",INDEX('Policy Characteristics'!E:E,MATCH($C1221,'Policy Characteristics'!$C:$C,0)))</f>
        <v>GRA national debt interest</v>
      </c>
      <c r="L1221" s="358">
        <f>IF(ISBLANK(INDEX('Policy Characteristics'!F:F,MATCH($C1221,'Policy Characteristics'!$C:$C,0))),"",INDEX('Policy Characteristics'!F:F,MATCH($C1221,'Policy Characteristics'!$C:$C,0)))</f>
        <v>0</v>
      </c>
      <c r="M1221" s="358">
        <f>IF(ISBLANK(INDEX('Policy Characteristics'!G:G,MATCH($C1221,'Policy Characteristics'!$C:$C,0))),"",INDEX('Policy Characteristics'!G:G,MATCH($C1221,'Policy Characteristics'!$C:$C,0)))</f>
        <v>10</v>
      </c>
      <c r="N1221" s="358">
        <f>IF(ISBLANK(INDEX('Policy Characteristics'!H:H,MATCH($C1221,'Policy Characteristics'!$C:$C,0))),"",INDEX('Policy Characteristics'!H:H,MATCH($C1221,'Policy Characteristics'!$C:$C,0)))</f>
        <v>1</v>
      </c>
      <c r="O1221" s="358" t="str">
        <f>IF(ISBLANK(INDEX('Policy Characteristics'!I:I,MATCH($C1221,'Policy Characteristics'!$C:$C,0))),"",INDEX('Policy Characteristics'!I:I,MATCH($C1221,'Policy Characteristics'!$C:$C,0)))</f>
        <v>weight</v>
      </c>
      <c r="P1221" s="358"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358" t="str">
        <f>IF(ISBLANK(INDEX('Policy Characteristics'!K:K,MATCH($C1221,'Policy Characteristics'!$C:$C,0))),"",INDEX('Policy Characteristics'!K:K,MATCH($C1221,'Policy Characteristics'!$C:$C,0)))</f>
        <v>io-model.html</v>
      </c>
      <c r="R1221" s="358" t="str">
        <f>IF(ISBLANK(INDEX('Policy Characteristics'!L:L,MATCH($C1221,'Policy Characteristics'!$C:$C,0))),"",INDEX('Policy Characteristics'!L:L,MATCH($C1221,'Policy Characteristics'!$C:$C,0)))</f>
        <v/>
      </c>
    </row>
    <row r="1222" spans="1:18" x14ac:dyDescent="0.35">
      <c r="A1222" s="358" t="str">
        <f>IF(ISBLANK(INDEX('Policy Characteristics'!A:A,MATCH($C1222,'Policy Characteristics'!$C:$C,0))),"",INDEX('Policy Characteristics'!A:A,MATCH($C1222,'Policy Characteristics'!$C:$C,0)))</f>
        <v>Government Revenue Accounting</v>
      </c>
      <c r="B1222" s="358" t="str">
        <f>IF(ISBLANK(INDEX('Policy Characteristics'!B:B,MATCH($C1222,'Policy Characteristics'!$C:$C,0))),"",INDEX('Policy Characteristics'!B:B,MATCH($C1222,'Policy Characteristics'!$C:$C,0)))</f>
        <v>National Debt Interest</v>
      </c>
      <c r="C1222" s="368" t="str">
        <f t="shared" si="81"/>
        <v>GRA for National Debt Interest</v>
      </c>
      <c r="D1222" s="4" t="s">
        <v>3098</v>
      </c>
      <c r="F1222" s="4" t="s">
        <v>3102</v>
      </c>
      <c r="H1222" s="271">
        <v>584</v>
      </c>
      <c r="I1222" s="5" t="str">
        <f t="shared" si="82"/>
        <v>Yes</v>
      </c>
      <c r="J1222" s="360" t="str">
        <f>IF(ISBLANK(INDEX('Policy Characteristics'!D:D,MATCH($C1222,'Policy Characteristics'!$C:$C,0))),"",INDEX('Policy Characteristics'!D:D,MATCH($C1222,'Policy Characteristics'!$C:$C,0)))</f>
        <v/>
      </c>
      <c r="K1222" s="358" t="str">
        <f>IF(ISBLANK(INDEX('Policy Characteristics'!E:E,MATCH($C1222,'Policy Characteristics'!$C:$C,0))),"",INDEX('Policy Characteristics'!E:E,MATCH($C1222,'Policy Characteristics'!$C:$C,0)))</f>
        <v>GRA national debt interest</v>
      </c>
      <c r="L1222" s="358">
        <f>IF(ISBLANK(INDEX('Policy Characteristics'!F:F,MATCH($C1222,'Policy Characteristics'!$C:$C,0))),"",INDEX('Policy Characteristics'!F:F,MATCH($C1222,'Policy Characteristics'!$C:$C,0)))</f>
        <v>0</v>
      </c>
      <c r="M1222" s="358">
        <f>IF(ISBLANK(INDEX('Policy Characteristics'!G:G,MATCH($C1222,'Policy Characteristics'!$C:$C,0))),"",INDEX('Policy Characteristics'!G:G,MATCH($C1222,'Policy Characteristics'!$C:$C,0)))</f>
        <v>10</v>
      </c>
      <c r="N1222" s="358">
        <f>IF(ISBLANK(INDEX('Policy Characteristics'!H:H,MATCH($C1222,'Policy Characteristics'!$C:$C,0))),"",INDEX('Policy Characteristics'!H:H,MATCH($C1222,'Policy Characteristics'!$C:$C,0)))</f>
        <v>1</v>
      </c>
      <c r="O1222" s="358" t="str">
        <f>IF(ISBLANK(INDEX('Policy Characteristics'!I:I,MATCH($C1222,'Policy Characteristics'!$C:$C,0))),"",INDEX('Policy Characteristics'!I:I,MATCH($C1222,'Policy Characteristics'!$C:$C,0)))</f>
        <v>weight</v>
      </c>
      <c r="P1222" s="358"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358" t="str">
        <f>IF(ISBLANK(INDEX('Policy Characteristics'!K:K,MATCH($C1222,'Policy Characteristics'!$C:$C,0))),"",INDEX('Policy Characteristics'!K:K,MATCH($C1222,'Policy Characteristics'!$C:$C,0)))</f>
        <v>io-model.html</v>
      </c>
      <c r="R1222" s="358" t="str">
        <f>IF(ISBLANK(INDEX('Policy Characteristics'!L:L,MATCH($C1222,'Policy Characteristics'!$C:$C,0))),"",INDEX('Policy Characteristics'!L:L,MATCH($C1222,'Policy Characteristics'!$C:$C,0)))</f>
        <v/>
      </c>
    </row>
    <row r="1223" spans="1:18" x14ac:dyDescent="0.35">
      <c r="A1223" s="358" t="str">
        <f>IF(ISBLANK(INDEX('Policy Characteristics'!A:A,MATCH($C1223,'Policy Characteristics'!$C:$C,0))),"",INDEX('Policy Characteristics'!A:A,MATCH($C1223,'Policy Characteristics'!$C:$C,0)))</f>
        <v>Government Revenue Accounting</v>
      </c>
      <c r="B1223" s="358" t="str">
        <f>IF(ISBLANK(INDEX('Policy Characteristics'!B:B,MATCH($C1223,'Policy Characteristics'!$C:$C,0))),"",INDEX('Policy Characteristics'!B:B,MATCH($C1223,'Policy Characteristics'!$C:$C,0)))</f>
        <v>Remaining Government Cash Flows</v>
      </c>
      <c r="C1223" s="367" t="s">
        <v>3093</v>
      </c>
      <c r="D1223" s="4" t="s">
        <v>3094</v>
      </c>
      <c r="F1223" s="4" t="s">
        <v>3099</v>
      </c>
      <c r="H1223" s="271">
        <v>585</v>
      </c>
      <c r="I1223" s="4" t="s">
        <v>45</v>
      </c>
      <c r="J1223" s="360" t="str">
        <f>IF(ISBLANK(INDEX('Policy Characteristics'!D:D,MATCH($C1223,'Policy Characteristics'!$C:$C,0))),"",INDEX('Policy Characteristics'!D:D,MATCH($C1223,'Policy Characteristics'!$C:$C,0)))</f>
        <v/>
      </c>
      <c r="K1223" s="358" t="str">
        <f>IF(ISBLANK(INDEX('Policy Characteristics'!E:E,MATCH($C1223,'Policy Characteristics'!$C:$C,0))),"",INDEX('Policy Characteristics'!E:E,MATCH($C1223,'Policy Characteristics'!$C:$C,0)))</f>
        <v>GRA remaining cash flow changes</v>
      </c>
      <c r="L1223" s="358">
        <f>IF(ISBLANK(INDEX('Policy Characteristics'!F:F,MATCH($C1223,'Policy Characteristics'!$C:$C,0))),"",INDEX('Policy Characteristics'!F:F,MATCH($C1223,'Policy Characteristics'!$C:$C,0)))</f>
        <v>0</v>
      </c>
      <c r="M1223" s="358">
        <f>IF(ISBLANK(INDEX('Policy Characteristics'!G:G,MATCH($C1223,'Policy Characteristics'!$C:$C,0))),"",INDEX('Policy Characteristics'!G:G,MATCH($C1223,'Policy Characteristics'!$C:$C,0)))</f>
        <v>10</v>
      </c>
      <c r="N1223" s="358">
        <f>IF(ISBLANK(INDEX('Policy Characteristics'!H:H,MATCH($C1223,'Policy Characteristics'!$C:$C,0))),"",INDEX('Policy Characteristics'!H:H,MATCH($C1223,'Policy Characteristics'!$C:$C,0)))</f>
        <v>1</v>
      </c>
      <c r="O1223" s="358" t="str">
        <f>IF(ISBLANK(INDEX('Policy Characteristics'!I:I,MATCH($C1223,'Policy Characteristics'!$C:$C,0))),"",INDEX('Policy Characteristics'!I:I,MATCH($C1223,'Policy Characteristics'!$C:$C,0)))</f>
        <v>weight</v>
      </c>
      <c r="P1223" s="358"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358" t="str">
        <f>IF(ISBLANK(INDEX('Policy Characteristics'!K:K,MATCH($C1223,'Policy Characteristics'!$C:$C,0))),"",INDEX('Policy Characteristics'!K:K,MATCH($C1223,'Policy Characteristics'!$C:$C,0)))</f>
        <v>io-model.html</v>
      </c>
      <c r="R1223" s="358" t="str">
        <f>IF(ISBLANK(INDEX('Policy Characteristics'!L:L,MATCH($C1223,'Policy Characteristics'!$C:$C,0))),"",INDEX('Policy Characteristics'!L:L,MATCH($C1223,'Policy Characteristics'!$C:$C,0)))</f>
        <v/>
      </c>
    </row>
    <row r="1224" spans="1:18" x14ac:dyDescent="0.35">
      <c r="A1224" s="358" t="str">
        <f>IF(ISBLANK(INDEX('Policy Characteristics'!A:A,MATCH($C1224,'Policy Characteristics'!$C:$C,0))),"",INDEX('Policy Characteristics'!A:A,MATCH($C1224,'Policy Characteristics'!$C:$C,0)))</f>
        <v>Government Revenue Accounting</v>
      </c>
      <c r="B1224" s="358" t="str">
        <f>IF(ISBLANK(INDEX('Policy Characteristics'!B:B,MATCH($C1224,'Policy Characteristics'!$C:$C,0))),"",INDEX('Policy Characteristics'!B:B,MATCH($C1224,'Policy Characteristics'!$C:$C,0)))</f>
        <v>Remaining Government Cash Flows</v>
      </c>
      <c r="C1224" s="368" t="str">
        <f t="shared" ref="C1224" si="83">C$1223</f>
        <v>GRA for Remaining Government Cash Flow Changes</v>
      </c>
      <c r="D1224" s="4" t="s">
        <v>3095</v>
      </c>
      <c r="F1224" s="4" t="s">
        <v>3125</v>
      </c>
      <c r="H1224" s="271">
        <v>586</v>
      </c>
      <c r="I1224" s="5" t="str">
        <f t="shared" ref="I1224:I1227" si="84">I$1223</f>
        <v>Yes</v>
      </c>
      <c r="J1224" s="360" t="str">
        <f>IF(ISBLANK(INDEX('Policy Characteristics'!D:D,MATCH($C1224,'Policy Characteristics'!$C:$C,0))),"",INDEX('Policy Characteristics'!D:D,MATCH($C1224,'Policy Characteristics'!$C:$C,0)))</f>
        <v/>
      </c>
      <c r="K1224" s="358" t="str">
        <f>IF(ISBLANK(INDEX('Policy Characteristics'!E:E,MATCH($C1224,'Policy Characteristics'!$C:$C,0))),"",INDEX('Policy Characteristics'!E:E,MATCH($C1224,'Policy Characteristics'!$C:$C,0)))</f>
        <v>GRA remaining cash flow changes</v>
      </c>
      <c r="L1224" s="358">
        <f>IF(ISBLANK(INDEX('Policy Characteristics'!F:F,MATCH($C1224,'Policy Characteristics'!$C:$C,0))),"",INDEX('Policy Characteristics'!F:F,MATCH($C1224,'Policy Characteristics'!$C:$C,0)))</f>
        <v>0</v>
      </c>
      <c r="M1224" s="358">
        <f>IF(ISBLANK(INDEX('Policy Characteristics'!G:G,MATCH($C1224,'Policy Characteristics'!$C:$C,0))),"",INDEX('Policy Characteristics'!G:G,MATCH($C1224,'Policy Characteristics'!$C:$C,0)))</f>
        <v>10</v>
      </c>
      <c r="N1224" s="358">
        <f>IF(ISBLANK(INDEX('Policy Characteristics'!H:H,MATCH($C1224,'Policy Characteristics'!$C:$C,0))),"",INDEX('Policy Characteristics'!H:H,MATCH($C1224,'Policy Characteristics'!$C:$C,0)))</f>
        <v>1</v>
      </c>
      <c r="O1224" s="358" t="str">
        <f>IF(ISBLANK(INDEX('Policy Characteristics'!I:I,MATCH($C1224,'Policy Characteristics'!$C:$C,0))),"",INDEX('Policy Characteristics'!I:I,MATCH($C1224,'Policy Characteristics'!$C:$C,0)))</f>
        <v>weight</v>
      </c>
      <c r="P1224" s="358"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358" t="str">
        <f>IF(ISBLANK(INDEX('Policy Characteristics'!K:K,MATCH($C1224,'Policy Characteristics'!$C:$C,0))),"",INDEX('Policy Characteristics'!K:K,MATCH($C1224,'Policy Characteristics'!$C:$C,0)))</f>
        <v>io-model.html</v>
      </c>
      <c r="R1224" s="358" t="str">
        <f>IF(ISBLANK(INDEX('Policy Characteristics'!L:L,MATCH($C1224,'Policy Characteristics'!$C:$C,0))),"",INDEX('Policy Characteristics'!L:L,MATCH($C1224,'Policy Characteristics'!$C:$C,0)))</f>
        <v/>
      </c>
    </row>
    <row r="1225" spans="1:18" x14ac:dyDescent="0.35">
      <c r="A1225" s="358" t="str">
        <f>IF(ISBLANK(INDEX('Policy Characteristics'!A:A,MATCH($C1225,'Policy Characteristics'!$C:$C,0))),"",INDEX('Policy Characteristics'!A:A,MATCH($C1225,'Policy Characteristics'!$C:$C,0)))</f>
        <v>Government Revenue Accounting</v>
      </c>
      <c r="B1225" s="358" t="str">
        <f>IF(ISBLANK(INDEX('Policy Characteristics'!B:B,MATCH($C1225,'Policy Characteristics'!$C:$C,0))),"",INDEX('Policy Characteristics'!B:B,MATCH($C1225,'Policy Characteristics'!$C:$C,0)))</f>
        <v>Remaining Government Cash Flows</v>
      </c>
      <c r="C1225" s="368" t="str">
        <f t="shared" ref="C1225:C1227" si="85">C$1223</f>
        <v>GRA for Remaining Government Cash Flow Changes</v>
      </c>
      <c r="D1225" s="4" t="s">
        <v>3096</v>
      </c>
      <c r="F1225" s="4" t="s">
        <v>3100</v>
      </c>
      <c r="H1225" s="271">
        <v>587</v>
      </c>
      <c r="I1225" s="5" t="str">
        <f t="shared" si="84"/>
        <v>Yes</v>
      </c>
      <c r="J1225" s="360" t="str">
        <f>IF(ISBLANK(INDEX('Policy Characteristics'!D:D,MATCH($C1225,'Policy Characteristics'!$C:$C,0))),"",INDEX('Policy Characteristics'!D:D,MATCH($C1225,'Policy Characteristics'!$C:$C,0)))</f>
        <v/>
      </c>
      <c r="K1225" s="358" t="str">
        <f>IF(ISBLANK(INDEX('Policy Characteristics'!E:E,MATCH($C1225,'Policy Characteristics'!$C:$C,0))),"",INDEX('Policy Characteristics'!E:E,MATCH($C1225,'Policy Characteristics'!$C:$C,0)))</f>
        <v>GRA remaining cash flow changes</v>
      </c>
      <c r="L1225" s="358">
        <f>IF(ISBLANK(INDEX('Policy Characteristics'!F:F,MATCH($C1225,'Policy Characteristics'!$C:$C,0))),"",INDEX('Policy Characteristics'!F:F,MATCH($C1225,'Policy Characteristics'!$C:$C,0)))</f>
        <v>0</v>
      </c>
      <c r="M1225" s="358">
        <f>IF(ISBLANK(INDEX('Policy Characteristics'!G:G,MATCH($C1225,'Policy Characteristics'!$C:$C,0))),"",INDEX('Policy Characteristics'!G:G,MATCH($C1225,'Policy Characteristics'!$C:$C,0)))</f>
        <v>10</v>
      </c>
      <c r="N1225" s="358">
        <f>IF(ISBLANK(INDEX('Policy Characteristics'!H:H,MATCH($C1225,'Policy Characteristics'!$C:$C,0))),"",INDEX('Policy Characteristics'!H:H,MATCH($C1225,'Policy Characteristics'!$C:$C,0)))</f>
        <v>1</v>
      </c>
      <c r="O1225" s="358" t="str">
        <f>IF(ISBLANK(INDEX('Policy Characteristics'!I:I,MATCH($C1225,'Policy Characteristics'!$C:$C,0))),"",INDEX('Policy Characteristics'!I:I,MATCH($C1225,'Policy Characteristics'!$C:$C,0)))</f>
        <v>weight</v>
      </c>
      <c r="P1225" s="358"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358" t="str">
        <f>IF(ISBLANK(INDEX('Policy Characteristics'!K:K,MATCH($C1225,'Policy Characteristics'!$C:$C,0))),"",INDEX('Policy Characteristics'!K:K,MATCH($C1225,'Policy Characteristics'!$C:$C,0)))</f>
        <v>io-model.html</v>
      </c>
      <c r="R1225" s="358" t="str">
        <f>IF(ISBLANK(INDEX('Policy Characteristics'!L:L,MATCH($C1225,'Policy Characteristics'!$C:$C,0))),"",INDEX('Policy Characteristics'!L:L,MATCH($C1225,'Policy Characteristics'!$C:$C,0)))</f>
        <v/>
      </c>
    </row>
    <row r="1226" spans="1:18" x14ac:dyDescent="0.35">
      <c r="A1226" s="358" t="str">
        <f>IF(ISBLANK(INDEX('Policy Characteristics'!A:A,MATCH($C1226,'Policy Characteristics'!$C:$C,0))),"",INDEX('Policy Characteristics'!A:A,MATCH($C1226,'Policy Characteristics'!$C:$C,0)))</f>
        <v>Government Revenue Accounting</v>
      </c>
      <c r="B1226" s="358" t="str">
        <f>IF(ISBLANK(INDEX('Policy Characteristics'!B:B,MATCH($C1226,'Policy Characteristics'!$C:$C,0))),"",INDEX('Policy Characteristics'!B:B,MATCH($C1226,'Policy Characteristics'!$C:$C,0)))</f>
        <v>Remaining Government Cash Flows</v>
      </c>
      <c r="C1226" s="368" t="str">
        <f t="shared" si="85"/>
        <v>GRA for Remaining Government Cash Flow Changes</v>
      </c>
      <c r="D1226" s="4" t="s">
        <v>3097</v>
      </c>
      <c r="F1226" s="4" t="s">
        <v>3101</v>
      </c>
      <c r="H1226" s="271">
        <v>588</v>
      </c>
      <c r="I1226" s="5" t="str">
        <f t="shared" si="84"/>
        <v>Yes</v>
      </c>
      <c r="J1226" s="360" t="str">
        <f>IF(ISBLANK(INDEX('Policy Characteristics'!D:D,MATCH($C1226,'Policy Characteristics'!$C:$C,0))),"",INDEX('Policy Characteristics'!D:D,MATCH($C1226,'Policy Characteristics'!$C:$C,0)))</f>
        <v/>
      </c>
      <c r="K1226" s="358" t="str">
        <f>IF(ISBLANK(INDEX('Policy Characteristics'!E:E,MATCH($C1226,'Policy Characteristics'!$C:$C,0))),"",INDEX('Policy Characteristics'!E:E,MATCH($C1226,'Policy Characteristics'!$C:$C,0)))</f>
        <v>GRA remaining cash flow changes</v>
      </c>
      <c r="L1226" s="358">
        <f>IF(ISBLANK(INDEX('Policy Characteristics'!F:F,MATCH($C1226,'Policy Characteristics'!$C:$C,0))),"",INDEX('Policy Characteristics'!F:F,MATCH($C1226,'Policy Characteristics'!$C:$C,0)))</f>
        <v>0</v>
      </c>
      <c r="M1226" s="358">
        <f>IF(ISBLANK(INDEX('Policy Characteristics'!G:G,MATCH($C1226,'Policy Characteristics'!$C:$C,0))),"",INDEX('Policy Characteristics'!G:G,MATCH($C1226,'Policy Characteristics'!$C:$C,0)))</f>
        <v>10</v>
      </c>
      <c r="N1226" s="358">
        <f>IF(ISBLANK(INDEX('Policy Characteristics'!H:H,MATCH($C1226,'Policy Characteristics'!$C:$C,0))),"",INDEX('Policy Characteristics'!H:H,MATCH($C1226,'Policy Characteristics'!$C:$C,0)))</f>
        <v>1</v>
      </c>
      <c r="O1226" s="358" t="str">
        <f>IF(ISBLANK(INDEX('Policy Characteristics'!I:I,MATCH($C1226,'Policy Characteristics'!$C:$C,0))),"",INDEX('Policy Characteristics'!I:I,MATCH($C1226,'Policy Characteristics'!$C:$C,0)))</f>
        <v>weight</v>
      </c>
      <c r="P1226" s="358"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358" t="str">
        <f>IF(ISBLANK(INDEX('Policy Characteristics'!K:K,MATCH($C1226,'Policy Characteristics'!$C:$C,0))),"",INDEX('Policy Characteristics'!K:K,MATCH($C1226,'Policy Characteristics'!$C:$C,0)))</f>
        <v>io-model.html</v>
      </c>
      <c r="R1226" s="358" t="str">
        <f>IF(ISBLANK(INDEX('Policy Characteristics'!L:L,MATCH($C1226,'Policy Characteristics'!$C:$C,0))),"",INDEX('Policy Characteristics'!L:L,MATCH($C1226,'Policy Characteristics'!$C:$C,0)))</f>
        <v/>
      </c>
    </row>
    <row r="1227" spans="1:18" x14ac:dyDescent="0.35">
      <c r="A1227" s="358" t="str">
        <f>IF(ISBLANK(INDEX('Policy Characteristics'!A:A,MATCH($C1227,'Policy Characteristics'!$C:$C,0))),"",INDEX('Policy Characteristics'!A:A,MATCH($C1227,'Policy Characteristics'!$C:$C,0)))</f>
        <v>Government Revenue Accounting</v>
      </c>
      <c r="B1227" s="358" t="str">
        <f>IF(ISBLANK(INDEX('Policy Characteristics'!B:B,MATCH($C1227,'Policy Characteristics'!$C:$C,0))),"",INDEX('Policy Characteristics'!B:B,MATCH($C1227,'Policy Characteristics'!$C:$C,0)))</f>
        <v>Remaining Government Cash Flows</v>
      </c>
      <c r="C1227" s="368" t="str">
        <f t="shared" si="85"/>
        <v>GRA for Remaining Government Cash Flow Changes</v>
      </c>
      <c r="D1227" s="4" t="s">
        <v>3098</v>
      </c>
      <c r="F1227" s="4" t="s">
        <v>3102</v>
      </c>
      <c r="H1227" s="271">
        <v>589</v>
      </c>
      <c r="I1227" s="5" t="str">
        <f t="shared" si="84"/>
        <v>Yes</v>
      </c>
      <c r="J1227" s="360" t="str">
        <f>IF(ISBLANK(INDEX('Policy Characteristics'!D:D,MATCH($C1227,'Policy Characteristics'!$C:$C,0))),"",INDEX('Policy Characteristics'!D:D,MATCH($C1227,'Policy Characteristics'!$C:$C,0)))</f>
        <v/>
      </c>
      <c r="K1227" s="358" t="str">
        <f>IF(ISBLANK(INDEX('Policy Characteristics'!E:E,MATCH($C1227,'Policy Characteristics'!$C:$C,0))),"",INDEX('Policy Characteristics'!E:E,MATCH($C1227,'Policy Characteristics'!$C:$C,0)))</f>
        <v>GRA remaining cash flow changes</v>
      </c>
      <c r="L1227" s="358">
        <f>IF(ISBLANK(INDEX('Policy Characteristics'!F:F,MATCH($C1227,'Policy Characteristics'!$C:$C,0))),"",INDEX('Policy Characteristics'!F:F,MATCH($C1227,'Policy Characteristics'!$C:$C,0)))</f>
        <v>0</v>
      </c>
      <c r="M1227" s="358">
        <f>IF(ISBLANK(INDEX('Policy Characteristics'!G:G,MATCH($C1227,'Policy Characteristics'!$C:$C,0))),"",INDEX('Policy Characteristics'!G:G,MATCH($C1227,'Policy Characteristics'!$C:$C,0)))</f>
        <v>10</v>
      </c>
      <c r="N1227" s="358">
        <f>IF(ISBLANK(INDEX('Policy Characteristics'!H:H,MATCH($C1227,'Policy Characteristics'!$C:$C,0))),"",INDEX('Policy Characteristics'!H:H,MATCH($C1227,'Policy Characteristics'!$C:$C,0)))</f>
        <v>1</v>
      </c>
      <c r="O1227" s="358" t="str">
        <f>IF(ISBLANK(INDEX('Policy Characteristics'!I:I,MATCH($C1227,'Policy Characteristics'!$C:$C,0))),"",INDEX('Policy Characteristics'!I:I,MATCH($C1227,'Policy Characteristics'!$C:$C,0)))</f>
        <v>weight</v>
      </c>
      <c r="P1227" s="358"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358" t="str">
        <f>IF(ISBLANK(INDEX('Policy Characteristics'!K:K,MATCH($C1227,'Policy Characteristics'!$C:$C,0))),"",INDEX('Policy Characteristics'!K:K,MATCH($C1227,'Policy Characteristics'!$C:$C,0)))</f>
        <v>io-model.html</v>
      </c>
      <c r="R1227" s="358" t="str">
        <f>IF(ISBLANK(INDEX('Policy Characteristics'!L:L,MATCH($C1227,'Policy Characteristics'!$C:$C,0))),"",INDEX('Policy Characteristics'!L:L,MATCH($C1227,'Policy Characteristics'!$C:$C,0)))</f>
        <v/>
      </c>
    </row>
    <row r="1228" spans="1:18" x14ac:dyDescent="0.35">
      <c r="A1228" s="461" t="s">
        <v>2934</v>
      </c>
      <c r="B1228" s="461" t="s">
        <v>3512</v>
      </c>
      <c r="C1228" s="462" t="s">
        <v>3502</v>
      </c>
      <c r="H1228" s="297">
        <v>1601</v>
      </c>
      <c r="I1228" s="4" t="s">
        <v>46</v>
      </c>
      <c r="J1228" s="463" t="s">
        <v>199</v>
      </c>
      <c r="K1228" s="461" t="s">
        <v>199</v>
      </c>
      <c r="L1228" s="380">
        <v>0</v>
      </c>
      <c r="M1228" s="380">
        <v>1</v>
      </c>
      <c r="N1228" s="380">
        <v>1</v>
      </c>
      <c r="O1228" s="461" t="s">
        <v>31</v>
      </c>
      <c r="P1228" s="461" t="s">
        <v>3513</v>
      </c>
      <c r="Q1228" s="461" t="s">
        <v>199</v>
      </c>
      <c r="R1228" s="461" t="s">
        <v>199</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722:I941 I943:I97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44 I446 I448 I450 I452 I454 I456 I458">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I449 I447 I445">
    <cfRule type="containsText" dxfId="15" priority="9" operator="containsText" text="No">
      <formula>NOT(ISERROR(SEARCH("No",I445)))</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796875" defaultRowHeight="14.5" x14ac:dyDescent="0.35"/>
  <cols>
    <col min="1" max="2" width="76.81640625" style="195" customWidth="1"/>
    <col min="3" max="16384" width="9.1796875" style="195"/>
  </cols>
  <sheetData>
    <row r="1" spans="1:2" x14ac:dyDescent="0.35">
      <c r="A1" s="468" t="s">
        <v>2926</v>
      </c>
      <c r="B1" s="468"/>
    </row>
    <row r="2" spans="1:2" x14ac:dyDescent="0.35">
      <c r="A2" s="249" t="s">
        <v>2927</v>
      </c>
      <c r="B2" s="249" t="s">
        <v>2928</v>
      </c>
    </row>
    <row r="3" spans="1:2" x14ac:dyDescent="0.35">
      <c r="A3" s="250" t="s">
        <v>379</v>
      </c>
      <c r="B3" s="195" t="str">
        <f>A3</f>
        <v>million metric tons / year</v>
      </c>
    </row>
    <row r="4" spans="1:2" x14ac:dyDescent="0.35">
      <c r="A4" s="250" t="s">
        <v>3028</v>
      </c>
      <c r="B4" s="195" t="str">
        <f>A4</f>
        <v>g CO2e / 2019 dollar</v>
      </c>
    </row>
    <row r="5" spans="1:2" x14ac:dyDescent="0.35">
      <c r="A5" s="251" t="s">
        <v>2370</v>
      </c>
      <c r="B5" s="195" t="str">
        <f t="shared" ref="B5:B40" si="0">A5</f>
        <v>thousand metric tons / year</v>
      </c>
    </row>
    <row r="6" spans="1:2" x14ac:dyDescent="0.35">
      <c r="A6" s="251" t="s">
        <v>3029</v>
      </c>
      <c r="B6" s="195" t="str">
        <f>A6</f>
        <v>g CO2 / 2019 dollar</v>
      </c>
    </row>
    <row r="7" spans="1:2" x14ac:dyDescent="0.35">
      <c r="A7" s="251" t="s">
        <v>3124</v>
      </c>
      <c r="B7" s="195" t="str">
        <f t="shared" si="0"/>
        <v>2019 dollars / ton CO2e abated, Annual average abatement (MtCO2e)</v>
      </c>
    </row>
    <row r="8" spans="1:2" x14ac:dyDescent="0.35">
      <c r="A8" s="251" t="s">
        <v>3030</v>
      </c>
      <c r="B8" s="195" t="str">
        <f t="shared" si="0"/>
        <v>billion 2019 dollars / year</v>
      </c>
    </row>
    <row r="9" spans="1:2" x14ac:dyDescent="0.35">
      <c r="A9" s="251" t="s">
        <v>3066</v>
      </c>
      <c r="B9" s="195" t="str">
        <f t="shared" si="0"/>
        <v>billion 2019 dollars</v>
      </c>
    </row>
    <row r="10" spans="1:2" x14ac:dyDescent="0.35">
      <c r="A10" s="251" t="s">
        <v>2974</v>
      </c>
      <c r="B10" s="195" t="str">
        <f t="shared" si="0"/>
        <v>jobs</v>
      </c>
    </row>
    <row r="11" spans="1:2" x14ac:dyDescent="0.35">
      <c r="A11" s="251" t="s">
        <v>3018</v>
      </c>
      <c r="B11" s="195" t="str">
        <f t="shared" si="0"/>
        <v>incidents / year</v>
      </c>
    </row>
    <row r="12" spans="1:2" x14ac:dyDescent="0.35">
      <c r="A12" s="251" t="s">
        <v>2993</v>
      </c>
      <c r="B12" s="195" t="str">
        <f t="shared" si="0"/>
        <v>% change</v>
      </c>
    </row>
    <row r="13" spans="1:2" x14ac:dyDescent="0.35">
      <c r="A13" s="251" t="s">
        <v>3031</v>
      </c>
      <c r="B13" s="195" t="str">
        <f t="shared" si="0"/>
        <v>2019 dollars / employee-year</v>
      </c>
    </row>
    <row r="14" spans="1:2" x14ac:dyDescent="0.35">
      <c r="A14" s="251" t="s">
        <v>380</v>
      </c>
      <c r="B14" s="195" t="str">
        <f t="shared" si="0"/>
        <v>lives / year</v>
      </c>
    </row>
    <row r="15" spans="1:2" x14ac:dyDescent="0.35">
      <c r="A15" s="251" t="s">
        <v>381</v>
      </c>
      <c r="B15" s="195" t="str">
        <f t="shared" si="0"/>
        <v>terawatt-hours (TWh) / year</v>
      </c>
    </row>
    <row r="16" spans="1:2" x14ac:dyDescent="0.35">
      <c r="A16" s="251" t="s">
        <v>382</v>
      </c>
      <c r="B16" s="195" t="str">
        <f t="shared" si="0"/>
        <v>gigawatts (GW) / year</v>
      </c>
    </row>
    <row r="17" spans="1:2" x14ac:dyDescent="0.35">
      <c r="A17" s="251" t="s">
        <v>3032</v>
      </c>
      <c r="B17" s="195" t="str">
        <f t="shared" si="0"/>
        <v>2019 dollars / megawatt-hour (MWh)</v>
      </c>
    </row>
    <row r="18" spans="1:2" x14ac:dyDescent="0.35">
      <c r="A18" s="251" t="s">
        <v>2533</v>
      </c>
      <c r="B18" s="195" t="str">
        <f t="shared" si="0"/>
        <v>cubic km / yr</v>
      </c>
    </row>
    <row r="19" spans="1:2" x14ac:dyDescent="0.35">
      <c r="A19" s="251" t="s">
        <v>3503</v>
      </c>
      <c r="B19" s="195" t="str">
        <f t="shared" si="0"/>
        <v>trillion passenger-km / year</v>
      </c>
    </row>
    <row r="20" spans="1:2" x14ac:dyDescent="0.35">
      <c r="A20" s="251" t="s">
        <v>3504</v>
      </c>
      <c r="B20" s="195" t="str">
        <f t="shared" si="0"/>
        <v>trillion freight ton-km / year</v>
      </c>
    </row>
    <row r="21" spans="1:2" x14ac:dyDescent="0.35">
      <c r="A21" s="251" t="s">
        <v>509</v>
      </c>
      <c r="B21" s="195" t="str">
        <f t="shared" si="0"/>
        <v>million vehicles / year</v>
      </c>
    </row>
    <row r="22" spans="1:2" x14ac:dyDescent="0.35">
      <c r="A22" s="251" t="s">
        <v>2424</v>
      </c>
      <c r="B22" s="195" t="str">
        <f t="shared" si="0"/>
        <v>thousand vehicles / year</v>
      </c>
    </row>
    <row r="23" spans="1:2" x14ac:dyDescent="0.35">
      <c r="A23" s="251" t="s">
        <v>2423</v>
      </c>
      <c r="B23" s="195" t="str">
        <f t="shared" si="0"/>
        <v>million vehicles</v>
      </c>
    </row>
    <row r="24" spans="1:2" x14ac:dyDescent="0.35">
      <c r="A24" s="251" t="s">
        <v>2452</v>
      </c>
      <c r="B24" s="195" t="str">
        <f t="shared" si="0"/>
        <v>thousand vehicles</v>
      </c>
    </row>
    <row r="25" spans="1:2" x14ac:dyDescent="0.35">
      <c r="A25" s="251" t="s">
        <v>3505</v>
      </c>
      <c r="B25" s="195" t="str">
        <f t="shared" si="0"/>
        <v>petajoules / year</v>
      </c>
    </row>
    <row r="26" spans="1:2" x14ac:dyDescent="0.35">
      <c r="A26" s="251" t="s">
        <v>3506</v>
      </c>
      <c r="B26" s="195" t="str">
        <f>A26</f>
        <v>megajoules / 2019 dollar</v>
      </c>
    </row>
    <row r="27" spans="1:2" x14ac:dyDescent="0.35">
      <c r="A27" s="251" t="s">
        <v>3507</v>
      </c>
      <c r="B27" s="195" t="str">
        <f t="shared" si="0"/>
        <v>millions of metric tons / year</v>
      </c>
    </row>
    <row r="28" spans="1:2" x14ac:dyDescent="0.35">
      <c r="A28" s="251" t="s">
        <v>3509</v>
      </c>
      <c r="B28" s="195" t="str">
        <f t="shared" si="0"/>
        <v>billion cubic meters / year</v>
      </c>
    </row>
    <row r="29" spans="1:2" x14ac:dyDescent="0.35">
      <c r="A29" s="251" t="s">
        <v>3507</v>
      </c>
      <c r="B29" s="195" t="str">
        <f t="shared" si="0"/>
        <v>millions of metric tons / year</v>
      </c>
    </row>
    <row r="30" spans="1:2" x14ac:dyDescent="0.35">
      <c r="A30" s="251" t="s">
        <v>2370</v>
      </c>
      <c r="B30" s="195" t="str">
        <f t="shared" si="0"/>
        <v>thousand metric tons / year</v>
      </c>
    </row>
    <row r="31" spans="1:2" x14ac:dyDescent="0.35">
      <c r="A31" s="251" t="s">
        <v>3505</v>
      </c>
      <c r="B31" s="195" t="str">
        <f t="shared" si="0"/>
        <v>petajoules / year</v>
      </c>
    </row>
    <row r="32" spans="1:2" x14ac:dyDescent="0.35">
      <c r="A32" s="251" t="s">
        <v>3508</v>
      </c>
      <c r="B32" s="195" t="str">
        <f t="shared" si="0"/>
        <v>2019 dollars / metric ton</v>
      </c>
    </row>
    <row r="33" spans="1:2" x14ac:dyDescent="0.35">
      <c r="A33" s="251" t="s">
        <v>3510</v>
      </c>
      <c r="B33" s="195" t="str">
        <f t="shared" si="0"/>
        <v>2019 dollars / cubic meter</v>
      </c>
    </row>
    <row r="34" spans="1:2" x14ac:dyDescent="0.35">
      <c r="A34" s="251" t="s">
        <v>3511</v>
      </c>
      <c r="B34" s="195" t="str">
        <f t="shared" si="0"/>
        <v>2019 dollars / liter</v>
      </c>
    </row>
    <row r="35" spans="1:2" x14ac:dyDescent="0.35">
      <c r="A35" s="251" t="s">
        <v>3508</v>
      </c>
      <c r="B35" s="195" t="str">
        <f t="shared" si="0"/>
        <v>2019 dollars / metric ton</v>
      </c>
    </row>
    <row r="36" spans="1:2" x14ac:dyDescent="0.35">
      <c r="A36" s="251" t="s">
        <v>3033</v>
      </c>
      <c r="B36" s="195" t="str">
        <f t="shared" si="0"/>
        <v>2019 dollars / kg</v>
      </c>
    </row>
    <row r="37" spans="1:2" x14ac:dyDescent="0.35">
      <c r="A37" s="251" t="s">
        <v>3034</v>
      </c>
      <c r="B37" s="195" t="str">
        <f t="shared" si="0"/>
        <v>2019 dollars / kilowatt-hour (kWh)</v>
      </c>
    </row>
    <row r="38" spans="1:2" x14ac:dyDescent="0.35">
      <c r="A38" s="251" t="s">
        <v>3035</v>
      </c>
      <c r="B38" s="195" t="str">
        <f t="shared" si="0"/>
        <v>cost of eqpt. to capture 1 metric ton CO2e/yr (2019 dollars)</v>
      </c>
    </row>
    <row r="39" spans="1:2" x14ac:dyDescent="0.35">
      <c r="A39" s="251" t="s">
        <v>3036</v>
      </c>
      <c r="B39" s="195" t="str">
        <f t="shared" si="0"/>
        <v>million 2019 dollars / megawatt (MW)</v>
      </c>
    </row>
    <row r="40" spans="1:2" x14ac:dyDescent="0.35">
      <c r="A40" s="251" t="s">
        <v>3037</v>
      </c>
      <c r="B40" s="195" t="str">
        <f t="shared" si="0"/>
        <v>cost of eqpt. to produce 1 kg H2/yr (2019 dollars)</v>
      </c>
    </row>
    <row r="42" spans="1:2" x14ac:dyDescent="0.35">
      <c r="A42" s="468" t="s">
        <v>2930</v>
      </c>
      <c r="B42" s="468"/>
    </row>
    <row r="43" spans="1:2" x14ac:dyDescent="0.35">
      <c r="A43" s="249" t="s">
        <v>2927</v>
      </c>
      <c r="B43" s="249" t="s">
        <v>2928</v>
      </c>
    </row>
    <row r="44" spans="1:2" x14ac:dyDescent="0.35">
      <c r="A44" s="185" t="s">
        <v>146</v>
      </c>
      <c r="B44" s="195" t="str">
        <f t="shared" ref="B44:B45" si="1">A44</f>
        <v>$/metric ton CO2e</v>
      </c>
    </row>
    <row r="45" spans="1:2" x14ac:dyDescent="0.35">
      <c r="A45" s="185" t="s">
        <v>148</v>
      </c>
      <c r="B45" s="195"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C1" zoomScale="85" zoomScaleNormal="85" workbookViewId="0">
      <pane ySplit="1" topLeftCell="A29" activePane="bottomLeft" state="frozen"/>
      <selection pane="bottomLeft" activeCell="G30" sqref="G30"/>
    </sheetView>
  </sheetViews>
  <sheetFormatPr defaultColWidth="9.1796875" defaultRowHeight="14.5" x14ac:dyDescent="0.35"/>
  <cols>
    <col min="1" max="1" width="37.36328125" style="69" customWidth="1"/>
    <col min="2" max="2" width="27.453125" style="69" customWidth="1"/>
    <col min="3" max="3" width="9" style="4" customWidth="1"/>
    <col min="4" max="4" width="18.6328125" style="69" customWidth="1"/>
    <col min="5" max="5" width="18.1796875" style="69" customWidth="1"/>
    <col min="6" max="6" width="34.1796875" style="4" customWidth="1"/>
    <col min="7" max="7" width="95" style="69" customWidth="1"/>
    <col min="8" max="8" width="37.453125" style="69" customWidth="1"/>
    <col min="9" max="9" width="34.36328125" style="69" customWidth="1"/>
    <col min="10" max="10" width="25.453125" style="69" customWidth="1"/>
    <col min="11" max="11" width="11.1796875" style="69" customWidth="1"/>
    <col min="12" max="13" width="16" style="69" customWidth="1"/>
    <col min="14" max="14" width="37.453125" style="69" customWidth="1"/>
    <col min="15" max="15" width="25.453125" style="69" customWidth="1"/>
    <col min="16" max="16" width="11.1796875" style="69" customWidth="1"/>
    <col min="17" max="18" width="16" style="69" customWidth="1"/>
    <col min="19" max="19" width="37.453125" style="69" customWidth="1"/>
    <col min="20" max="20" width="25.453125" style="69" customWidth="1"/>
    <col min="21" max="21" width="11.1796875" style="69" customWidth="1"/>
    <col min="22" max="23" width="16" style="69" customWidth="1"/>
    <col min="24" max="24" width="37.453125" style="69" customWidth="1"/>
    <col min="25" max="16384" width="9.1796875" style="69"/>
  </cols>
  <sheetData>
    <row r="1" spans="1:24" s="194" customFormat="1" ht="29" x14ac:dyDescent="0.35">
      <c r="A1" s="191" t="s">
        <v>2361</v>
      </c>
      <c r="B1" s="192" t="s">
        <v>2362</v>
      </c>
      <c r="C1" s="253" t="s">
        <v>2929</v>
      </c>
      <c r="D1" s="192" t="s">
        <v>62</v>
      </c>
      <c r="E1" s="192" t="s">
        <v>64</v>
      </c>
      <c r="F1" s="252" t="s">
        <v>469</v>
      </c>
      <c r="G1" s="192" t="s">
        <v>63</v>
      </c>
      <c r="H1" s="192" t="s">
        <v>2383</v>
      </c>
      <c r="I1" s="193" t="s">
        <v>325</v>
      </c>
      <c r="J1" s="272" t="s">
        <v>3103</v>
      </c>
      <c r="K1" s="272" t="s">
        <v>3104</v>
      </c>
      <c r="L1" s="272" t="s">
        <v>3105</v>
      </c>
      <c r="M1" s="272" t="s">
        <v>3106</v>
      </c>
      <c r="N1" s="272" t="s">
        <v>3107</v>
      </c>
      <c r="O1" s="272" t="s">
        <v>3108</v>
      </c>
      <c r="P1" s="272" t="s">
        <v>3109</v>
      </c>
      <c r="Q1" s="272" t="s">
        <v>3110</v>
      </c>
      <c r="R1" s="272" t="s">
        <v>3111</v>
      </c>
      <c r="S1" s="272" t="s">
        <v>3112</v>
      </c>
      <c r="T1" s="272" t="s">
        <v>3496</v>
      </c>
      <c r="U1" s="272" t="s">
        <v>3497</v>
      </c>
      <c r="V1" s="272" t="s">
        <v>3498</v>
      </c>
      <c r="W1" s="272" t="s">
        <v>3499</v>
      </c>
      <c r="X1" s="272" t="s">
        <v>3500</v>
      </c>
    </row>
    <row r="2" spans="1:24" ht="159.5" x14ac:dyDescent="0.35">
      <c r="A2" s="198" t="s">
        <v>2388</v>
      </c>
      <c r="B2" s="196" t="s">
        <v>2389</v>
      </c>
      <c r="C2" s="247">
        <v>1</v>
      </c>
      <c r="D2" s="196" t="s">
        <v>65</v>
      </c>
      <c r="E2" s="196" t="s">
        <v>66</v>
      </c>
      <c r="F2" s="4" t="str">
        <f>UnitControlCenter!$B$3</f>
        <v>million metric tons / year</v>
      </c>
      <c r="G2" s="196" t="s">
        <v>185</v>
      </c>
      <c r="J2" s="4" t="s">
        <v>3492</v>
      </c>
      <c r="K2" s="4">
        <v>2030</v>
      </c>
      <c r="L2" s="6">
        <f>'Mexico Targets'!D6</f>
        <v>781</v>
      </c>
      <c r="M2" s="6">
        <f>L2</f>
        <v>781</v>
      </c>
      <c r="N2" s="4" t="s">
        <v>3494</v>
      </c>
      <c r="O2" s="69" t="s">
        <v>3493</v>
      </c>
      <c r="P2" s="69">
        <v>2030</v>
      </c>
      <c r="Q2" s="69">
        <f>'Mexico Targets'!E6</f>
        <v>644</v>
      </c>
      <c r="R2" s="69">
        <f>Q2</f>
        <v>644</v>
      </c>
      <c r="S2" s="4" t="s">
        <v>3495</v>
      </c>
      <c r="T2" s="69" t="s">
        <v>3490</v>
      </c>
      <c r="U2" s="69">
        <v>2050</v>
      </c>
      <c r="V2" s="69">
        <f>'Mexico Targets'!$M$6</f>
        <v>199.83</v>
      </c>
      <c r="W2" s="69">
        <f>V2</f>
        <v>199.83</v>
      </c>
      <c r="X2" s="4" t="s">
        <v>3501</v>
      </c>
    </row>
    <row r="3" spans="1:24" x14ac:dyDescent="0.35">
      <c r="A3" s="198" t="s">
        <v>2388</v>
      </c>
      <c r="B3" s="196" t="s">
        <v>2390</v>
      </c>
      <c r="C3" s="200">
        <v>1</v>
      </c>
      <c r="D3" s="197" t="s">
        <v>65</v>
      </c>
      <c r="E3" s="197" t="s">
        <v>66</v>
      </c>
      <c r="F3" s="4" t="str">
        <f>UnitControlCenter!$B$3</f>
        <v>million metric tons / year</v>
      </c>
      <c r="G3" s="196" t="s">
        <v>2360</v>
      </c>
      <c r="I3" s="196"/>
    </row>
    <row r="4" spans="1:24" ht="72.5" x14ac:dyDescent="0.35">
      <c r="A4" s="198" t="s">
        <v>2388</v>
      </c>
      <c r="B4" s="197" t="s">
        <v>2391</v>
      </c>
      <c r="C4" s="247">
        <v>1</v>
      </c>
      <c r="D4" s="196" t="s">
        <v>67</v>
      </c>
      <c r="E4" s="196" t="s">
        <v>68</v>
      </c>
      <c r="F4" s="4" t="str">
        <f>UnitControlCenter!$B$3</f>
        <v>million metric tons / year</v>
      </c>
      <c r="G4" s="196" t="s">
        <v>2905</v>
      </c>
      <c r="H4" s="196" t="s">
        <v>2906</v>
      </c>
      <c r="I4" s="196" t="s">
        <v>2907</v>
      </c>
    </row>
    <row r="5" spans="1:24" ht="29" x14ac:dyDescent="0.35">
      <c r="A5" s="198" t="s">
        <v>2388</v>
      </c>
      <c r="B5" s="197" t="s">
        <v>2392</v>
      </c>
      <c r="C5" s="247">
        <v>1</v>
      </c>
      <c r="D5" s="196" t="s">
        <v>67</v>
      </c>
      <c r="E5" s="196" t="s">
        <v>68</v>
      </c>
      <c r="F5" s="4" t="str">
        <f>UnitControlCenter!$B$3</f>
        <v>million metric tons / year</v>
      </c>
      <c r="G5" s="196" t="s">
        <v>2908</v>
      </c>
      <c r="H5" s="196" t="s">
        <v>2909</v>
      </c>
      <c r="I5" s="196" t="s">
        <v>2910</v>
      </c>
    </row>
    <row r="6" spans="1:24" ht="29" x14ac:dyDescent="0.35">
      <c r="A6" s="198" t="s">
        <v>2388</v>
      </c>
      <c r="B6" s="197" t="s">
        <v>2393</v>
      </c>
      <c r="C6" s="247">
        <v>1</v>
      </c>
      <c r="D6" s="196" t="s">
        <v>67</v>
      </c>
      <c r="E6" s="196" t="s">
        <v>68</v>
      </c>
      <c r="F6" s="4" t="str">
        <f>UnitControlCenter!$B$3</f>
        <v>million metric tons / year</v>
      </c>
      <c r="G6" s="196" t="s">
        <v>2690</v>
      </c>
      <c r="H6" s="69" t="s">
        <v>2691</v>
      </c>
      <c r="I6" s="196" t="s">
        <v>2692</v>
      </c>
    </row>
    <row r="7" spans="1:24" x14ac:dyDescent="0.35">
      <c r="A7" s="198" t="s">
        <v>2388</v>
      </c>
      <c r="B7" s="197" t="s">
        <v>2984</v>
      </c>
      <c r="C7" s="248">
        <v>0</v>
      </c>
      <c r="D7" s="196" t="s">
        <v>65</v>
      </c>
      <c r="E7" s="196" t="s">
        <v>66</v>
      </c>
      <c r="F7" s="1" t="str">
        <f>UnitControlCenter!$B$4</f>
        <v>g CO2e / 2019 dollar</v>
      </c>
      <c r="G7" s="196" t="s">
        <v>2932</v>
      </c>
      <c r="I7" s="196"/>
    </row>
    <row r="8" spans="1:24" x14ac:dyDescent="0.35">
      <c r="A8" s="198" t="s">
        <v>2388</v>
      </c>
      <c r="B8" s="197" t="s">
        <v>139</v>
      </c>
      <c r="C8" s="247">
        <v>1</v>
      </c>
      <c r="D8" s="196" t="s">
        <v>65</v>
      </c>
      <c r="E8" s="196" t="s">
        <v>66</v>
      </c>
      <c r="F8" s="4" t="str">
        <f>UnitControlCenter!$B$3</f>
        <v>million metric tons / year</v>
      </c>
      <c r="G8" s="196" t="s">
        <v>2495</v>
      </c>
      <c r="I8" s="196"/>
    </row>
    <row r="9" spans="1:24" x14ac:dyDescent="0.35">
      <c r="A9" s="198" t="s">
        <v>2388</v>
      </c>
      <c r="B9" s="197" t="s">
        <v>2493</v>
      </c>
      <c r="C9" s="247">
        <v>1</v>
      </c>
      <c r="D9" s="196" t="s">
        <v>65</v>
      </c>
      <c r="E9" s="196" t="s">
        <v>66</v>
      </c>
      <c r="F9" s="4" t="str">
        <f>UnitControlCenter!$B$3</f>
        <v>million metric tons / year</v>
      </c>
      <c r="G9" s="196" t="s">
        <v>2496</v>
      </c>
      <c r="I9" s="196"/>
    </row>
    <row r="10" spans="1:24" x14ac:dyDescent="0.35">
      <c r="A10" s="198" t="s">
        <v>2388</v>
      </c>
      <c r="B10" s="197" t="s">
        <v>2562</v>
      </c>
      <c r="C10" s="247">
        <v>1</v>
      </c>
      <c r="D10" s="196" t="s">
        <v>65</v>
      </c>
      <c r="E10" s="196" t="s">
        <v>66</v>
      </c>
      <c r="F10" s="4" t="str">
        <f>UnitControlCenter!$B$3</f>
        <v>million metric tons / year</v>
      </c>
      <c r="G10" s="196" t="s">
        <v>2573</v>
      </c>
      <c r="I10" s="196"/>
    </row>
    <row r="11" spans="1:24" x14ac:dyDescent="0.35">
      <c r="A11" s="198" t="s">
        <v>2388</v>
      </c>
      <c r="B11" s="197" t="s">
        <v>97</v>
      </c>
      <c r="C11" s="247">
        <v>1</v>
      </c>
      <c r="D11" s="196" t="s">
        <v>65</v>
      </c>
      <c r="E11" s="196" t="s">
        <v>66</v>
      </c>
      <c r="F11" s="4" t="str">
        <f>UnitControlCenter!$B$3</f>
        <v>million metric tons / year</v>
      </c>
      <c r="G11" s="196" t="s">
        <v>2497</v>
      </c>
      <c r="I11" s="196"/>
    </row>
    <row r="12" spans="1:24" x14ac:dyDescent="0.35">
      <c r="A12" s="198" t="s">
        <v>2388</v>
      </c>
      <c r="B12" s="197" t="s">
        <v>9</v>
      </c>
      <c r="C12" s="247">
        <v>1</v>
      </c>
      <c r="D12" s="196" t="s">
        <v>65</v>
      </c>
      <c r="E12" s="196" t="s">
        <v>66</v>
      </c>
      <c r="F12" s="4" t="str">
        <f>UnitControlCenter!$B$3</f>
        <v>million metric tons / year</v>
      </c>
      <c r="G12" s="196" t="s">
        <v>2519</v>
      </c>
      <c r="I12" s="196"/>
    </row>
    <row r="13" spans="1:24" x14ac:dyDescent="0.35">
      <c r="A13" s="198" t="s">
        <v>2388</v>
      </c>
      <c r="B13" s="197" t="s">
        <v>2494</v>
      </c>
      <c r="C13" s="247">
        <v>1</v>
      </c>
      <c r="D13" s="196" t="s">
        <v>65</v>
      </c>
      <c r="E13" s="196" t="s">
        <v>66</v>
      </c>
      <c r="F13" s="4" t="str">
        <f>UnitControlCenter!$B$3</f>
        <v>million metric tons / year</v>
      </c>
      <c r="G13" s="196" t="s">
        <v>2498</v>
      </c>
      <c r="I13" s="196"/>
    </row>
    <row r="14" spans="1:24" x14ac:dyDescent="0.35">
      <c r="A14" s="198" t="s">
        <v>2388</v>
      </c>
      <c r="B14" s="197" t="s">
        <v>4</v>
      </c>
      <c r="C14" s="247">
        <v>1</v>
      </c>
      <c r="D14" s="196" t="s">
        <v>65</v>
      </c>
      <c r="E14" s="196" t="s">
        <v>66</v>
      </c>
      <c r="F14" s="4" t="str">
        <f>UnitControlCenter!$B$3</f>
        <v>million metric tons / year</v>
      </c>
      <c r="G14" s="196" t="s">
        <v>2499</v>
      </c>
      <c r="I14" s="196"/>
    </row>
    <row r="15" spans="1:24" ht="15" thickBot="1" x14ac:dyDescent="0.4">
      <c r="A15" s="245" t="s">
        <v>2388</v>
      </c>
      <c r="B15" s="239" t="s">
        <v>2503</v>
      </c>
      <c r="C15" s="254">
        <v>1</v>
      </c>
      <c r="D15" s="240" t="s">
        <v>65</v>
      </c>
      <c r="E15" s="240" t="s">
        <v>66</v>
      </c>
      <c r="F15" s="243" t="str">
        <f>UnitControlCenter!$B$3</f>
        <v>million metric tons / year</v>
      </c>
      <c r="G15" s="240" t="s">
        <v>2500</v>
      </c>
      <c r="H15" s="241"/>
      <c r="I15" s="240"/>
      <c r="J15" s="241"/>
      <c r="K15" s="241"/>
      <c r="L15" s="241"/>
      <c r="M15" s="241"/>
      <c r="N15" s="241"/>
      <c r="O15" s="241"/>
      <c r="P15" s="241"/>
      <c r="Q15" s="241"/>
      <c r="R15" s="241"/>
      <c r="S15" s="241"/>
    </row>
    <row r="16" spans="1:24" x14ac:dyDescent="0.35">
      <c r="A16" s="197" t="s">
        <v>2394</v>
      </c>
      <c r="B16" s="197" t="s">
        <v>2253</v>
      </c>
      <c r="C16" s="247">
        <v>1</v>
      </c>
      <c r="D16" s="196" t="s">
        <v>65</v>
      </c>
      <c r="E16" s="196" t="s">
        <v>66</v>
      </c>
      <c r="F16" s="4" t="str">
        <f>UnitControlCenter!$B$3</f>
        <v>million metric tons / year</v>
      </c>
      <c r="G16" s="196" t="s">
        <v>2382</v>
      </c>
      <c r="I16" s="196"/>
    </row>
    <row r="17" spans="1:19" x14ac:dyDescent="0.35">
      <c r="A17" s="197" t="s">
        <v>2394</v>
      </c>
      <c r="B17" s="198" t="s">
        <v>2269</v>
      </c>
      <c r="C17" s="247">
        <v>1</v>
      </c>
      <c r="D17" s="196" t="s">
        <v>65</v>
      </c>
      <c r="E17" s="196" t="s">
        <v>66</v>
      </c>
      <c r="F17" s="4" t="str">
        <f>UnitControlCenter!$B$3</f>
        <v>million metric tons / year</v>
      </c>
      <c r="G17" s="196" t="s">
        <v>2373</v>
      </c>
      <c r="I17" s="196"/>
    </row>
    <row r="18" spans="1:19" x14ac:dyDescent="0.35">
      <c r="A18" s="197" t="s">
        <v>2394</v>
      </c>
      <c r="B18" s="198" t="s">
        <v>2271</v>
      </c>
      <c r="C18" s="247">
        <v>1</v>
      </c>
      <c r="D18" s="196" t="s">
        <v>65</v>
      </c>
      <c r="E18" s="196" t="s">
        <v>66</v>
      </c>
      <c r="F18" s="4" t="str">
        <f>UnitControlCenter!$B$3</f>
        <v>million metric tons / year</v>
      </c>
      <c r="G18" s="196" t="s">
        <v>2372</v>
      </c>
      <c r="I18" s="196"/>
    </row>
    <row r="19" spans="1:19" x14ac:dyDescent="0.35">
      <c r="A19" s="197" t="s">
        <v>2394</v>
      </c>
      <c r="B19" s="198" t="s">
        <v>2369</v>
      </c>
      <c r="C19" s="247">
        <v>1</v>
      </c>
      <c r="D19" s="196" t="s">
        <v>65</v>
      </c>
      <c r="E19" s="196" t="s">
        <v>66</v>
      </c>
      <c r="F19" s="4" t="str">
        <f>UnitControlCenter!$B$3</f>
        <v>million metric tons / year</v>
      </c>
      <c r="G19" s="196" t="s">
        <v>2371</v>
      </c>
      <c r="I19" s="196"/>
    </row>
    <row r="20" spans="1:19" x14ac:dyDescent="0.35">
      <c r="A20" s="197" t="s">
        <v>2394</v>
      </c>
      <c r="B20" s="198" t="s">
        <v>2368</v>
      </c>
      <c r="C20" s="247">
        <v>1</v>
      </c>
      <c r="D20" s="196" t="s">
        <v>65</v>
      </c>
      <c r="E20" s="196" t="s">
        <v>66</v>
      </c>
      <c r="F20" s="4" t="str">
        <f>UnitControlCenter!$B$5</f>
        <v>thousand metric tons / year</v>
      </c>
      <c r="G20" s="196" t="s">
        <v>2377</v>
      </c>
      <c r="I20" s="196"/>
    </row>
    <row r="21" spans="1:19" x14ac:dyDescent="0.35">
      <c r="A21" s="197" t="s">
        <v>2394</v>
      </c>
      <c r="B21" s="198" t="s">
        <v>2260</v>
      </c>
      <c r="C21" s="247">
        <v>1</v>
      </c>
      <c r="D21" s="196" t="s">
        <v>65</v>
      </c>
      <c r="E21" s="196" t="s">
        <v>66</v>
      </c>
      <c r="F21" s="4" t="str">
        <f>UnitControlCenter!$B$5</f>
        <v>thousand metric tons / year</v>
      </c>
      <c r="G21" s="196" t="s">
        <v>2378</v>
      </c>
      <c r="I21" s="196"/>
    </row>
    <row r="22" spans="1:19" x14ac:dyDescent="0.35">
      <c r="A22" s="197" t="s">
        <v>2394</v>
      </c>
      <c r="B22" s="198" t="s">
        <v>2265</v>
      </c>
      <c r="C22" s="247">
        <v>1</v>
      </c>
      <c r="D22" s="196" t="s">
        <v>65</v>
      </c>
      <c r="E22" s="196" t="s">
        <v>66</v>
      </c>
      <c r="F22" s="4" t="str">
        <f>UnitControlCenter!$B$5</f>
        <v>thousand metric tons / year</v>
      </c>
      <c r="G22" s="196" t="s">
        <v>2375</v>
      </c>
      <c r="I22" s="196"/>
    </row>
    <row r="23" spans="1:19" x14ac:dyDescent="0.35">
      <c r="A23" s="197" t="s">
        <v>2394</v>
      </c>
      <c r="B23" s="198" t="s">
        <v>2267</v>
      </c>
      <c r="C23" s="247">
        <v>1</v>
      </c>
      <c r="D23" s="196" t="s">
        <v>65</v>
      </c>
      <c r="E23" s="196" t="s">
        <v>66</v>
      </c>
      <c r="F23" s="4" t="str">
        <f>UnitControlCenter!$B$5</f>
        <v>thousand metric tons / year</v>
      </c>
      <c r="G23" s="196" t="s">
        <v>2374</v>
      </c>
      <c r="I23" s="196"/>
    </row>
    <row r="24" spans="1:19" x14ac:dyDescent="0.35">
      <c r="A24" s="197" t="s">
        <v>2394</v>
      </c>
      <c r="B24" s="198" t="s">
        <v>2258</v>
      </c>
      <c r="C24" s="247">
        <v>1</v>
      </c>
      <c r="D24" s="196" t="s">
        <v>65</v>
      </c>
      <c r="E24" s="196" t="s">
        <v>66</v>
      </c>
      <c r="F24" s="4" t="str">
        <f>UnitControlCenter!$B$3</f>
        <v>million metric tons / year</v>
      </c>
      <c r="G24" s="196" t="s">
        <v>2379</v>
      </c>
      <c r="I24" s="196"/>
    </row>
    <row r="25" spans="1:19" x14ac:dyDescent="0.35">
      <c r="A25" s="197" t="s">
        <v>2394</v>
      </c>
      <c r="B25" s="198" t="s">
        <v>2255</v>
      </c>
      <c r="C25" s="247">
        <v>1</v>
      </c>
      <c r="D25" s="196" t="s">
        <v>65</v>
      </c>
      <c r="E25" s="196" t="s">
        <v>66</v>
      </c>
      <c r="F25" s="4" t="str">
        <f>UnitControlCenter!$B$5</f>
        <v>thousand metric tons / year</v>
      </c>
      <c r="G25" s="196" t="s">
        <v>2381</v>
      </c>
      <c r="I25" s="196"/>
    </row>
    <row r="26" spans="1:19" x14ac:dyDescent="0.35">
      <c r="A26" s="197" t="s">
        <v>2394</v>
      </c>
      <c r="B26" s="198" t="s">
        <v>2263</v>
      </c>
      <c r="C26" s="247">
        <v>1</v>
      </c>
      <c r="D26" s="196" t="s">
        <v>65</v>
      </c>
      <c r="E26" s="196" t="s">
        <v>66</v>
      </c>
      <c r="F26" s="4" t="str">
        <f>UnitControlCenter!$B$3</f>
        <v>million metric tons / year</v>
      </c>
      <c r="G26" s="196" t="s">
        <v>2376</v>
      </c>
      <c r="I26" s="196"/>
    </row>
    <row r="27" spans="1:19" ht="15" thickBot="1" x14ac:dyDescent="0.4">
      <c r="A27" s="239" t="s">
        <v>2394</v>
      </c>
      <c r="B27" s="245" t="s">
        <v>518</v>
      </c>
      <c r="C27" s="254">
        <v>1</v>
      </c>
      <c r="D27" s="240" t="s">
        <v>65</v>
      </c>
      <c r="E27" s="240" t="s">
        <v>66</v>
      </c>
      <c r="F27" s="243" t="str">
        <f>UnitControlCenter!$B$3</f>
        <v>million metric tons / year</v>
      </c>
      <c r="G27" s="240" t="s">
        <v>2380</v>
      </c>
      <c r="H27" s="241"/>
      <c r="I27" s="240"/>
      <c r="J27" s="241"/>
      <c r="K27" s="241"/>
      <c r="L27" s="241"/>
      <c r="M27" s="241"/>
      <c r="N27" s="241"/>
      <c r="O27" s="241"/>
      <c r="P27" s="241"/>
      <c r="Q27" s="241"/>
      <c r="R27" s="241"/>
      <c r="S27" s="241"/>
    </row>
    <row r="28" spans="1:19" ht="72.5" x14ac:dyDescent="0.35">
      <c r="A28" s="197" t="s">
        <v>2395</v>
      </c>
      <c r="B28" s="197" t="s">
        <v>2391</v>
      </c>
      <c r="C28" s="247">
        <v>1</v>
      </c>
      <c r="D28" s="196" t="s">
        <v>67</v>
      </c>
      <c r="E28" s="196" t="s">
        <v>68</v>
      </c>
      <c r="F28" s="4" t="str">
        <f>UnitControlCenter!$B$3</f>
        <v>million metric tons / year</v>
      </c>
      <c r="G28" s="196" t="s">
        <v>2996</v>
      </c>
      <c r="H28" s="69" t="s">
        <v>2997</v>
      </c>
      <c r="I28" s="196" t="s">
        <v>2998</v>
      </c>
    </row>
    <row r="29" spans="1:19" ht="87" x14ac:dyDescent="0.35">
      <c r="A29" s="197" t="s">
        <v>2395</v>
      </c>
      <c r="B29" s="197" t="s">
        <v>2574</v>
      </c>
      <c r="C29" s="247">
        <v>1</v>
      </c>
      <c r="D29" s="196" t="s">
        <v>67</v>
      </c>
      <c r="E29" s="196" t="s">
        <v>68</v>
      </c>
      <c r="F29" s="4" t="str">
        <f>UnitControlCenter!$B$3</f>
        <v>million metric tons / year</v>
      </c>
      <c r="G29" s="196" t="s">
        <v>2999</v>
      </c>
      <c r="H29" s="69" t="s">
        <v>3000</v>
      </c>
      <c r="I29" s="196" t="s">
        <v>3001</v>
      </c>
    </row>
    <row r="30" spans="1:19" ht="58" x14ac:dyDescent="0.35">
      <c r="A30" s="197" t="s">
        <v>2395</v>
      </c>
      <c r="B30" s="197" t="s">
        <v>2396</v>
      </c>
      <c r="C30" s="255">
        <v>1</v>
      </c>
      <c r="D30" s="196" t="s">
        <v>67</v>
      </c>
      <c r="E30" s="196" t="s">
        <v>68</v>
      </c>
      <c r="F30" s="7" t="str">
        <f>UnitControlCenter!$B$3</f>
        <v>million metric tons / year</v>
      </c>
      <c r="G30" s="246" t="s">
        <v>3002</v>
      </c>
      <c r="H30" s="246" t="s">
        <v>3003</v>
      </c>
      <c r="I30" s="196" t="s">
        <v>3004</v>
      </c>
    </row>
    <row r="31" spans="1:19" ht="15" thickBot="1" x14ac:dyDescent="0.4">
      <c r="A31" s="239" t="s">
        <v>2395</v>
      </c>
      <c r="B31" s="239" t="s">
        <v>2984</v>
      </c>
      <c r="C31" s="254">
        <v>0</v>
      </c>
      <c r="D31" s="240" t="s">
        <v>65</v>
      </c>
      <c r="E31" s="240" t="s">
        <v>66</v>
      </c>
      <c r="F31" s="257" t="str">
        <f>UnitControlCenter!$B$6</f>
        <v>g CO2 / 2019 dollar</v>
      </c>
      <c r="G31" s="241" t="s">
        <v>2931</v>
      </c>
      <c r="H31" s="241"/>
      <c r="I31" s="240"/>
      <c r="J31" s="241"/>
      <c r="K31" s="241"/>
      <c r="L31" s="241"/>
      <c r="M31" s="241"/>
      <c r="N31" s="241"/>
      <c r="O31" s="241"/>
      <c r="P31" s="241"/>
      <c r="Q31" s="241"/>
      <c r="R31" s="241"/>
      <c r="S31" s="241"/>
    </row>
    <row r="32" spans="1:19" ht="87" x14ac:dyDescent="0.35">
      <c r="A32" s="197" t="s">
        <v>2827</v>
      </c>
      <c r="B32" s="197" t="s">
        <v>2653</v>
      </c>
      <c r="C32" s="247">
        <v>1</v>
      </c>
      <c r="D32" s="196" t="s">
        <v>65</v>
      </c>
      <c r="E32" s="196" t="s">
        <v>3118</v>
      </c>
      <c r="F32" s="4" t="str">
        <f>UnitControlCenter!$B$3</f>
        <v>million metric tons / year</v>
      </c>
      <c r="G32" s="69" t="s">
        <v>3165</v>
      </c>
      <c r="I32" s="196"/>
    </row>
    <row r="33" spans="1:19" x14ac:dyDescent="0.35">
      <c r="A33" s="197" t="s">
        <v>2827</v>
      </c>
      <c r="B33" s="197" t="s">
        <v>139</v>
      </c>
      <c r="C33" s="247">
        <v>1</v>
      </c>
      <c r="D33" s="196" t="s">
        <v>65</v>
      </c>
      <c r="E33" s="196" t="s">
        <v>3118</v>
      </c>
      <c r="F33" s="4" t="str">
        <f>UnitControlCenter!$B$3</f>
        <v>million metric tons / year</v>
      </c>
      <c r="G33" s="196" t="s">
        <v>2495</v>
      </c>
      <c r="I33" s="196"/>
    </row>
    <row r="34" spans="1:19" x14ac:dyDescent="0.35">
      <c r="A34" s="197" t="s">
        <v>2827</v>
      </c>
      <c r="B34" s="197" t="s">
        <v>2493</v>
      </c>
      <c r="C34" s="247">
        <v>1</v>
      </c>
      <c r="D34" s="196" t="s">
        <v>65</v>
      </c>
      <c r="E34" s="196" t="s">
        <v>3118</v>
      </c>
      <c r="F34" s="4" t="str">
        <f>UnitControlCenter!$B$3</f>
        <v>million metric tons / year</v>
      </c>
      <c r="G34" s="196" t="s">
        <v>2496</v>
      </c>
      <c r="I34" s="196"/>
    </row>
    <row r="35" spans="1:19" x14ac:dyDescent="0.35">
      <c r="A35" s="197" t="s">
        <v>2827</v>
      </c>
      <c r="B35" s="197" t="s">
        <v>2562</v>
      </c>
      <c r="C35" s="247">
        <v>1</v>
      </c>
      <c r="D35" s="196" t="s">
        <v>65</v>
      </c>
      <c r="E35" s="196" t="s">
        <v>3118</v>
      </c>
      <c r="F35" s="4" t="str">
        <f>UnitControlCenter!$B$3</f>
        <v>million metric tons / year</v>
      </c>
      <c r="G35" s="196" t="s">
        <v>2573</v>
      </c>
      <c r="I35" s="196"/>
    </row>
    <row r="36" spans="1:19" x14ac:dyDescent="0.35">
      <c r="A36" s="197" t="s">
        <v>2827</v>
      </c>
      <c r="B36" s="197" t="s">
        <v>97</v>
      </c>
      <c r="C36" s="247">
        <v>1</v>
      </c>
      <c r="D36" s="196" t="s">
        <v>65</v>
      </c>
      <c r="E36" s="196" t="s">
        <v>3118</v>
      </c>
      <c r="F36" s="4" t="str">
        <f>UnitControlCenter!$B$3</f>
        <v>million metric tons / year</v>
      </c>
      <c r="G36" s="196" t="s">
        <v>2497</v>
      </c>
      <c r="I36" s="196"/>
    </row>
    <row r="37" spans="1:19" ht="29" x14ac:dyDescent="0.35">
      <c r="A37" s="197" t="s">
        <v>2827</v>
      </c>
      <c r="B37" s="197" t="s">
        <v>9</v>
      </c>
      <c r="C37" s="247">
        <v>1</v>
      </c>
      <c r="D37" s="196" t="s">
        <v>65</v>
      </c>
      <c r="E37" s="196" t="s">
        <v>3118</v>
      </c>
      <c r="F37" s="4" t="str">
        <f>UnitControlCenter!$B$3</f>
        <v>million metric tons / year</v>
      </c>
      <c r="G37" s="196" t="s">
        <v>3166</v>
      </c>
      <c r="I37" s="196"/>
    </row>
    <row r="38" spans="1:19" ht="15" thickBot="1" x14ac:dyDescent="0.4">
      <c r="A38" s="239" t="s">
        <v>2827</v>
      </c>
      <c r="B38" s="239" t="s">
        <v>4</v>
      </c>
      <c r="C38" s="254">
        <v>1</v>
      </c>
      <c r="D38" s="240" t="s">
        <v>65</v>
      </c>
      <c r="E38" s="240" t="s">
        <v>3118</v>
      </c>
      <c r="F38" s="243" t="str">
        <f>UnitControlCenter!$B$3</f>
        <v>million metric tons / year</v>
      </c>
      <c r="G38" s="240" t="s">
        <v>2499</v>
      </c>
      <c r="H38" s="241"/>
      <c r="I38" s="240"/>
      <c r="J38" s="241"/>
      <c r="K38" s="241"/>
      <c r="L38" s="241"/>
      <c r="M38" s="241"/>
      <c r="N38" s="241"/>
      <c r="O38" s="241"/>
      <c r="P38" s="241"/>
      <c r="Q38" s="241"/>
      <c r="R38" s="241"/>
      <c r="S38" s="241"/>
    </row>
    <row r="39" spans="1:19" ht="29" x14ac:dyDescent="0.35">
      <c r="A39" s="197" t="s">
        <v>383</v>
      </c>
      <c r="B39" s="197" t="s">
        <v>3071</v>
      </c>
      <c r="C39" s="247">
        <v>1</v>
      </c>
      <c r="D39" s="196" t="s">
        <v>67</v>
      </c>
      <c r="E39" s="196" t="s">
        <v>468</v>
      </c>
      <c r="F39" s="4" t="str">
        <f>UnitControlCenter!$B$7</f>
        <v>2019 dollars / ton CO2e abated, Annual average abatement (MtCO2e)</v>
      </c>
      <c r="G39" s="69" t="s">
        <v>3167</v>
      </c>
      <c r="I39" s="196"/>
    </row>
    <row r="40" spans="1:19" ht="29.5" thickBot="1" x14ac:dyDescent="0.4">
      <c r="A40" s="239" t="s">
        <v>383</v>
      </c>
      <c r="B40" s="239" t="s">
        <v>3072</v>
      </c>
      <c r="C40" s="254">
        <v>1</v>
      </c>
      <c r="D40" s="240" t="s">
        <v>67</v>
      </c>
      <c r="E40" s="240" t="s">
        <v>468</v>
      </c>
      <c r="F40" s="243" t="str">
        <f>UnitControlCenter!$B$7</f>
        <v>2019 dollars / ton CO2e abated, Annual average abatement (MtCO2e)</v>
      </c>
      <c r="G40" s="241" t="s">
        <v>3167</v>
      </c>
      <c r="H40" s="241"/>
      <c r="I40" s="240"/>
      <c r="J40" s="241"/>
      <c r="K40" s="241"/>
      <c r="L40" s="241"/>
      <c r="M40" s="241"/>
      <c r="N40" s="241"/>
      <c r="O40" s="241"/>
      <c r="P40" s="241"/>
      <c r="Q40" s="241"/>
      <c r="R40" s="241"/>
      <c r="S40" s="241"/>
    </row>
    <row r="41" spans="1:19" ht="43.5" x14ac:dyDescent="0.35">
      <c r="A41" s="197" t="s">
        <v>2397</v>
      </c>
      <c r="B41" s="197" t="s">
        <v>3076</v>
      </c>
      <c r="C41" s="247">
        <v>1</v>
      </c>
      <c r="D41" s="196" t="s">
        <v>67</v>
      </c>
      <c r="E41" s="196" t="s">
        <v>66</v>
      </c>
      <c r="F41" s="4" t="str">
        <f>UnitControlCenter!$B$8</f>
        <v>billion 2019 dollars / year</v>
      </c>
      <c r="G41" s="69" t="s">
        <v>3073</v>
      </c>
      <c r="H41" s="69" t="s">
        <v>2478</v>
      </c>
      <c r="I41" s="196" t="s">
        <v>2460</v>
      </c>
    </row>
    <row r="42" spans="1:19" x14ac:dyDescent="0.35">
      <c r="A42" s="197" t="s">
        <v>2397</v>
      </c>
      <c r="B42" s="238" t="s">
        <v>2849</v>
      </c>
      <c r="C42" s="247">
        <v>1</v>
      </c>
      <c r="D42" s="196" t="s">
        <v>65</v>
      </c>
      <c r="E42" s="196" t="s">
        <v>66</v>
      </c>
      <c r="F42" s="4" t="str">
        <f>UnitControlCenter!$B$8</f>
        <v>billion 2019 dollars / year</v>
      </c>
      <c r="G42" s="69" t="s">
        <v>2841</v>
      </c>
      <c r="I42" s="196"/>
    </row>
    <row r="43" spans="1:19" ht="58" x14ac:dyDescent="0.35">
      <c r="A43" s="197" t="s">
        <v>2397</v>
      </c>
      <c r="B43" s="197" t="s">
        <v>3060</v>
      </c>
      <c r="C43" s="269">
        <v>1</v>
      </c>
      <c r="D43" s="196" t="s">
        <v>67</v>
      </c>
      <c r="E43" s="196" t="s">
        <v>68</v>
      </c>
      <c r="F43" s="4" t="str">
        <f>UnitControlCenter!$B$8</f>
        <v>billion 2019 dollars / year</v>
      </c>
      <c r="G43" s="4" t="s">
        <v>3061</v>
      </c>
      <c r="H43" s="4" t="s">
        <v>3062</v>
      </c>
      <c r="I43" s="4" t="s">
        <v>3063</v>
      </c>
    </row>
    <row r="44" spans="1:19" ht="29" x14ac:dyDescent="0.35">
      <c r="A44" s="197" t="s">
        <v>2397</v>
      </c>
      <c r="B44" s="238" t="s">
        <v>3065</v>
      </c>
      <c r="C44" s="255">
        <v>1</v>
      </c>
      <c r="D44" s="196" t="s">
        <v>65</v>
      </c>
      <c r="E44" s="196" t="s">
        <v>66</v>
      </c>
      <c r="F44" s="7" t="str">
        <f>UnitControlCenter!$B$9</f>
        <v>billion 2019 dollars</v>
      </c>
      <c r="G44" s="246" t="s">
        <v>3067</v>
      </c>
      <c r="H44" s="246"/>
      <c r="I44" s="196"/>
    </row>
    <row r="45" spans="1:19" s="246" customFormat="1" ht="29" x14ac:dyDescent="0.35">
      <c r="A45" s="197" t="s">
        <v>2397</v>
      </c>
      <c r="B45" s="238" t="s">
        <v>3068</v>
      </c>
      <c r="C45" s="255">
        <v>1</v>
      </c>
      <c r="D45" s="196" t="s">
        <v>65</v>
      </c>
      <c r="E45" s="196" t="s">
        <v>66</v>
      </c>
      <c r="F45" s="7" t="str">
        <f>UnitControlCenter!$B$8</f>
        <v>billion 2019 dollars / year</v>
      </c>
      <c r="G45" s="246" t="s">
        <v>3069</v>
      </c>
      <c r="I45" s="196"/>
    </row>
    <row r="46" spans="1:19" ht="116.5" thickBot="1" x14ac:dyDescent="0.4">
      <c r="A46" s="239" t="s">
        <v>2397</v>
      </c>
      <c r="B46" s="244" t="s">
        <v>3159</v>
      </c>
      <c r="C46" s="254">
        <v>1</v>
      </c>
      <c r="D46" s="240" t="s">
        <v>67</v>
      </c>
      <c r="E46" s="240" t="s">
        <v>66</v>
      </c>
      <c r="F46" s="243" t="str">
        <f>UnitControlCenter!$B$8</f>
        <v>billion 2019 dollars / year</v>
      </c>
      <c r="G46" s="241" t="s">
        <v>3163</v>
      </c>
      <c r="H46" s="241" t="s">
        <v>3160</v>
      </c>
      <c r="I46" s="240" t="s">
        <v>3162</v>
      </c>
      <c r="J46" s="241"/>
      <c r="K46" s="241"/>
      <c r="L46" s="241"/>
      <c r="M46" s="241"/>
      <c r="N46" s="241"/>
      <c r="O46" s="241"/>
      <c r="P46" s="241"/>
      <c r="Q46" s="241"/>
      <c r="R46" s="241"/>
      <c r="S46" s="241"/>
    </row>
    <row r="47" spans="1:19" ht="29" x14ac:dyDescent="0.35">
      <c r="A47" s="197" t="s">
        <v>2971</v>
      </c>
      <c r="B47" s="238" t="s">
        <v>2988</v>
      </c>
      <c r="C47" s="262">
        <v>1</v>
      </c>
      <c r="D47" s="196" t="s">
        <v>67</v>
      </c>
      <c r="E47" s="196" t="s">
        <v>66</v>
      </c>
      <c r="F47" s="7" t="str">
        <f>UnitControlCenter!$B$10</f>
        <v>jobs</v>
      </c>
      <c r="G47" s="246" t="s">
        <v>2979</v>
      </c>
      <c r="H47" s="246" t="s">
        <v>2978</v>
      </c>
      <c r="I47" s="196" t="s">
        <v>2461</v>
      </c>
    </row>
    <row r="48" spans="1:19" ht="29" x14ac:dyDescent="0.35">
      <c r="A48" s="197" t="s">
        <v>2971</v>
      </c>
      <c r="B48" s="238" t="s">
        <v>3479</v>
      </c>
      <c r="C48" s="297">
        <v>0</v>
      </c>
      <c r="D48" s="196" t="s">
        <v>67</v>
      </c>
      <c r="E48" s="196" t="s">
        <v>68</v>
      </c>
      <c r="F48" s="7" t="str">
        <f>UnitControlCenter!$B$10</f>
        <v>jobs</v>
      </c>
      <c r="G48" s="246" t="s">
        <v>3327</v>
      </c>
      <c r="H48" s="246" t="s">
        <v>3328</v>
      </c>
      <c r="I48" s="196" t="s">
        <v>3329</v>
      </c>
    </row>
    <row r="49" spans="1:9" ht="29" x14ac:dyDescent="0.35">
      <c r="A49" s="197" t="s">
        <v>2971</v>
      </c>
      <c r="B49" s="238" t="s">
        <v>3480</v>
      </c>
      <c r="C49" s="297">
        <v>0</v>
      </c>
      <c r="D49" s="196" t="s">
        <v>67</v>
      </c>
      <c r="E49" s="196" t="s">
        <v>66</v>
      </c>
      <c r="F49" s="4" t="str">
        <f>UnitControlCenter!$B$12</f>
        <v>% change</v>
      </c>
      <c r="G49" s="246" t="s">
        <v>3346</v>
      </c>
      <c r="H49" s="246" t="s">
        <v>3328</v>
      </c>
      <c r="I49" s="196" t="s">
        <v>3329</v>
      </c>
    </row>
    <row r="50" spans="1:9" ht="43.5" x14ac:dyDescent="0.35">
      <c r="A50" s="197" t="s">
        <v>2971</v>
      </c>
      <c r="B50" s="238" t="s">
        <v>3311</v>
      </c>
      <c r="C50" s="297">
        <v>0</v>
      </c>
      <c r="D50" s="196" t="s">
        <v>67</v>
      </c>
      <c r="E50" s="196" t="s">
        <v>68</v>
      </c>
      <c r="F50" s="7" t="str">
        <f>UnitControlCenter!$B$10</f>
        <v>jobs</v>
      </c>
      <c r="G50" s="246" t="s">
        <v>3350</v>
      </c>
      <c r="H50" s="246" t="s">
        <v>3330</v>
      </c>
      <c r="I50" s="215" t="s">
        <v>3331</v>
      </c>
    </row>
    <row r="51" spans="1:9" ht="43.5" x14ac:dyDescent="0.35">
      <c r="A51" s="197" t="s">
        <v>2971</v>
      </c>
      <c r="B51" s="238" t="s">
        <v>3343</v>
      </c>
      <c r="C51" s="297">
        <v>0</v>
      </c>
      <c r="D51" s="196" t="s">
        <v>67</v>
      </c>
      <c r="E51" s="196" t="s">
        <v>66</v>
      </c>
      <c r="F51" s="4" t="str">
        <f>UnitControlCenter!$B$12</f>
        <v>% change</v>
      </c>
      <c r="G51" s="246" t="s">
        <v>3349</v>
      </c>
      <c r="H51" s="246" t="s">
        <v>3330</v>
      </c>
      <c r="I51" s="215" t="s">
        <v>3331</v>
      </c>
    </row>
    <row r="52" spans="1:9" ht="29" x14ac:dyDescent="0.35">
      <c r="A52" s="197" t="s">
        <v>2971</v>
      </c>
      <c r="B52" s="238" t="s">
        <v>3316</v>
      </c>
      <c r="C52" s="297">
        <v>0</v>
      </c>
      <c r="D52" s="196" t="s">
        <v>67</v>
      </c>
      <c r="E52" s="196" t="s">
        <v>68</v>
      </c>
      <c r="F52" s="7" t="str">
        <f>UnitControlCenter!$B$10</f>
        <v>jobs</v>
      </c>
      <c r="G52" s="246" t="s">
        <v>3332</v>
      </c>
      <c r="H52" s="246" t="s">
        <v>3333</v>
      </c>
      <c r="I52" s="196" t="s">
        <v>3334</v>
      </c>
    </row>
    <row r="53" spans="1:9" ht="29" x14ac:dyDescent="0.35">
      <c r="A53" s="197" t="s">
        <v>2971</v>
      </c>
      <c r="B53" s="238" t="s">
        <v>3344</v>
      </c>
      <c r="C53" s="297">
        <v>0</v>
      </c>
      <c r="D53" s="196" t="s">
        <v>67</v>
      </c>
      <c r="E53" s="196" t="s">
        <v>66</v>
      </c>
      <c r="F53" s="4" t="str">
        <f>UnitControlCenter!$B$12</f>
        <v>% change</v>
      </c>
      <c r="G53" s="246" t="s">
        <v>3347</v>
      </c>
      <c r="H53" s="246" t="s">
        <v>3333</v>
      </c>
      <c r="I53" s="196" t="s">
        <v>3334</v>
      </c>
    </row>
    <row r="54" spans="1:9" ht="72.5" x14ac:dyDescent="0.35">
      <c r="A54" s="197" t="s">
        <v>2971</v>
      </c>
      <c r="B54" s="238" t="s">
        <v>3319</v>
      </c>
      <c r="C54" s="297">
        <v>0</v>
      </c>
      <c r="D54" s="196" t="s">
        <v>67</v>
      </c>
      <c r="E54" s="196" t="s">
        <v>68</v>
      </c>
      <c r="F54" s="7" t="str">
        <f>UnitControlCenter!$B$10</f>
        <v>jobs</v>
      </c>
      <c r="G54" s="246" t="s">
        <v>3335</v>
      </c>
      <c r="H54" s="246" t="s">
        <v>3336</v>
      </c>
      <c r="I54" s="196" t="s">
        <v>3337</v>
      </c>
    </row>
    <row r="55" spans="1:9" ht="72.5" x14ac:dyDescent="0.35">
      <c r="A55" s="197" t="s">
        <v>2971</v>
      </c>
      <c r="B55" s="238" t="s">
        <v>3345</v>
      </c>
      <c r="C55" s="297">
        <v>0</v>
      </c>
      <c r="D55" s="196" t="s">
        <v>67</v>
      </c>
      <c r="E55" s="196" t="s">
        <v>66</v>
      </c>
      <c r="F55" s="4" t="str">
        <f>UnitControlCenter!$B$12</f>
        <v>% change</v>
      </c>
      <c r="G55" s="246" t="s">
        <v>3348</v>
      </c>
      <c r="H55" s="246" t="s">
        <v>3336</v>
      </c>
      <c r="I55" s="196" t="s">
        <v>3337</v>
      </c>
    </row>
    <row r="56" spans="1:9" ht="29" x14ac:dyDescent="0.35">
      <c r="A56" s="197" t="s">
        <v>2971</v>
      </c>
      <c r="B56" s="238" t="s">
        <v>3417</v>
      </c>
      <c r="C56" s="265">
        <v>1</v>
      </c>
      <c r="D56" s="196" t="s">
        <v>67</v>
      </c>
      <c r="E56" s="196" t="s">
        <v>68</v>
      </c>
      <c r="F56" s="7" t="str">
        <f>UnitControlCenter!$B$10</f>
        <v>jobs</v>
      </c>
      <c r="G56" s="246" t="s">
        <v>3418</v>
      </c>
      <c r="H56" s="246" t="s">
        <v>3419</v>
      </c>
      <c r="I56" s="196" t="s">
        <v>3420</v>
      </c>
    </row>
    <row r="57" spans="1:9" ht="29" x14ac:dyDescent="0.35">
      <c r="A57" s="197" t="s">
        <v>2971</v>
      </c>
      <c r="B57" s="238" t="s">
        <v>3421</v>
      </c>
      <c r="C57" s="297">
        <v>1</v>
      </c>
      <c r="D57" s="196" t="s">
        <v>67</v>
      </c>
      <c r="E57" s="196" t="s">
        <v>66</v>
      </c>
      <c r="F57" s="4" t="str">
        <f>UnitControlCenter!$B$12</f>
        <v>% change</v>
      </c>
      <c r="G57" s="246" t="s">
        <v>3422</v>
      </c>
      <c r="H57" s="246" t="s">
        <v>3419</v>
      </c>
      <c r="I57" s="196" t="s">
        <v>3420</v>
      </c>
    </row>
    <row r="58" spans="1:9" ht="29" x14ac:dyDescent="0.35">
      <c r="A58" s="197" t="s">
        <v>2971</v>
      </c>
      <c r="B58" s="238" t="s">
        <v>3044</v>
      </c>
      <c r="C58" s="267">
        <v>1</v>
      </c>
      <c r="D58" s="196" t="s">
        <v>67</v>
      </c>
      <c r="E58" s="196" t="s">
        <v>66</v>
      </c>
      <c r="F58" s="7" t="str">
        <f>UnitControlCenter!$B$10</f>
        <v>jobs</v>
      </c>
      <c r="G58" s="246" t="s">
        <v>3048</v>
      </c>
      <c r="H58" s="246" t="s">
        <v>3047</v>
      </c>
      <c r="I58" s="196" t="s">
        <v>3059</v>
      </c>
    </row>
    <row r="59" spans="1:9" ht="43.5" x14ac:dyDescent="0.35">
      <c r="A59" s="197" t="s">
        <v>2971</v>
      </c>
      <c r="B59" s="238" t="s">
        <v>3114</v>
      </c>
      <c r="C59" s="273">
        <v>1</v>
      </c>
      <c r="D59" s="196" t="s">
        <v>67</v>
      </c>
      <c r="E59" s="196" t="s">
        <v>66</v>
      </c>
      <c r="F59" s="7" t="str">
        <f>UnitControlCenter!$B$10</f>
        <v>jobs</v>
      </c>
      <c r="G59" s="246" t="s">
        <v>3113</v>
      </c>
      <c r="H59" s="246" t="s">
        <v>2978</v>
      </c>
      <c r="I59" s="196" t="s">
        <v>2461</v>
      </c>
    </row>
    <row r="60" spans="1:9" ht="43.5" x14ac:dyDescent="0.35">
      <c r="A60" s="197" t="s">
        <v>2971</v>
      </c>
      <c r="B60" s="238" t="s">
        <v>2973</v>
      </c>
      <c r="C60" s="262">
        <v>1</v>
      </c>
      <c r="D60" s="196" t="s">
        <v>67</v>
      </c>
      <c r="E60" s="196" t="s">
        <v>66</v>
      </c>
      <c r="F60" s="4" t="str">
        <f>UnitControlCenter!$B$8</f>
        <v>billion 2019 dollars / year</v>
      </c>
      <c r="G60" s="246" t="s">
        <v>2980</v>
      </c>
      <c r="H60" s="246" t="s">
        <v>2982</v>
      </c>
      <c r="I60" s="196" t="s">
        <v>2461</v>
      </c>
    </row>
    <row r="61" spans="1:9" ht="43.5" x14ac:dyDescent="0.35">
      <c r="A61" s="197" t="s">
        <v>2971</v>
      </c>
      <c r="B61" s="238" t="s">
        <v>2992</v>
      </c>
      <c r="C61" s="266">
        <v>1</v>
      </c>
      <c r="D61" s="196" t="s">
        <v>67</v>
      </c>
      <c r="E61" s="196" t="s">
        <v>66</v>
      </c>
      <c r="F61" s="4" t="str">
        <f>UnitControlCenter!$B$12</f>
        <v>% change</v>
      </c>
      <c r="G61" s="246" t="s">
        <v>2994</v>
      </c>
      <c r="H61" s="246" t="s">
        <v>2982</v>
      </c>
      <c r="I61" s="196" t="s">
        <v>2461</v>
      </c>
    </row>
    <row r="62" spans="1:9" ht="29" x14ac:dyDescent="0.35">
      <c r="A62" s="197" t="s">
        <v>2971</v>
      </c>
      <c r="B62" s="238" t="s">
        <v>3045</v>
      </c>
      <c r="C62" s="267">
        <v>1</v>
      </c>
      <c r="D62" s="196" t="s">
        <v>67</v>
      </c>
      <c r="E62" s="196" t="s">
        <v>66</v>
      </c>
      <c r="F62" s="4" t="str">
        <f>UnitControlCenter!$B$8</f>
        <v>billion 2019 dollars / year</v>
      </c>
      <c r="G62" s="246" t="s">
        <v>3049</v>
      </c>
      <c r="H62" s="246" t="s">
        <v>3047</v>
      </c>
      <c r="I62" s="196" t="s">
        <v>3059</v>
      </c>
    </row>
    <row r="63" spans="1:9" ht="43.5" x14ac:dyDescent="0.35">
      <c r="A63" s="197" t="s">
        <v>2971</v>
      </c>
      <c r="B63" s="238" t="s">
        <v>2987</v>
      </c>
      <c r="C63" s="262">
        <v>1</v>
      </c>
      <c r="D63" s="196" t="s">
        <v>67</v>
      </c>
      <c r="E63" s="196" t="s">
        <v>66</v>
      </c>
      <c r="F63" s="4" t="str">
        <f>UnitControlCenter!$B$8</f>
        <v>billion 2019 dollars / year</v>
      </c>
      <c r="G63" s="246" t="s">
        <v>2983</v>
      </c>
      <c r="H63" s="246" t="s">
        <v>2981</v>
      </c>
      <c r="I63" s="196" t="s">
        <v>2461</v>
      </c>
    </row>
    <row r="64" spans="1:9" ht="29" x14ac:dyDescent="0.35">
      <c r="A64" s="197" t="s">
        <v>2971</v>
      </c>
      <c r="B64" s="238" t="s">
        <v>2985</v>
      </c>
      <c r="C64" s="255">
        <v>1</v>
      </c>
      <c r="D64" s="196" t="s">
        <v>65</v>
      </c>
      <c r="E64" s="196" t="s">
        <v>66</v>
      </c>
      <c r="F64" s="7" t="str">
        <f>UnitControlCenter!$B$13</f>
        <v>2019 dollars / employee-year</v>
      </c>
      <c r="G64" s="246" t="s">
        <v>2986</v>
      </c>
      <c r="H64" s="246"/>
      <c r="I64" s="196"/>
    </row>
    <row r="65" spans="1:19" ht="29.5" thickBot="1" x14ac:dyDescent="0.4">
      <c r="A65" s="239" t="s">
        <v>2971</v>
      </c>
      <c r="B65" s="244" t="s">
        <v>3046</v>
      </c>
      <c r="C65" s="254">
        <v>1</v>
      </c>
      <c r="D65" s="240" t="s">
        <v>67</v>
      </c>
      <c r="E65" s="240" t="s">
        <v>66</v>
      </c>
      <c r="F65" s="243" t="str">
        <f>UnitControlCenter!$B$8</f>
        <v>billion 2019 dollars / year</v>
      </c>
      <c r="G65" s="241" t="s">
        <v>3050</v>
      </c>
      <c r="H65" s="241" t="s">
        <v>3047</v>
      </c>
      <c r="I65" s="240" t="s">
        <v>3059</v>
      </c>
      <c r="J65" s="241"/>
      <c r="K65" s="241"/>
      <c r="L65" s="241"/>
      <c r="M65" s="241"/>
      <c r="N65" s="241"/>
      <c r="O65" s="241"/>
      <c r="P65" s="241"/>
      <c r="Q65" s="241"/>
      <c r="R65" s="241"/>
      <c r="S65" s="241"/>
    </row>
    <row r="66" spans="1:19" ht="87" x14ac:dyDescent="0.35">
      <c r="A66" s="197" t="s">
        <v>2972</v>
      </c>
      <c r="B66" s="197" t="s">
        <v>2757</v>
      </c>
      <c r="C66" s="247">
        <v>1</v>
      </c>
      <c r="D66" s="196" t="s">
        <v>67</v>
      </c>
      <c r="E66" s="196" t="s">
        <v>66</v>
      </c>
      <c r="F66" s="4" t="str">
        <f>UnitControlCenter!$B$8</f>
        <v>billion 2019 dollars / year</v>
      </c>
      <c r="G66" s="4" t="s">
        <v>2758</v>
      </c>
      <c r="H66" s="4" t="s">
        <v>2759</v>
      </c>
      <c r="I66" s="4" t="s">
        <v>2734</v>
      </c>
    </row>
    <row r="67" spans="1:19" ht="43.5" x14ac:dyDescent="0.35">
      <c r="A67" s="197" t="s">
        <v>2972</v>
      </c>
      <c r="B67" s="197" t="s">
        <v>2761</v>
      </c>
      <c r="C67" s="247">
        <v>1</v>
      </c>
      <c r="D67" s="196" t="s">
        <v>67</v>
      </c>
      <c r="E67" s="196" t="s">
        <v>66</v>
      </c>
      <c r="F67" s="4" t="str">
        <f>UnitControlCenter!$B$8</f>
        <v>billion 2019 dollars / year</v>
      </c>
      <c r="G67" s="4" t="s">
        <v>2771</v>
      </c>
      <c r="H67" s="4" t="s">
        <v>2772</v>
      </c>
      <c r="I67" s="4" t="s">
        <v>2773</v>
      </c>
    </row>
    <row r="68" spans="1:19" ht="58" x14ac:dyDescent="0.35">
      <c r="A68" s="197" t="s">
        <v>2972</v>
      </c>
      <c r="B68" s="197" t="s">
        <v>2762</v>
      </c>
      <c r="C68" s="247">
        <v>1</v>
      </c>
      <c r="D68" s="196" t="s">
        <v>67</v>
      </c>
      <c r="E68" s="196" t="s">
        <v>66</v>
      </c>
      <c r="F68" s="4" t="str">
        <f>UnitControlCenter!$B$8</f>
        <v>billion 2019 dollars / year</v>
      </c>
      <c r="G68" s="4" t="s">
        <v>2782</v>
      </c>
      <c r="H68" s="4" t="s">
        <v>2780</v>
      </c>
      <c r="I68" s="4" t="s">
        <v>2781</v>
      </c>
    </row>
    <row r="69" spans="1:19" ht="43.5" x14ac:dyDescent="0.35">
      <c r="A69" s="197" t="s">
        <v>2972</v>
      </c>
      <c r="B69" s="197" t="s">
        <v>2763</v>
      </c>
      <c r="C69" s="247">
        <v>1</v>
      </c>
      <c r="D69" s="196" t="s">
        <v>67</v>
      </c>
      <c r="E69" s="196" t="s">
        <v>66</v>
      </c>
      <c r="F69" s="4" t="str">
        <f>UnitControlCenter!$B$8</f>
        <v>billion 2019 dollars / year</v>
      </c>
      <c r="G69" s="4" t="s">
        <v>2776</v>
      </c>
      <c r="H69" s="4" t="s">
        <v>2772</v>
      </c>
      <c r="I69" s="4" t="s">
        <v>2774</v>
      </c>
    </row>
    <row r="70" spans="1:19" ht="43.5" x14ac:dyDescent="0.35">
      <c r="A70" s="197" t="s">
        <v>2972</v>
      </c>
      <c r="B70" s="197" t="s">
        <v>2764</v>
      </c>
      <c r="C70" s="247">
        <v>1</v>
      </c>
      <c r="D70" s="196" t="s">
        <v>67</v>
      </c>
      <c r="E70" s="196" t="s">
        <v>66</v>
      </c>
      <c r="F70" s="4" t="str">
        <f>UnitControlCenter!$B$8</f>
        <v>billion 2019 dollars / year</v>
      </c>
      <c r="G70" s="4" t="s">
        <v>2777</v>
      </c>
      <c r="H70" s="4" t="s">
        <v>2772</v>
      </c>
      <c r="I70" s="4" t="s">
        <v>2775</v>
      </c>
    </row>
    <row r="71" spans="1:19" ht="58" x14ac:dyDescent="0.35">
      <c r="A71" s="197" t="s">
        <v>2972</v>
      </c>
      <c r="B71" s="197" t="s">
        <v>2765</v>
      </c>
      <c r="C71" s="247">
        <v>1</v>
      </c>
      <c r="D71" s="196" t="s">
        <v>67</v>
      </c>
      <c r="E71" s="196" t="s">
        <v>66</v>
      </c>
      <c r="F71" s="4" t="str">
        <f>UnitControlCenter!$B$8</f>
        <v>billion 2019 dollars / year</v>
      </c>
      <c r="G71" s="4" t="s">
        <v>2783</v>
      </c>
      <c r="H71" s="4" t="s">
        <v>2780</v>
      </c>
      <c r="I71" s="4" t="s">
        <v>2781</v>
      </c>
    </row>
    <row r="72" spans="1:19" ht="58" x14ac:dyDescent="0.35">
      <c r="A72" s="197" t="s">
        <v>2972</v>
      </c>
      <c r="B72" s="197" t="s">
        <v>2766</v>
      </c>
      <c r="C72" s="247">
        <v>1</v>
      </c>
      <c r="D72" s="196" t="s">
        <v>67</v>
      </c>
      <c r="E72" s="196" t="s">
        <v>66</v>
      </c>
      <c r="F72" s="4" t="str">
        <f>UnitControlCenter!$B$8</f>
        <v>billion 2019 dollars / year</v>
      </c>
      <c r="G72" s="4" t="s">
        <v>2784</v>
      </c>
      <c r="H72" s="4" t="s">
        <v>2780</v>
      </c>
      <c r="I72" s="4" t="s">
        <v>2781</v>
      </c>
    </row>
    <row r="73" spans="1:19" ht="72.5" x14ac:dyDescent="0.35">
      <c r="A73" s="197" t="s">
        <v>2972</v>
      </c>
      <c r="B73" s="197" t="s">
        <v>2767</v>
      </c>
      <c r="C73" s="247">
        <v>1</v>
      </c>
      <c r="D73" s="196" t="s">
        <v>67</v>
      </c>
      <c r="E73" s="196" t="s">
        <v>66</v>
      </c>
      <c r="F73" s="4" t="str">
        <f>UnitControlCenter!$B$8</f>
        <v>billion 2019 dollars / year</v>
      </c>
      <c r="G73" s="4" t="s">
        <v>2785</v>
      </c>
      <c r="H73" s="4" t="s">
        <v>2780</v>
      </c>
      <c r="I73" s="4" t="s">
        <v>2781</v>
      </c>
    </row>
    <row r="74" spans="1:19" ht="58" x14ac:dyDescent="0.35">
      <c r="A74" s="197" t="s">
        <v>2972</v>
      </c>
      <c r="B74" s="197" t="s">
        <v>2791</v>
      </c>
      <c r="C74" s="247">
        <v>1</v>
      </c>
      <c r="D74" s="196" t="s">
        <v>67</v>
      </c>
      <c r="E74" s="196" t="s">
        <v>66</v>
      </c>
      <c r="F74" s="4" t="str">
        <f>UnitControlCenter!$B$8</f>
        <v>billion 2019 dollars / year</v>
      </c>
      <c r="G74" s="4" t="s">
        <v>2789</v>
      </c>
      <c r="H74" s="4" t="s">
        <v>2780</v>
      </c>
      <c r="I74" s="4" t="s">
        <v>2787</v>
      </c>
    </row>
    <row r="75" spans="1:19" ht="58.5" thickBot="1" x14ac:dyDescent="0.4">
      <c r="A75" s="239" t="s">
        <v>2972</v>
      </c>
      <c r="B75" s="239" t="s">
        <v>2792</v>
      </c>
      <c r="C75" s="254">
        <v>1</v>
      </c>
      <c r="D75" s="240" t="s">
        <v>67</v>
      </c>
      <c r="E75" s="240" t="s">
        <v>66</v>
      </c>
      <c r="F75" s="243" t="str">
        <f>UnitControlCenter!$B$8</f>
        <v>billion 2019 dollars / year</v>
      </c>
      <c r="G75" s="243" t="s">
        <v>2790</v>
      </c>
      <c r="H75" s="243" t="s">
        <v>2780</v>
      </c>
      <c r="I75" s="243" t="s">
        <v>2788</v>
      </c>
      <c r="J75" s="241"/>
      <c r="K75" s="241"/>
      <c r="L75" s="241"/>
      <c r="M75" s="241"/>
      <c r="N75" s="241"/>
      <c r="O75" s="241"/>
      <c r="P75" s="241"/>
      <c r="Q75" s="241"/>
      <c r="R75" s="241"/>
      <c r="S75" s="241"/>
    </row>
    <row r="76" spans="1:19" ht="29" x14ac:dyDescent="0.35">
      <c r="A76" s="197" t="s">
        <v>2398</v>
      </c>
      <c r="B76" s="197" t="s">
        <v>3115</v>
      </c>
      <c r="C76" s="273">
        <v>1</v>
      </c>
      <c r="D76" s="196" t="s">
        <v>65</v>
      </c>
      <c r="E76" s="196" t="s">
        <v>3119</v>
      </c>
      <c r="F76" s="4" t="str">
        <f>UnitControlCenter!$B$11</f>
        <v>incidents / year</v>
      </c>
      <c r="G76" s="196" t="s">
        <v>3019</v>
      </c>
      <c r="I76" s="196"/>
    </row>
    <row r="77" spans="1:19" x14ac:dyDescent="0.35">
      <c r="A77" s="197" t="s">
        <v>2398</v>
      </c>
      <c r="B77" s="197" t="s">
        <v>3356</v>
      </c>
      <c r="C77" s="297">
        <v>1</v>
      </c>
      <c r="D77" s="196" t="s">
        <v>65</v>
      </c>
      <c r="E77" s="196" t="s">
        <v>66</v>
      </c>
      <c r="F77" s="4" t="str">
        <f>UnitControlCenter!$B$12</f>
        <v>% change</v>
      </c>
      <c r="G77" s="196" t="s">
        <v>3357</v>
      </c>
      <c r="I77" s="196"/>
    </row>
    <row r="78" spans="1:19" ht="29" x14ac:dyDescent="0.35">
      <c r="A78" s="197" t="s">
        <v>2398</v>
      </c>
      <c r="B78" s="197" t="s">
        <v>3477</v>
      </c>
      <c r="C78" s="297">
        <v>1</v>
      </c>
      <c r="D78" s="196" t="s">
        <v>67</v>
      </c>
      <c r="E78" s="196" t="s">
        <v>68</v>
      </c>
      <c r="F78" s="4" t="str">
        <f>UnitControlCenter!$B$11</f>
        <v>incidents / year</v>
      </c>
      <c r="G78" s="196" t="s">
        <v>3340</v>
      </c>
      <c r="H78" s="246" t="s">
        <v>3328</v>
      </c>
      <c r="I78" s="196" t="s">
        <v>3329</v>
      </c>
    </row>
    <row r="79" spans="1:19" ht="29" x14ac:dyDescent="0.35">
      <c r="A79" s="197" t="s">
        <v>2398</v>
      </c>
      <c r="B79" s="197" t="s">
        <v>3478</v>
      </c>
      <c r="C79" s="297">
        <v>1</v>
      </c>
      <c r="D79" s="196" t="s">
        <v>67</v>
      </c>
      <c r="E79" s="196" t="s">
        <v>66</v>
      </c>
      <c r="F79" s="4" t="str">
        <f>UnitControlCenter!$B$12</f>
        <v>% change</v>
      </c>
      <c r="G79" s="196" t="s">
        <v>3351</v>
      </c>
      <c r="H79" s="246" t="s">
        <v>3328</v>
      </c>
      <c r="I79" s="196" t="s">
        <v>3329</v>
      </c>
    </row>
    <row r="80" spans="1:19" ht="43.5" x14ac:dyDescent="0.35">
      <c r="A80" s="197" t="s">
        <v>2398</v>
      </c>
      <c r="B80" s="197" t="s">
        <v>3338</v>
      </c>
      <c r="C80" s="297">
        <v>1</v>
      </c>
      <c r="D80" s="196" t="s">
        <v>67</v>
      </c>
      <c r="E80" s="196" t="s">
        <v>68</v>
      </c>
      <c r="F80" s="4" t="str">
        <f>UnitControlCenter!$B$11</f>
        <v>incidents / year</v>
      </c>
      <c r="G80" s="196" t="s">
        <v>3341</v>
      </c>
      <c r="H80" s="246" t="s">
        <v>3330</v>
      </c>
      <c r="I80" s="215" t="s">
        <v>3331</v>
      </c>
    </row>
    <row r="81" spans="1:19" ht="43.5" x14ac:dyDescent="0.35">
      <c r="A81" s="197" t="s">
        <v>2398</v>
      </c>
      <c r="B81" s="197" t="s">
        <v>3354</v>
      </c>
      <c r="C81" s="297">
        <v>1</v>
      </c>
      <c r="D81" s="196" t="s">
        <v>67</v>
      </c>
      <c r="E81" s="196" t="s">
        <v>66</v>
      </c>
      <c r="F81" s="4" t="str">
        <f>UnitControlCenter!$B$12</f>
        <v>% change</v>
      </c>
      <c r="G81" s="196" t="s">
        <v>3352</v>
      </c>
      <c r="H81" s="246" t="s">
        <v>3330</v>
      </c>
      <c r="I81" s="215" t="s">
        <v>3331</v>
      </c>
    </row>
    <row r="82" spans="1:19" ht="29" x14ac:dyDescent="0.35">
      <c r="A82" s="197" t="s">
        <v>2398</v>
      </c>
      <c r="B82" s="197" t="s">
        <v>3339</v>
      </c>
      <c r="C82" s="297">
        <v>1</v>
      </c>
      <c r="D82" s="196" t="s">
        <v>67</v>
      </c>
      <c r="E82" s="196" t="s">
        <v>68</v>
      </c>
      <c r="F82" s="4" t="str">
        <f>UnitControlCenter!$B$11</f>
        <v>incidents / year</v>
      </c>
      <c r="G82" s="69" t="s">
        <v>3342</v>
      </c>
      <c r="H82" s="246" t="s">
        <v>3333</v>
      </c>
      <c r="I82" s="196" t="s">
        <v>3334</v>
      </c>
    </row>
    <row r="83" spans="1:19" ht="29" x14ac:dyDescent="0.35">
      <c r="A83" s="197" t="s">
        <v>2398</v>
      </c>
      <c r="B83" s="197" t="s">
        <v>3355</v>
      </c>
      <c r="C83" s="297">
        <v>1</v>
      </c>
      <c r="D83" s="196" t="s">
        <v>67</v>
      </c>
      <c r="E83" s="196" t="s">
        <v>66</v>
      </c>
      <c r="F83" s="4" t="str">
        <f>UnitControlCenter!$B$12</f>
        <v>% change</v>
      </c>
      <c r="G83" s="69" t="s">
        <v>3353</v>
      </c>
      <c r="H83" s="246" t="s">
        <v>3333</v>
      </c>
      <c r="I83" s="196" t="s">
        <v>3334</v>
      </c>
    </row>
    <row r="84" spans="1:19" x14ac:dyDescent="0.35">
      <c r="A84" s="197" t="s">
        <v>2398</v>
      </c>
      <c r="B84" s="197" t="s">
        <v>3011</v>
      </c>
      <c r="C84" s="247">
        <v>0</v>
      </c>
      <c r="D84" s="196" t="s">
        <v>65</v>
      </c>
      <c r="E84" s="196" t="s">
        <v>66</v>
      </c>
      <c r="F84" s="4" t="str">
        <f>UnitControlCenter!$B$11</f>
        <v>incidents / year</v>
      </c>
      <c r="G84" s="196" t="s">
        <v>3019</v>
      </c>
      <c r="I84" s="196"/>
    </row>
    <row r="85" spans="1:19" ht="29" x14ac:dyDescent="0.35">
      <c r="A85" s="197" t="s">
        <v>2398</v>
      </c>
      <c r="B85" s="197" t="s">
        <v>2399</v>
      </c>
      <c r="C85" s="255">
        <v>1</v>
      </c>
      <c r="D85" s="196" t="s">
        <v>65</v>
      </c>
      <c r="E85" s="196" t="s">
        <v>66</v>
      </c>
      <c r="F85" s="7" t="str">
        <f>UnitControlCenter!$B$8</f>
        <v>billion 2019 dollars / year</v>
      </c>
      <c r="G85" s="196" t="s">
        <v>69</v>
      </c>
      <c r="H85" s="246"/>
      <c r="I85" s="196"/>
    </row>
    <row r="86" spans="1:19" x14ac:dyDescent="0.35">
      <c r="A86" s="197" t="s">
        <v>2398</v>
      </c>
      <c r="B86" s="197" t="s">
        <v>3012</v>
      </c>
      <c r="C86" s="255">
        <v>1</v>
      </c>
      <c r="D86" s="196" t="s">
        <v>65</v>
      </c>
      <c r="E86" s="196" t="s">
        <v>66</v>
      </c>
      <c r="F86" s="4" t="str">
        <f>UnitControlCenter!$B$11</f>
        <v>incidents / year</v>
      </c>
      <c r="G86" s="196" t="s">
        <v>3020</v>
      </c>
      <c r="H86" s="246"/>
      <c r="I86" s="196"/>
    </row>
    <row r="87" spans="1:19" ht="29" x14ac:dyDescent="0.35">
      <c r="A87" s="197" t="s">
        <v>2398</v>
      </c>
      <c r="B87" s="197" t="s">
        <v>3013</v>
      </c>
      <c r="C87" s="255">
        <v>1</v>
      </c>
      <c r="D87" s="196" t="s">
        <v>65</v>
      </c>
      <c r="E87" s="196" t="s">
        <v>66</v>
      </c>
      <c r="F87" s="4" t="str">
        <f>UnitControlCenter!$B$11</f>
        <v>incidents / year</v>
      </c>
      <c r="G87" s="196" t="s">
        <v>3021</v>
      </c>
      <c r="H87" s="246"/>
      <c r="I87" s="196"/>
    </row>
    <row r="88" spans="1:19" x14ac:dyDescent="0.35">
      <c r="A88" s="197" t="s">
        <v>2398</v>
      </c>
      <c r="B88" s="197" t="s">
        <v>3026</v>
      </c>
      <c r="C88" s="255">
        <v>1</v>
      </c>
      <c r="D88" s="196" t="s">
        <v>65</v>
      </c>
      <c r="E88" s="196" t="s">
        <v>66</v>
      </c>
      <c r="F88" s="4" t="str">
        <f>UnitControlCenter!$B$11</f>
        <v>incidents / year</v>
      </c>
      <c r="G88" s="196" t="s">
        <v>3027</v>
      </c>
      <c r="H88" s="246"/>
      <c r="I88" s="196"/>
    </row>
    <row r="89" spans="1:19" x14ac:dyDescent="0.35">
      <c r="A89" s="197" t="s">
        <v>2398</v>
      </c>
      <c r="B89" s="197" t="s">
        <v>3014</v>
      </c>
      <c r="C89" s="255">
        <v>1</v>
      </c>
      <c r="D89" s="196" t="s">
        <v>65</v>
      </c>
      <c r="E89" s="196" t="s">
        <v>66</v>
      </c>
      <c r="F89" s="4" t="str">
        <f>UnitControlCenter!$B$11</f>
        <v>incidents / year</v>
      </c>
      <c r="G89" s="196" t="s">
        <v>3022</v>
      </c>
      <c r="H89" s="246"/>
      <c r="I89" s="196"/>
    </row>
    <row r="90" spans="1:19" x14ac:dyDescent="0.35">
      <c r="A90" s="197" t="s">
        <v>2398</v>
      </c>
      <c r="B90" s="197" t="s">
        <v>3015</v>
      </c>
      <c r="C90" s="255">
        <v>1</v>
      </c>
      <c r="D90" s="196" t="s">
        <v>65</v>
      </c>
      <c r="E90" s="196" t="s">
        <v>66</v>
      </c>
      <c r="F90" s="4" t="str">
        <f>UnitControlCenter!$B$11</f>
        <v>incidents / year</v>
      </c>
      <c r="G90" s="196" t="s">
        <v>3023</v>
      </c>
      <c r="H90" s="246"/>
      <c r="I90" s="196"/>
    </row>
    <row r="91" spans="1:19" x14ac:dyDescent="0.35">
      <c r="A91" s="197" t="s">
        <v>2398</v>
      </c>
      <c r="B91" s="197" t="s">
        <v>3016</v>
      </c>
      <c r="C91" s="255">
        <v>1</v>
      </c>
      <c r="D91" s="196" t="s">
        <v>65</v>
      </c>
      <c r="E91" s="196" t="s">
        <v>66</v>
      </c>
      <c r="F91" s="4" t="str">
        <f>UnitControlCenter!$B$11</f>
        <v>incidents / year</v>
      </c>
      <c r="G91" s="196" t="s">
        <v>3024</v>
      </c>
      <c r="H91" s="246"/>
      <c r="I91" s="196"/>
    </row>
    <row r="92" spans="1:19" ht="29.5" thickBot="1" x14ac:dyDescent="0.4">
      <c r="A92" s="239" t="s">
        <v>2398</v>
      </c>
      <c r="B92" s="239" t="s">
        <v>3017</v>
      </c>
      <c r="C92" s="254">
        <v>1</v>
      </c>
      <c r="D92" s="240" t="s">
        <v>65</v>
      </c>
      <c r="E92" s="240" t="s">
        <v>66</v>
      </c>
      <c r="F92" s="243" t="str">
        <f>UnitControlCenter!$B$11</f>
        <v>incidents / year</v>
      </c>
      <c r="G92" s="240" t="s">
        <v>3025</v>
      </c>
      <c r="H92" s="241"/>
      <c r="I92" s="240"/>
      <c r="J92" s="241"/>
      <c r="K92" s="241"/>
      <c r="L92" s="241"/>
      <c r="M92" s="241"/>
      <c r="N92" s="241"/>
      <c r="O92" s="241"/>
      <c r="P92" s="241"/>
      <c r="Q92" s="241"/>
      <c r="R92" s="241"/>
      <c r="S92" s="241"/>
    </row>
    <row r="93" spans="1:19" ht="130.5" x14ac:dyDescent="0.35">
      <c r="A93" s="197" t="s">
        <v>2537</v>
      </c>
      <c r="B93" s="197" t="s">
        <v>2400</v>
      </c>
      <c r="C93" s="247">
        <v>1</v>
      </c>
      <c r="D93" s="196" t="s">
        <v>67</v>
      </c>
      <c r="E93" s="196" t="s">
        <v>68</v>
      </c>
      <c r="F93" s="4" t="str">
        <f>UnitControlCenter!$B$15</f>
        <v>terawatt-hours (TWh) / year</v>
      </c>
      <c r="G93" s="196" t="s">
        <v>3517</v>
      </c>
      <c r="H93" s="69" t="s">
        <v>3514</v>
      </c>
      <c r="I93" s="196" t="s">
        <v>2575</v>
      </c>
    </row>
    <row r="94" spans="1:19" ht="145" x14ac:dyDescent="0.35">
      <c r="A94" s="197" t="s">
        <v>2537</v>
      </c>
      <c r="B94" s="197" t="s">
        <v>2401</v>
      </c>
      <c r="C94" s="247">
        <v>1</v>
      </c>
      <c r="D94" s="196" t="s">
        <v>67</v>
      </c>
      <c r="E94" s="196" t="s">
        <v>66</v>
      </c>
      <c r="F94" s="4" t="str">
        <f>UnitControlCenter!$B$15</f>
        <v>terawatt-hours (TWh) / year</v>
      </c>
      <c r="G94" s="196" t="s">
        <v>3516</v>
      </c>
      <c r="H94" s="69" t="s">
        <v>3515</v>
      </c>
      <c r="I94" s="196" t="s">
        <v>2576</v>
      </c>
    </row>
    <row r="95" spans="1:19" ht="130.5" x14ac:dyDescent="0.35">
      <c r="A95" s="197" t="s">
        <v>2537</v>
      </c>
      <c r="B95" s="197" t="s">
        <v>2402</v>
      </c>
      <c r="C95" s="247">
        <v>1</v>
      </c>
      <c r="D95" s="196" t="s">
        <v>67</v>
      </c>
      <c r="E95" s="196" t="s">
        <v>68</v>
      </c>
      <c r="F95" s="4" t="str">
        <f>UnitControlCenter!$B$16</f>
        <v>gigawatts (GW) / year</v>
      </c>
      <c r="G95" s="196" t="s">
        <v>3518</v>
      </c>
      <c r="H95" s="69" t="s">
        <v>3519</v>
      </c>
      <c r="I95" s="196" t="s">
        <v>2577</v>
      </c>
    </row>
    <row r="96" spans="1:19" ht="145" x14ac:dyDescent="0.35">
      <c r="A96" s="197" t="s">
        <v>2537</v>
      </c>
      <c r="B96" s="197" t="s">
        <v>2403</v>
      </c>
      <c r="C96" s="247">
        <v>1</v>
      </c>
      <c r="D96" s="196" t="s">
        <v>67</v>
      </c>
      <c r="E96" s="196" t="s">
        <v>66</v>
      </c>
      <c r="F96" s="4" t="str">
        <f>UnitControlCenter!$B$16</f>
        <v>gigawatts (GW) / year</v>
      </c>
      <c r="G96" s="196" t="s">
        <v>3521</v>
      </c>
      <c r="H96" s="69" t="s">
        <v>3520</v>
      </c>
      <c r="I96" s="196" t="s">
        <v>2578</v>
      </c>
    </row>
    <row r="97" spans="1:19" ht="44" thickBot="1" x14ac:dyDescent="0.4">
      <c r="A97" s="239" t="s">
        <v>2537</v>
      </c>
      <c r="B97" s="239" t="s">
        <v>2538</v>
      </c>
      <c r="C97" s="254">
        <v>1</v>
      </c>
      <c r="D97" s="240" t="s">
        <v>67</v>
      </c>
      <c r="E97" s="240" t="s">
        <v>68</v>
      </c>
      <c r="F97" s="243" t="str">
        <f>UnitControlCenter!$B$15</f>
        <v>terawatt-hours (TWh) / year</v>
      </c>
      <c r="G97" s="240" t="s">
        <v>2940</v>
      </c>
      <c r="H97" s="240" t="s">
        <v>2941</v>
      </c>
      <c r="I97" s="240" t="s">
        <v>2579</v>
      </c>
      <c r="J97" s="241"/>
      <c r="K97" s="241"/>
      <c r="L97" s="241"/>
      <c r="M97" s="241"/>
      <c r="N97" s="241"/>
      <c r="O97" s="241"/>
      <c r="P97" s="241"/>
      <c r="Q97" s="241"/>
      <c r="R97" s="241"/>
      <c r="S97" s="241"/>
    </row>
    <row r="98" spans="1:19" ht="116" x14ac:dyDescent="0.35">
      <c r="A98" s="197" t="s">
        <v>3281</v>
      </c>
      <c r="B98" s="197" t="s">
        <v>2404</v>
      </c>
      <c r="C98" s="247">
        <v>1</v>
      </c>
      <c r="D98" s="196" t="s">
        <v>67</v>
      </c>
      <c r="E98" s="196" t="s">
        <v>2421</v>
      </c>
      <c r="F98" s="4" t="str">
        <f>UnitControlCenter!$B$17</f>
        <v>2019 dollars / megawatt-hour (MWh)</v>
      </c>
      <c r="G98" s="196" t="s">
        <v>3522</v>
      </c>
      <c r="H98" s="69" t="s">
        <v>3523</v>
      </c>
      <c r="I98" s="196" t="s">
        <v>2580</v>
      </c>
    </row>
    <row r="99" spans="1:19" ht="29" x14ac:dyDescent="0.35">
      <c r="A99" s="197" t="s">
        <v>3281</v>
      </c>
      <c r="B99" s="197" t="s">
        <v>2405</v>
      </c>
      <c r="C99" s="247">
        <v>1</v>
      </c>
      <c r="D99" s="196" t="s">
        <v>67</v>
      </c>
      <c r="E99" s="196" t="s">
        <v>68</v>
      </c>
      <c r="F99" s="4" t="str">
        <f>UnitControlCenter!$B$15</f>
        <v>terawatt-hours (TWh) / year</v>
      </c>
      <c r="G99" s="196" t="s">
        <v>2873</v>
      </c>
      <c r="H99" s="69" t="s">
        <v>2874</v>
      </c>
      <c r="I99" s="196" t="s">
        <v>2875</v>
      </c>
    </row>
    <row r="100" spans="1:19" ht="72.5" x14ac:dyDescent="0.35">
      <c r="A100" s="197" t="s">
        <v>3281</v>
      </c>
      <c r="B100" s="197" t="s">
        <v>3282</v>
      </c>
      <c r="C100" s="297">
        <v>1</v>
      </c>
      <c r="D100" s="196" t="s">
        <v>67</v>
      </c>
      <c r="E100" s="196" t="s">
        <v>68</v>
      </c>
      <c r="F100" s="4" t="str">
        <f>UnitControlCenter!$B$3</f>
        <v>million metric tons / year</v>
      </c>
      <c r="G100" s="196" t="s">
        <v>3524</v>
      </c>
      <c r="H100" s="69" t="s">
        <v>3525</v>
      </c>
      <c r="I100" s="196" t="s">
        <v>3283</v>
      </c>
    </row>
    <row r="101" spans="1:19" ht="101.5" x14ac:dyDescent="0.35">
      <c r="A101" s="197" t="s">
        <v>3281</v>
      </c>
      <c r="B101" s="197" t="s">
        <v>2531</v>
      </c>
      <c r="C101" s="247">
        <v>1</v>
      </c>
      <c r="D101" s="196" t="s">
        <v>67</v>
      </c>
      <c r="E101" s="196" t="s">
        <v>68</v>
      </c>
      <c r="F101" s="4" t="str">
        <f>UnitControlCenter!$B$18</f>
        <v>cubic km / yr</v>
      </c>
      <c r="G101" s="196" t="s">
        <v>3528</v>
      </c>
      <c r="H101" s="69" t="s">
        <v>3526</v>
      </c>
      <c r="I101" s="196" t="s">
        <v>2581</v>
      </c>
    </row>
    <row r="102" spans="1:19" ht="102" thickBot="1" x14ac:dyDescent="0.4">
      <c r="A102" s="239" t="s">
        <v>3281</v>
      </c>
      <c r="B102" s="239" t="s">
        <v>2532</v>
      </c>
      <c r="C102" s="254">
        <v>1</v>
      </c>
      <c r="D102" s="240" t="s">
        <v>67</v>
      </c>
      <c r="E102" s="240" t="s">
        <v>68</v>
      </c>
      <c r="F102" s="243" t="str">
        <f>UnitControlCenter!$B$18</f>
        <v>cubic km / yr</v>
      </c>
      <c r="G102" s="240" t="s">
        <v>3529</v>
      </c>
      <c r="H102" s="241" t="s">
        <v>3527</v>
      </c>
      <c r="I102" s="240" t="s">
        <v>2582</v>
      </c>
    </row>
    <row r="103" spans="1:19" ht="72.5" x14ac:dyDescent="0.35">
      <c r="A103" s="197" t="s">
        <v>2842</v>
      </c>
      <c r="B103" s="197" t="s">
        <v>2843</v>
      </c>
      <c r="C103" s="247">
        <v>1</v>
      </c>
      <c r="D103" s="196" t="s">
        <v>67</v>
      </c>
      <c r="E103" s="196" t="s">
        <v>68</v>
      </c>
      <c r="F103" s="4" t="str">
        <f>UnitControlCenter!$B$21</f>
        <v>million vehicles / year</v>
      </c>
      <c r="G103" s="196" t="s">
        <v>2695</v>
      </c>
      <c r="H103" s="196" t="s">
        <v>2696</v>
      </c>
      <c r="I103" s="196" t="s">
        <v>2697</v>
      </c>
    </row>
    <row r="104" spans="1:19" ht="72.5" x14ac:dyDescent="0.35">
      <c r="A104" s="197" t="s">
        <v>2842</v>
      </c>
      <c r="B104" s="197" t="s">
        <v>2844</v>
      </c>
      <c r="C104" s="247">
        <v>1</v>
      </c>
      <c r="D104" s="196" t="s">
        <v>67</v>
      </c>
      <c r="E104" s="196" t="s">
        <v>68</v>
      </c>
      <c r="F104" s="4" t="str">
        <f>UnitControlCenter!$B$22</f>
        <v>thousand vehicles / year</v>
      </c>
      <c r="G104" s="196" t="s">
        <v>2698</v>
      </c>
      <c r="H104" s="196" t="s">
        <v>2699</v>
      </c>
      <c r="I104" s="196" t="s">
        <v>2700</v>
      </c>
    </row>
    <row r="105" spans="1:19" ht="72.5" x14ac:dyDescent="0.35">
      <c r="A105" s="197" t="s">
        <v>2842</v>
      </c>
      <c r="B105" s="197" t="s">
        <v>3284</v>
      </c>
      <c r="C105" s="247">
        <v>1</v>
      </c>
      <c r="D105" s="196" t="s">
        <v>67</v>
      </c>
      <c r="E105" s="196" t="s">
        <v>68</v>
      </c>
      <c r="F105" s="4" t="str">
        <f>UnitControlCenter!$B$22</f>
        <v>thousand vehicles / year</v>
      </c>
      <c r="G105" s="196" t="s">
        <v>2701</v>
      </c>
      <c r="H105" s="196" t="s">
        <v>2696</v>
      </c>
      <c r="I105" s="196" t="s">
        <v>2697</v>
      </c>
    </row>
    <row r="106" spans="1:19" ht="72.5" x14ac:dyDescent="0.35">
      <c r="A106" s="197" t="s">
        <v>2842</v>
      </c>
      <c r="B106" s="197" t="s">
        <v>3287</v>
      </c>
      <c r="C106" s="247">
        <v>1</v>
      </c>
      <c r="D106" s="196" t="s">
        <v>67</v>
      </c>
      <c r="E106" s="196" t="s">
        <v>68</v>
      </c>
      <c r="F106" s="4" t="str">
        <f>UnitControlCenter!$B$22</f>
        <v>thousand vehicles / year</v>
      </c>
      <c r="G106" s="196" t="s">
        <v>2702</v>
      </c>
      <c r="H106" s="196" t="s">
        <v>2699</v>
      </c>
      <c r="I106" s="196" t="s">
        <v>2700</v>
      </c>
    </row>
    <row r="107" spans="1:19" ht="29" x14ac:dyDescent="0.35">
      <c r="A107" s="197" t="s">
        <v>2842</v>
      </c>
      <c r="B107" s="197" t="s">
        <v>2845</v>
      </c>
      <c r="C107" s="247">
        <v>1</v>
      </c>
      <c r="D107" s="196" t="s">
        <v>67</v>
      </c>
      <c r="E107" s="196" t="s">
        <v>68</v>
      </c>
      <c r="F107" s="4" t="str">
        <f>UnitControlCenter!$B$22</f>
        <v>thousand vehicles / year</v>
      </c>
      <c r="G107" s="196" t="s">
        <v>2583</v>
      </c>
      <c r="H107" s="196" t="s">
        <v>2584</v>
      </c>
      <c r="I107" s="196" t="s">
        <v>2684</v>
      </c>
    </row>
    <row r="108" spans="1:19" ht="72.5" x14ac:dyDescent="0.35">
      <c r="A108" s="197" t="s">
        <v>2842</v>
      </c>
      <c r="B108" s="197" t="s">
        <v>2846</v>
      </c>
      <c r="C108" s="247">
        <v>1</v>
      </c>
      <c r="D108" s="196" t="s">
        <v>67</v>
      </c>
      <c r="E108" s="196" t="s">
        <v>68</v>
      </c>
      <c r="F108" s="4" t="str">
        <f>UnitControlCenter!$B$23</f>
        <v>million vehicles</v>
      </c>
      <c r="G108" s="196" t="s">
        <v>2703</v>
      </c>
      <c r="H108" s="196" t="s">
        <v>2696</v>
      </c>
      <c r="I108" s="196" t="s">
        <v>2697</v>
      </c>
    </row>
    <row r="109" spans="1:19" ht="72.5" x14ac:dyDescent="0.35">
      <c r="A109" s="197" t="s">
        <v>2842</v>
      </c>
      <c r="B109" s="197" t="s">
        <v>2847</v>
      </c>
      <c r="C109" s="247">
        <v>1</v>
      </c>
      <c r="D109" s="196" t="s">
        <v>67</v>
      </c>
      <c r="E109" s="196" t="s">
        <v>68</v>
      </c>
      <c r="F109" s="4" t="str">
        <f>UnitControlCenter!$B$24</f>
        <v>thousand vehicles</v>
      </c>
      <c r="G109" s="196" t="s">
        <v>2938</v>
      </c>
      <c r="H109" s="196" t="s">
        <v>2699</v>
      </c>
      <c r="I109" s="196" t="s">
        <v>2700</v>
      </c>
    </row>
    <row r="110" spans="1:19" ht="58" x14ac:dyDescent="0.35">
      <c r="A110" s="197" t="s">
        <v>2842</v>
      </c>
      <c r="B110" s="197" t="s">
        <v>3285</v>
      </c>
      <c r="C110" s="247">
        <v>1</v>
      </c>
      <c r="D110" s="196" t="s">
        <v>67</v>
      </c>
      <c r="E110" s="196" t="s">
        <v>68</v>
      </c>
      <c r="F110" s="4" t="str">
        <f>UnitControlCenter!$B$23</f>
        <v>million vehicles</v>
      </c>
      <c r="G110" s="196" t="s">
        <v>2704</v>
      </c>
      <c r="H110" s="196" t="s">
        <v>2696</v>
      </c>
      <c r="I110" s="196" t="s">
        <v>2697</v>
      </c>
    </row>
    <row r="111" spans="1:19" ht="58" x14ac:dyDescent="0.35">
      <c r="A111" s="197" t="s">
        <v>2842</v>
      </c>
      <c r="B111" s="197" t="s">
        <v>3288</v>
      </c>
      <c r="C111" s="247">
        <v>1</v>
      </c>
      <c r="D111" s="196" t="s">
        <v>67</v>
      </c>
      <c r="E111" s="196" t="s">
        <v>68</v>
      </c>
      <c r="F111" s="4" t="str">
        <f>UnitControlCenter!$B$23</f>
        <v>million vehicles</v>
      </c>
      <c r="G111" s="196" t="s">
        <v>2705</v>
      </c>
      <c r="H111" s="196" t="s">
        <v>2699</v>
      </c>
      <c r="I111" s="196" t="s">
        <v>2700</v>
      </c>
    </row>
    <row r="112" spans="1:19" ht="29.5" thickBot="1" x14ac:dyDescent="0.4">
      <c r="A112" s="239" t="s">
        <v>2842</v>
      </c>
      <c r="B112" s="239" t="s">
        <v>2848</v>
      </c>
      <c r="C112" s="254">
        <v>1</v>
      </c>
      <c r="D112" s="240" t="s">
        <v>67</v>
      </c>
      <c r="E112" s="240" t="s">
        <v>68</v>
      </c>
      <c r="F112" s="243" t="str">
        <f>UnitControlCenter!$B$23</f>
        <v>million vehicles</v>
      </c>
      <c r="G112" s="240" t="s">
        <v>2685</v>
      </c>
      <c r="H112" s="240" t="s">
        <v>2584</v>
      </c>
      <c r="I112" s="240" t="s">
        <v>2684</v>
      </c>
      <c r="J112" s="241"/>
      <c r="K112" s="241"/>
      <c r="L112" s="241"/>
      <c r="M112" s="241"/>
      <c r="N112" s="241"/>
      <c r="O112" s="241"/>
      <c r="P112" s="241"/>
      <c r="Q112" s="241"/>
      <c r="R112" s="241"/>
      <c r="S112" s="241"/>
    </row>
    <row r="113" spans="1:19" ht="130.5" x14ac:dyDescent="0.35">
      <c r="A113" s="197" t="s">
        <v>2968</v>
      </c>
      <c r="B113" s="197" t="s">
        <v>2407</v>
      </c>
      <c r="C113" s="247">
        <v>1</v>
      </c>
      <c r="D113" s="196" t="s">
        <v>67</v>
      </c>
      <c r="E113" s="196" t="s">
        <v>68</v>
      </c>
      <c r="F113" s="4" t="str">
        <f>UnitControlCenter!$B$3</f>
        <v>million metric tons / year</v>
      </c>
      <c r="G113" s="196" t="s">
        <v>2686</v>
      </c>
      <c r="H113" s="196" t="s">
        <v>3293</v>
      </c>
      <c r="I113" s="196" t="s">
        <v>2687</v>
      </c>
    </row>
    <row r="114" spans="1:19" ht="87" x14ac:dyDescent="0.35">
      <c r="A114" s="197" t="s">
        <v>2968</v>
      </c>
      <c r="B114" s="197" t="s">
        <v>2408</v>
      </c>
      <c r="C114" s="247">
        <v>1</v>
      </c>
      <c r="D114" s="196" t="s">
        <v>67</v>
      </c>
      <c r="E114" s="196" t="s">
        <v>68</v>
      </c>
      <c r="F114" s="4" t="str">
        <f>UnitControlCenter!$B$25</f>
        <v>petajoules / year</v>
      </c>
      <c r="G114" s="196" t="s">
        <v>2872</v>
      </c>
      <c r="H114" s="196" t="s">
        <v>2706</v>
      </c>
      <c r="I114" s="196" t="s">
        <v>2707</v>
      </c>
    </row>
    <row r="115" spans="1:19" ht="116" x14ac:dyDescent="0.35">
      <c r="A115" s="197" t="s">
        <v>2968</v>
      </c>
      <c r="B115" s="197" t="s">
        <v>2459</v>
      </c>
      <c r="C115" s="255">
        <v>1</v>
      </c>
      <c r="D115" s="196" t="s">
        <v>67</v>
      </c>
      <c r="E115" s="196" t="s">
        <v>68</v>
      </c>
      <c r="F115" s="7" t="str">
        <f>UnitControlCenter!$B$25</f>
        <v>petajoules / year</v>
      </c>
      <c r="G115" s="196" t="s">
        <v>2688</v>
      </c>
      <c r="H115" s="196" t="s">
        <v>3293</v>
      </c>
      <c r="I115" s="196" t="s">
        <v>2687</v>
      </c>
    </row>
    <row r="116" spans="1:19" ht="43.5" x14ac:dyDescent="0.35">
      <c r="A116" s="197" t="s">
        <v>2968</v>
      </c>
      <c r="B116" s="197" t="s">
        <v>2969</v>
      </c>
      <c r="C116" s="255">
        <v>1</v>
      </c>
      <c r="D116" s="196" t="s">
        <v>67</v>
      </c>
      <c r="E116" s="196" t="s">
        <v>68</v>
      </c>
      <c r="F116" s="7" t="str">
        <f>UnitControlCenter!$B$19</f>
        <v>trillion passenger-km / year</v>
      </c>
      <c r="G116" s="196" t="s">
        <v>2422</v>
      </c>
      <c r="H116" s="246" t="s">
        <v>2645</v>
      </c>
      <c r="I116" s="196" t="s">
        <v>2646</v>
      </c>
    </row>
    <row r="117" spans="1:19" ht="44" thickBot="1" x14ac:dyDescent="0.4">
      <c r="A117" s="239" t="s">
        <v>2968</v>
      </c>
      <c r="B117" s="239" t="s">
        <v>2970</v>
      </c>
      <c r="C117" s="254">
        <v>1</v>
      </c>
      <c r="D117" s="240" t="s">
        <v>67</v>
      </c>
      <c r="E117" s="240" t="s">
        <v>68</v>
      </c>
      <c r="F117" s="243" t="str">
        <f>UnitControlCenter!$B$20</f>
        <v>trillion freight ton-km / year</v>
      </c>
      <c r="G117" s="240" t="s">
        <v>2682</v>
      </c>
      <c r="H117" s="241" t="s">
        <v>3294</v>
      </c>
      <c r="I117" s="240" t="s">
        <v>2683</v>
      </c>
      <c r="J117" s="241"/>
      <c r="K117" s="241"/>
      <c r="L117" s="241"/>
      <c r="M117" s="241"/>
      <c r="N117" s="241"/>
      <c r="O117" s="241"/>
      <c r="P117" s="241"/>
      <c r="Q117" s="241"/>
      <c r="R117" s="241"/>
      <c r="S117" s="241"/>
    </row>
    <row r="118" spans="1:19" ht="275.5" x14ac:dyDescent="0.35">
      <c r="A118" s="199" t="s">
        <v>2409</v>
      </c>
      <c r="B118" s="197" t="s">
        <v>2833</v>
      </c>
      <c r="C118" s="247">
        <v>1</v>
      </c>
      <c r="D118" s="196" t="s">
        <v>67</v>
      </c>
      <c r="E118" s="196" t="s">
        <v>68</v>
      </c>
      <c r="F118" s="4" t="str">
        <f>UnitControlCenter!$B$25</f>
        <v>petajoules / year</v>
      </c>
      <c r="G118" s="196" t="s">
        <v>3216</v>
      </c>
      <c r="H118" s="69" t="s">
        <v>3214</v>
      </c>
      <c r="I118" s="294" t="s">
        <v>3215</v>
      </c>
    </row>
    <row r="119" spans="1:19" ht="101.5" x14ac:dyDescent="0.35">
      <c r="A119" s="63" t="s">
        <v>2409</v>
      </c>
      <c r="B119" s="197" t="s">
        <v>2834</v>
      </c>
      <c r="C119" s="255">
        <v>1</v>
      </c>
      <c r="D119" s="196" t="s">
        <v>67</v>
      </c>
      <c r="E119" s="196" t="s">
        <v>68</v>
      </c>
      <c r="F119" s="7" t="str">
        <f>UnitControlCenter!$B$25</f>
        <v>petajoules / year</v>
      </c>
      <c r="G119" s="196" t="s">
        <v>2835</v>
      </c>
      <c r="H119" s="246" t="s">
        <v>2829</v>
      </c>
      <c r="I119" s="196" t="s">
        <v>2830</v>
      </c>
      <c r="J119" s="246"/>
      <c r="K119" s="246"/>
      <c r="L119" s="246"/>
      <c r="M119" s="246"/>
      <c r="N119" s="246"/>
      <c r="O119" s="246"/>
      <c r="P119" s="246"/>
      <c r="Q119" s="246"/>
      <c r="R119" s="246"/>
      <c r="S119" s="246"/>
    </row>
    <row r="120" spans="1:19" ht="217.5" x14ac:dyDescent="0.35">
      <c r="A120" s="199" t="s">
        <v>2409</v>
      </c>
      <c r="B120" s="197" t="s">
        <v>2831</v>
      </c>
      <c r="C120" s="247">
        <v>1</v>
      </c>
      <c r="D120" s="196" t="s">
        <v>67</v>
      </c>
      <c r="E120" s="196" t="s">
        <v>68</v>
      </c>
      <c r="F120" s="4" t="str">
        <f>UnitControlCenter!$B$25</f>
        <v>petajoules / year</v>
      </c>
      <c r="G120" s="196" t="s">
        <v>3213</v>
      </c>
      <c r="H120" s="69" t="s">
        <v>3214</v>
      </c>
      <c r="I120" s="294" t="s">
        <v>3215</v>
      </c>
    </row>
    <row r="121" spans="1:19" ht="73" thickBot="1" x14ac:dyDescent="0.4">
      <c r="A121" s="242" t="s">
        <v>2409</v>
      </c>
      <c r="B121" s="239" t="s">
        <v>2832</v>
      </c>
      <c r="C121" s="254">
        <v>1</v>
      </c>
      <c r="D121" s="240" t="s">
        <v>67</v>
      </c>
      <c r="E121" s="240" t="s">
        <v>68</v>
      </c>
      <c r="F121" s="243" t="str">
        <f>UnitControlCenter!$B$25</f>
        <v>petajoules / year</v>
      </c>
      <c r="G121" s="240" t="s">
        <v>2828</v>
      </c>
      <c r="H121" s="241" t="s">
        <v>2829</v>
      </c>
      <c r="I121" s="240" t="s">
        <v>2830</v>
      </c>
      <c r="J121" s="241"/>
      <c r="K121" s="241"/>
      <c r="L121" s="241"/>
      <c r="M121" s="241"/>
      <c r="N121" s="241"/>
      <c r="O121" s="241"/>
      <c r="P121" s="241"/>
      <c r="Q121" s="241"/>
      <c r="R121" s="241"/>
      <c r="S121" s="241"/>
    </row>
    <row r="122" spans="1:19" ht="261" x14ac:dyDescent="0.35">
      <c r="A122" s="199" t="s">
        <v>2922</v>
      </c>
      <c r="B122" s="197" t="s">
        <v>2455</v>
      </c>
      <c r="C122" s="247">
        <v>1</v>
      </c>
      <c r="D122" s="196" t="s">
        <v>67</v>
      </c>
      <c r="E122" s="196" t="s">
        <v>68</v>
      </c>
      <c r="F122" s="4" t="str">
        <f>UnitControlCenter!$B$3</f>
        <v>million metric tons / year</v>
      </c>
      <c r="G122" s="196" t="s">
        <v>3217</v>
      </c>
      <c r="H122" s="69" t="s">
        <v>3214</v>
      </c>
      <c r="I122" s="294" t="s">
        <v>3215</v>
      </c>
    </row>
    <row r="123" spans="1:19" ht="43.5" x14ac:dyDescent="0.35">
      <c r="A123" s="199" t="s">
        <v>2922</v>
      </c>
      <c r="B123" s="197" t="s">
        <v>2456</v>
      </c>
      <c r="C123" s="247">
        <v>1</v>
      </c>
      <c r="D123" s="196" t="s">
        <v>67</v>
      </c>
      <c r="E123" s="196" t="s">
        <v>68</v>
      </c>
      <c r="F123" s="4" t="str">
        <f>UnitControlCenter!$B$3</f>
        <v>million metric tons / year</v>
      </c>
      <c r="G123" s="196" t="s">
        <v>2693</v>
      </c>
      <c r="H123" s="69" t="s">
        <v>2691</v>
      </c>
      <c r="I123" s="196" t="s">
        <v>2692</v>
      </c>
    </row>
    <row r="124" spans="1:19" ht="246.5" x14ac:dyDescent="0.35">
      <c r="A124" s="199" t="s">
        <v>2922</v>
      </c>
      <c r="B124" s="197" t="s">
        <v>2457</v>
      </c>
      <c r="C124" s="247">
        <v>1</v>
      </c>
      <c r="D124" s="196" t="s">
        <v>67</v>
      </c>
      <c r="E124" s="196" t="s">
        <v>68</v>
      </c>
      <c r="F124" s="4" t="str">
        <f>UnitControlCenter!$B$3</f>
        <v>million metric tons / year</v>
      </c>
      <c r="G124" s="196" t="s">
        <v>3280</v>
      </c>
      <c r="H124" s="69" t="s">
        <v>3214</v>
      </c>
      <c r="I124" s="294" t="s">
        <v>3215</v>
      </c>
    </row>
    <row r="125" spans="1:19" ht="29" x14ac:dyDescent="0.35">
      <c r="A125" s="199" t="s">
        <v>2922</v>
      </c>
      <c r="B125" s="197" t="s">
        <v>2458</v>
      </c>
      <c r="C125" s="255">
        <v>1</v>
      </c>
      <c r="D125" s="196" t="s">
        <v>67</v>
      </c>
      <c r="E125" s="196" t="s">
        <v>68</v>
      </c>
      <c r="F125" s="7" t="str">
        <f>UnitControlCenter!$B$3</f>
        <v>million metric tons / year</v>
      </c>
      <c r="G125" s="196" t="s">
        <v>2694</v>
      </c>
      <c r="H125" s="246" t="s">
        <v>2691</v>
      </c>
      <c r="I125" s="196" t="s">
        <v>2692</v>
      </c>
    </row>
    <row r="126" spans="1:19" s="246" customFormat="1" ht="304.5" x14ac:dyDescent="0.35">
      <c r="A126" s="199" t="s">
        <v>2922</v>
      </c>
      <c r="B126" s="197" t="s">
        <v>2920</v>
      </c>
      <c r="C126" s="255">
        <v>1</v>
      </c>
      <c r="D126" s="196" t="s">
        <v>67</v>
      </c>
      <c r="E126" s="196" t="s">
        <v>68</v>
      </c>
      <c r="F126" s="7" t="str">
        <f>UnitControlCenter!$B$3</f>
        <v>million metric tons / year</v>
      </c>
      <c r="G126" s="196" t="s">
        <v>3218</v>
      </c>
      <c r="H126" s="69" t="s">
        <v>3214</v>
      </c>
      <c r="I126" s="294" t="s">
        <v>3215</v>
      </c>
    </row>
    <row r="127" spans="1:19" ht="44" thickBot="1" x14ac:dyDescent="0.4">
      <c r="A127" s="242" t="s">
        <v>2922</v>
      </c>
      <c r="B127" s="239" t="s">
        <v>2921</v>
      </c>
      <c r="C127" s="254">
        <v>1</v>
      </c>
      <c r="D127" s="240" t="s">
        <v>67</v>
      </c>
      <c r="E127" s="240" t="s">
        <v>68</v>
      </c>
      <c r="F127" s="243" t="str">
        <f>UnitControlCenter!$B$3</f>
        <v>million metric tons / year</v>
      </c>
      <c r="G127" s="240" t="s">
        <v>2965</v>
      </c>
      <c r="H127" s="241" t="s">
        <v>2923</v>
      </c>
      <c r="I127" s="240" t="s">
        <v>2924</v>
      </c>
      <c r="J127" s="241"/>
      <c r="K127" s="241"/>
      <c r="L127" s="241"/>
      <c r="M127" s="241"/>
      <c r="N127" s="241"/>
      <c r="O127" s="241"/>
      <c r="P127" s="241"/>
      <c r="Q127" s="241"/>
      <c r="R127" s="241"/>
      <c r="S127" s="241"/>
    </row>
    <row r="128" spans="1:19" ht="43.5" x14ac:dyDescent="0.35">
      <c r="A128" s="199" t="s">
        <v>2410</v>
      </c>
      <c r="B128" s="197" t="s">
        <v>2411</v>
      </c>
      <c r="C128" s="255">
        <v>1</v>
      </c>
      <c r="D128" s="196" t="s">
        <v>67</v>
      </c>
      <c r="E128" s="196" t="s">
        <v>68</v>
      </c>
      <c r="F128" s="4" t="str">
        <f>UnitControlCenter!$B$25</f>
        <v>petajoules / year</v>
      </c>
      <c r="G128" s="196" t="s">
        <v>2425</v>
      </c>
      <c r="H128" s="69" t="s">
        <v>2426</v>
      </c>
      <c r="I128" s="196" t="s">
        <v>2675</v>
      </c>
    </row>
    <row r="129" spans="1:19" ht="29" x14ac:dyDescent="0.35">
      <c r="A129" s="199" t="s">
        <v>2410</v>
      </c>
      <c r="B129" s="197" t="s">
        <v>2412</v>
      </c>
      <c r="C129" s="255">
        <v>1</v>
      </c>
      <c r="D129" s="196" t="s">
        <v>67</v>
      </c>
      <c r="E129" s="196" t="s">
        <v>68</v>
      </c>
      <c r="F129" s="4" t="str">
        <f>UnitControlCenter!$B$25</f>
        <v>petajoules / year</v>
      </c>
      <c r="G129" s="196" t="s">
        <v>2441</v>
      </c>
      <c r="H129" s="69" t="s">
        <v>2427</v>
      </c>
      <c r="I129" s="196" t="s">
        <v>2428</v>
      </c>
    </row>
    <row r="130" spans="1:19" ht="73" thickBot="1" x14ac:dyDescent="0.4">
      <c r="A130" s="242" t="s">
        <v>2410</v>
      </c>
      <c r="B130" s="239" t="s">
        <v>2413</v>
      </c>
      <c r="C130" s="254">
        <v>1</v>
      </c>
      <c r="D130" s="240" t="s">
        <v>67</v>
      </c>
      <c r="E130" s="240" t="s">
        <v>68</v>
      </c>
      <c r="F130" s="243" t="str">
        <f>UnitControlCenter!$B$25</f>
        <v>petajoules / year</v>
      </c>
      <c r="G130" s="240" t="s">
        <v>2716</v>
      </c>
      <c r="H130" s="241" t="s">
        <v>2718</v>
      </c>
      <c r="I130" s="240" t="s">
        <v>2717</v>
      </c>
      <c r="J130" s="241"/>
      <c r="K130" s="241"/>
      <c r="L130" s="241"/>
      <c r="M130" s="241"/>
      <c r="N130" s="241"/>
      <c r="O130" s="241"/>
      <c r="P130" s="241"/>
      <c r="Q130" s="241"/>
      <c r="R130" s="241"/>
      <c r="S130" s="241"/>
    </row>
    <row r="131" spans="1:19" ht="101.5" x14ac:dyDescent="0.35">
      <c r="A131" s="197" t="s">
        <v>2479</v>
      </c>
      <c r="B131" s="197" t="s">
        <v>2480</v>
      </c>
      <c r="C131" s="255">
        <v>1</v>
      </c>
      <c r="D131" s="196" t="s">
        <v>67</v>
      </c>
      <c r="E131" s="196" t="s">
        <v>68</v>
      </c>
      <c r="F131" s="4" t="str">
        <f>UnitControlCenter!$B$25</f>
        <v>petajoules / year</v>
      </c>
      <c r="G131" s="196" t="s">
        <v>3530</v>
      </c>
      <c r="H131" s="196" t="s">
        <v>3531</v>
      </c>
      <c r="I131" s="196" t="s">
        <v>2735</v>
      </c>
    </row>
    <row r="132" spans="1:19" ht="58" x14ac:dyDescent="0.35">
      <c r="A132" s="197" t="s">
        <v>2479</v>
      </c>
      <c r="B132" s="197" t="s">
        <v>2481</v>
      </c>
      <c r="C132" s="255">
        <v>1</v>
      </c>
      <c r="D132" s="196" t="s">
        <v>67</v>
      </c>
      <c r="E132" s="196" t="s">
        <v>68</v>
      </c>
      <c r="F132" s="4" t="str">
        <f>UnitControlCenter!$B$25</f>
        <v>petajoules / year</v>
      </c>
      <c r="G132" s="196" t="s">
        <v>2868</v>
      </c>
      <c r="H132" s="196" t="s">
        <v>2869</v>
      </c>
      <c r="I132" s="196" t="s">
        <v>2870</v>
      </c>
    </row>
    <row r="133" spans="1:19" x14ac:dyDescent="0.35">
      <c r="A133" s="197" t="s">
        <v>2479</v>
      </c>
      <c r="B133" s="197" t="s">
        <v>2984</v>
      </c>
      <c r="C133" s="255">
        <v>0</v>
      </c>
      <c r="D133" s="196" t="s">
        <v>65</v>
      </c>
      <c r="E133" s="196" t="s">
        <v>66</v>
      </c>
      <c r="F133" s="1" t="str">
        <f>UnitControlCenter!$B$26</f>
        <v>megajoules / 2019 dollar</v>
      </c>
      <c r="G133" s="196" t="s">
        <v>2933</v>
      </c>
      <c r="H133" s="196"/>
      <c r="I133" s="196"/>
    </row>
    <row r="134" spans="1:19" x14ac:dyDescent="0.35">
      <c r="A134" s="197" t="s">
        <v>2479</v>
      </c>
      <c r="B134" s="197" t="s">
        <v>2482</v>
      </c>
      <c r="C134" s="255">
        <v>1</v>
      </c>
      <c r="D134" s="196" t="s">
        <v>65</v>
      </c>
      <c r="E134" s="196" t="s">
        <v>66</v>
      </c>
      <c r="F134" s="4" t="str">
        <f>UnitControlCenter!$B$15</f>
        <v>terawatt-hours (TWh) / year</v>
      </c>
      <c r="G134" s="196" t="s">
        <v>2367</v>
      </c>
      <c r="I134" s="196"/>
    </row>
    <row r="135" spans="1:19" x14ac:dyDescent="0.35">
      <c r="A135" s="197" t="s">
        <v>2479</v>
      </c>
      <c r="B135" s="197" t="s">
        <v>2483</v>
      </c>
      <c r="C135" s="255">
        <v>1</v>
      </c>
      <c r="D135" s="196" t="s">
        <v>65</v>
      </c>
      <c r="E135" s="196" t="s">
        <v>66</v>
      </c>
      <c r="F135" s="4" t="str">
        <f>UnitControlCenter!$B$27</f>
        <v>millions of metric tons / year</v>
      </c>
      <c r="G135" s="196" t="s">
        <v>2366</v>
      </c>
      <c r="I135" s="196"/>
    </row>
    <row r="136" spans="1:19" x14ac:dyDescent="0.35">
      <c r="A136" s="197" t="s">
        <v>2479</v>
      </c>
      <c r="B136" s="197" t="s">
        <v>2484</v>
      </c>
      <c r="C136" s="255">
        <v>0</v>
      </c>
      <c r="D136" s="196" t="s">
        <v>65</v>
      </c>
      <c r="E136" s="196" t="s">
        <v>66</v>
      </c>
      <c r="F136" s="4" t="str">
        <f>UnitControlCenter!$B$27</f>
        <v>millions of metric tons / year</v>
      </c>
      <c r="G136" s="196" t="s">
        <v>2365</v>
      </c>
      <c r="I136" s="196"/>
    </row>
    <row r="137" spans="1:19" x14ac:dyDescent="0.35">
      <c r="A137" s="197" t="s">
        <v>2479</v>
      </c>
      <c r="B137" s="197" t="s">
        <v>2485</v>
      </c>
      <c r="C137" s="255">
        <v>1</v>
      </c>
      <c r="D137" s="196" t="s">
        <v>65</v>
      </c>
      <c r="E137" s="196" t="s">
        <v>66</v>
      </c>
      <c r="F137" s="4" t="str">
        <f>UnitControlCenter!$B$28</f>
        <v>billion cubic meters / year</v>
      </c>
      <c r="G137" s="196" t="s">
        <v>2364</v>
      </c>
      <c r="I137" s="196"/>
    </row>
    <row r="138" spans="1:19" x14ac:dyDescent="0.35">
      <c r="A138" s="197" t="s">
        <v>2479</v>
      </c>
      <c r="B138" s="197" t="s">
        <v>2486</v>
      </c>
      <c r="C138" s="255">
        <v>1</v>
      </c>
      <c r="D138" s="196" t="s">
        <v>65</v>
      </c>
      <c r="E138" s="196" t="s">
        <v>66</v>
      </c>
      <c r="F138" s="4" t="str">
        <f>UnitControlCenter!$B$29</f>
        <v>millions of metric tons / year</v>
      </c>
      <c r="G138" s="196" t="s">
        <v>2363</v>
      </c>
      <c r="I138" s="196"/>
    </row>
    <row r="139" spans="1:19" x14ac:dyDescent="0.35">
      <c r="A139" s="197" t="s">
        <v>2479</v>
      </c>
      <c r="B139" s="197" t="s">
        <v>2487</v>
      </c>
      <c r="C139" s="255">
        <v>1</v>
      </c>
      <c r="D139" s="196" t="s">
        <v>65</v>
      </c>
      <c r="E139" s="196" t="s">
        <v>66</v>
      </c>
      <c r="F139" s="4" t="str">
        <f>UnitControlCenter!$B$29</f>
        <v>millions of metric tons / year</v>
      </c>
      <c r="G139" s="196" t="s">
        <v>2429</v>
      </c>
      <c r="I139" s="196"/>
    </row>
    <row r="140" spans="1:19" x14ac:dyDescent="0.35">
      <c r="A140" s="197" t="s">
        <v>2479</v>
      </c>
      <c r="B140" s="197" t="s">
        <v>2488</v>
      </c>
      <c r="C140" s="255">
        <v>1</v>
      </c>
      <c r="D140" s="196" t="s">
        <v>65</v>
      </c>
      <c r="E140" s="196" t="s">
        <v>66</v>
      </c>
      <c r="F140" s="4" t="str">
        <f>UnitControlCenter!$B$27</f>
        <v>millions of metric tons / year</v>
      </c>
      <c r="G140" s="196" t="s">
        <v>2430</v>
      </c>
      <c r="I140" s="196"/>
    </row>
    <row r="141" spans="1:19" ht="29" x14ac:dyDescent="0.35">
      <c r="A141" s="197" t="s">
        <v>2479</v>
      </c>
      <c r="B141" s="197" t="s">
        <v>2719</v>
      </c>
      <c r="C141" s="255">
        <v>1</v>
      </c>
      <c r="D141" s="196" t="s">
        <v>65</v>
      </c>
      <c r="E141" s="196" t="s">
        <v>66</v>
      </c>
      <c r="F141" s="4" t="str">
        <f>UnitControlCenter!$B$30</f>
        <v>thousand metric tons / year</v>
      </c>
      <c r="G141" s="196" t="s">
        <v>2722</v>
      </c>
      <c r="I141" s="196"/>
    </row>
    <row r="142" spans="1:19" ht="29" x14ac:dyDescent="0.35">
      <c r="A142" s="197" t="s">
        <v>2479</v>
      </c>
      <c r="B142" s="197" t="s">
        <v>2720</v>
      </c>
      <c r="C142" s="255">
        <v>1</v>
      </c>
      <c r="D142" s="196" t="s">
        <v>65</v>
      </c>
      <c r="E142" s="196" t="s">
        <v>66</v>
      </c>
      <c r="F142" s="4" t="str">
        <f>UnitControlCenter!$B$27</f>
        <v>millions of metric tons / year</v>
      </c>
      <c r="G142" s="196" t="s">
        <v>2723</v>
      </c>
      <c r="I142" s="196"/>
    </row>
    <row r="143" spans="1:19" ht="15" thickBot="1" x14ac:dyDescent="0.4">
      <c r="A143" s="239" t="s">
        <v>2479</v>
      </c>
      <c r="B143" s="239" t="s">
        <v>2721</v>
      </c>
      <c r="C143" s="254">
        <v>1</v>
      </c>
      <c r="D143" s="240" t="s">
        <v>65</v>
      </c>
      <c r="E143" s="240" t="s">
        <v>66</v>
      </c>
      <c r="F143" s="243" t="str">
        <f>UnitControlCenter!$B$5</f>
        <v>thousand metric tons / year</v>
      </c>
      <c r="G143" s="240" t="s">
        <v>2724</v>
      </c>
      <c r="H143" s="241"/>
      <c r="I143" s="240"/>
      <c r="J143" s="241"/>
      <c r="K143" s="241"/>
      <c r="L143" s="241"/>
      <c r="M143" s="241"/>
      <c r="N143" s="241"/>
      <c r="O143" s="241"/>
      <c r="P143" s="241"/>
      <c r="Q143" s="241"/>
      <c r="R143" s="241"/>
      <c r="S143" s="241"/>
    </row>
    <row r="144" spans="1:19" ht="58" x14ac:dyDescent="0.35">
      <c r="A144" s="197" t="s">
        <v>2854</v>
      </c>
      <c r="B144" s="197" t="s">
        <v>2730</v>
      </c>
      <c r="C144" s="255">
        <v>1</v>
      </c>
      <c r="D144" s="196" t="s">
        <v>67</v>
      </c>
      <c r="E144" s="196" t="s">
        <v>68</v>
      </c>
      <c r="F144" s="4" t="str">
        <f>UnitControlCenter!$B$31</f>
        <v>petajoules / year</v>
      </c>
      <c r="G144" s="196" t="s">
        <v>2736</v>
      </c>
      <c r="H144" s="69" t="s">
        <v>2737</v>
      </c>
      <c r="I144" s="196" t="s">
        <v>2738</v>
      </c>
    </row>
    <row r="145" spans="1:19" ht="58" x14ac:dyDescent="0.35">
      <c r="A145" s="197" t="s">
        <v>2854</v>
      </c>
      <c r="B145" s="197" t="s">
        <v>2489</v>
      </c>
      <c r="C145" s="255">
        <v>1</v>
      </c>
      <c r="D145" s="196" t="s">
        <v>67</v>
      </c>
      <c r="E145" s="196" t="s">
        <v>66</v>
      </c>
      <c r="F145" s="4" t="str">
        <f>UnitControlCenter!$B$31</f>
        <v>petajoules / year</v>
      </c>
      <c r="G145" s="196" t="s">
        <v>2739</v>
      </c>
      <c r="H145" s="69" t="s">
        <v>2737</v>
      </c>
      <c r="I145" s="196" t="s">
        <v>2738</v>
      </c>
    </row>
    <row r="146" spans="1:19" ht="58" x14ac:dyDescent="0.35">
      <c r="A146" s="197" t="s">
        <v>2854</v>
      </c>
      <c r="B146" s="197" t="s">
        <v>2731</v>
      </c>
      <c r="C146" s="255">
        <v>1</v>
      </c>
      <c r="D146" s="196" t="s">
        <v>67</v>
      </c>
      <c r="E146" s="196" t="s">
        <v>68</v>
      </c>
      <c r="F146" s="4" t="str">
        <f>UnitControlCenter!$B$8</f>
        <v>billion 2019 dollars / year</v>
      </c>
      <c r="G146" s="196" t="s">
        <v>2740</v>
      </c>
      <c r="H146" s="69" t="s">
        <v>2737</v>
      </c>
      <c r="I146" s="196" t="s">
        <v>2738</v>
      </c>
    </row>
    <row r="147" spans="1:19" ht="72.5" x14ac:dyDescent="0.35">
      <c r="A147" s="197" t="s">
        <v>2854</v>
      </c>
      <c r="B147" s="197" t="s">
        <v>2728</v>
      </c>
      <c r="C147" s="255">
        <v>1</v>
      </c>
      <c r="D147" s="196" t="s">
        <v>67</v>
      </c>
      <c r="E147" s="196" t="s">
        <v>66</v>
      </c>
      <c r="F147" s="4" t="str">
        <f>UnitControlCenter!$B$8</f>
        <v>billion 2019 dollars / year</v>
      </c>
      <c r="G147" s="196" t="s">
        <v>2741</v>
      </c>
      <c r="H147" s="69" t="s">
        <v>2737</v>
      </c>
      <c r="I147" s="196" t="s">
        <v>2738</v>
      </c>
    </row>
    <row r="148" spans="1:19" ht="43.5" x14ac:dyDescent="0.35">
      <c r="A148" s="197" t="s">
        <v>2854</v>
      </c>
      <c r="B148" s="197" t="s">
        <v>3005</v>
      </c>
      <c r="C148" s="255">
        <v>1</v>
      </c>
      <c r="D148" s="196" t="s">
        <v>67</v>
      </c>
      <c r="E148" s="196" t="s">
        <v>68</v>
      </c>
      <c r="F148" s="4" t="str">
        <f>UnitControlCenter!B3</f>
        <v>million metric tons / year</v>
      </c>
      <c r="G148" s="196" t="s">
        <v>3009</v>
      </c>
      <c r="H148" s="69" t="s">
        <v>3007</v>
      </c>
      <c r="I148" s="196" t="s">
        <v>3008</v>
      </c>
    </row>
    <row r="149" spans="1:19" ht="58" x14ac:dyDescent="0.35">
      <c r="A149" s="197" t="s">
        <v>2854</v>
      </c>
      <c r="B149" s="197" t="s">
        <v>3006</v>
      </c>
      <c r="C149" s="255">
        <v>1</v>
      </c>
      <c r="D149" s="196" t="s">
        <v>67</v>
      </c>
      <c r="E149" s="196" t="s">
        <v>66</v>
      </c>
      <c r="F149" s="4" t="str">
        <f>UnitControlCenter!B3</f>
        <v>million metric tons / year</v>
      </c>
      <c r="G149" s="196" t="s">
        <v>3010</v>
      </c>
      <c r="H149" s="69" t="s">
        <v>3007</v>
      </c>
      <c r="I149" s="196" t="s">
        <v>3008</v>
      </c>
    </row>
    <row r="150" spans="1:19" ht="58" x14ac:dyDescent="0.35">
      <c r="A150" s="197" t="s">
        <v>2854</v>
      </c>
      <c r="B150" s="197" t="s">
        <v>2732</v>
      </c>
      <c r="C150" s="255">
        <v>1</v>
      </c>
      <c r="D150" s="196" t="s">
        <v>67</v>
      </c>
      <c r="E150" s="196" t="s">
        <v>68</v>
      </c>
      <c r="F150" s="4" t="str">
        <f>UnitControlCenter!$B$31</f>
        <v>petajoules / year</v>
      </c>
      <c r="G150" s="196" t="s">
        <v>2823</v>
      </c>
      <c r="H150" s="69" t="s">
        <v>2818</v>
      </c>
      <c r="I150" s="196" t="s">
        <v>2819</v>
      </c>
    </row>
    <row r="151" spans="1:19" ht="72.5" x14ac:dyDescent="0.35">
      <c r="A151" s="197" t="s">
        <v>2854</v>
      </c>
      <c r="B151" s="197" t="s">
        <v>2490</v>
      </c>
      <c r="C151" s="255">
        <v>1</v>
      </c>
      <c r="D151" s="196" t="s">
        <v>67</v>
      </c>
      <c r="E151" s="196" t="s">
        <v>66</v>
      </c>
      <c r="F151" s="4" t="str">
        <f>UnitControlCenter!$B$31</f>
        <v>petajoules / year</v>
      </c>
      <c r="G151" s="196" t="s">
        <v>2824</v>
      </c>
      <c r="H151" s="69" t="s">
        <v>2818</v>
      </c>
      <c r="I151" s="196" t="s">
        <v>2820</v>
      </c>
    </row>
    <row r="152" spans="1:19" ht="72.5" x14ac:dyDescent="0.35">
      <c r="A152" s="197" t="s">
        <v>2854</v>
      </c>
      <c r="B152" s="197" t="s">
        <v>2733</v>
      </c>
      <c r="C152" s="255">
        <v>1</v>
      </c>
      <c r="D152" s="196" t="s">
        <v>67</v>
      </c>
      <c r="E152" s="196" t="s">
        <v>68</v>
      </c>
      <c r="F152" s="4" t="str">
        <f>UnitControlCenter!$B$8</f>
        <v>billion 2019 dollars / year</v>
      </c>
      <c r="G152" s="196" t="s">
        <v>2825</v>
      </c>
      <c r="H152" s="69" t="s">
        <v>2818</v>
      </c>
      <c r="I152" s="196" t="s">
        <v>2821</v>
      </c>
    </row>
    <row r="153" spans="1:19" ht="87" x14ac:dyDescent="0.35">
      <c r="A153" s="197" t="s">
        <v>2854</v>
      </c>
      <c r="B153" s="197" t="s">
        <v>2729</v>
      </c>
      <c r="C153" s="255">
        <v>1</v>
      </c>
      <c r="D153" s="196" t="s">
        <v>67</v>
      </c>
      <c r="E153" s="196" t="s">
        <v>66</v>
      </c>
      <c r="F153" s="4" t="str">
        <f>UnitControlCenter!$B$8</f>
        <v>billion 2019 dollars / year</v>
      </c>
      <c r="G153" s="196" t="s">
        <v>2826</v>
      </c>
      <c r="H153" s="69" t="s">
        <v>2818</v>
      </c>
      <c r="I153" s="196" t="s">
        <v>2822</v>
      </c>
    </row>
    <row r="154" spans="1:19" ht="101.5" x14ac:dyDescent="0.35">
      <c r="A154" s="197" t="s">
        <v>2854</v>
      </c>
      <c r="B154" s="197" t="s">
        <v>2855</v>
      </c>
      <c r="C154" s="255">
        <v>1</v>
      </c>
      <c r="D154" s="196" t="s">
        <v>67</v>
      </c>
      <c r="E154" s="196" t="s">
        <v>68</v>
      </c>
      <c r="F154" s="4" t="str">
        <f>UnitControlCenter!$B$25</f>
        <v>petajoules / year</v>
      </c>
      <c r="G154" s="196" t="s">
        <v>2857</v>
      </c>
      <c r="H154" s="69" t="s">
        <v>2859</v>
      </c>
      <c r="I154" s="196" t="s">
        <v>2860</v>
      </c>
    </row>
    <row r="155" spans="1:19" ht="116.5" thickBot="1" x14ac:dyDescent="0.4">
      <c r="A155" s="239" t="s">
        <v>2854</v>
      </c>
      <c r="B155" s="239" t="s">
        <v>2856</v>
      </c>
      <c r="C155" s="254">
        <v>1</v>
      </c>
      <c r="D155" s="240" t="s">
        <v>67</v>
      </c>
      <c r="E155" s="240" t="s">
        <v>66</v>
      </c>
      <c r="F155" s="243" t="str">
        <f>UnitControlCenter!$B$25</f>
        <v>petajoules / year</v>
      </c>
      <c r="G155" s="240" t="s">
        <v>2858</v>
      </c>
      <c r="H155" s="241" t="s">
        <v>2859</v>
      </c>
      <c r="I155" s="240" t="s">
        <v>2860</v>
      </c>
      <c r="J155" s="241"/>
      <c r="K155" s="241"/>
      <c r="L155" s="241"/>
      <c r="M155" s="241"/>
      <c r="N155" s="241"/>
      <c r="O155" s="241"/>
      <c r="P155" s="241"/>
      <c r="Q155" s="241"/>
      <c r="R155" s="241"/>
      <c r="S155" s="241"/>
    </row>
    <row r="156" spans="1:19" ht="58" x14ac:dyDescent="0.35">
      <c r="A156" s="199" t="s">
        <v>2414</v>
      </c>
      <c r="B156" s="197" t="s">
        <v>97</v>
      </c>
      <c r="C156" s="255">
        <v>1</v>
      </c>
      <c r="D156" s="196" t="s">
        <v>67</v>
      </c>
      <c r="E156" s="196" t="s">
        <v>2421</v>
      </c>
      <c r="F156" s="4" t="str">
        <f>UnitControlCenter!$B$17</f>
        <v>2019 dollars / megawatt-hour (MWh)</v>
      </c>
      <c r="G156" s="196" t="s">
        <v>2742</v>
      </c>
      <c r="H156" s="69" t="s">
        <v>2942</v>
      </c>
      <c r="I156" s="196" t="s">
        <v>2743</v>
      </c>
    </row>
    <row r="157" spans="1:19" ht="43.5" x14ac:dyDescent="0.35">
      <c r="A157" s="199" t="s">
        <v>2414</v>
      </c>
      <c r="B157" s="197" t="s">
        <v>476</v>
      </c>
      <c r="C157" s="255">
        <v>1</v>
      </c>
      <c r="D157" s="196" t="s">
        <v>67</v>
      </c>
      <c r="E157" s="196" t="s">
        <v>2421</v>
      </c>
      <c r="F157" s="4" t="str">
        <f>UnitControlCenter!$B$32</f>
        <v>2019 dollars / metric ton</v>
      </c>
      <c r="G157" s="196" t="s">
        <v>2752</v>
      </c>
      <c r="H157" s="69" t="s">
        <v>2753</v>
      </c>
      <c r="I157" s="196" t="s">
        <v>2754</v>
      </c>
    </row>
    <row r="158" spans="1:19" x14ac:dyDescent="0.35">
      <c r="A158" s="199" t="s">
        <v>2414</v>
      </c>
      <c r="B158" s="197" t="s">
        <v>473</v>
      </c>
      <c r="C158" s="255">
        <v>0</v>
      </c>
      <c r="D158" s="196" t="s">
        <v>67</v>
      </c>
      <c r="E158" s="196" t="s">
        <v>2421</v>
      </c>
      <c r="F158" s="4" t="str">
        <f>UnitControlCenter!$B$32</f>
        <v>2019 dollars / metric ton</v>
      </c>
      <c r="G158" s="196" t="s">
        <v>2432</v>
      </c>
      <c r="H158" s="69" t="s">
        <v>368</v>
      </c>
      <c r="I158" s="196" t="s">
        <v>2628</v>
      </c>
    </row>
    <row r="159" spans="1:19" ht="72.5" x14ac:dyDescent="0.35">
      <c r="A159" s="199" t="s">
        <v>2414</v>
      </c>
      <c r="B159" s="197" t="s">
        <v>91</v>
      </c>
      <c r="C159" s="255">
        <v>1</v>
      </c>
      <c r="D159" s="196" t="s">
        <v>67</v>
      </c>
      <c r="E159" s="196" t="s">
        <v>2421</v>
      </c>
      <c r="F159" s="4" t="str">
        <f>UnitControlCenter!$B$33</f>
        <v>2019 dollars / cubic meter</v>
      </c>
      <c r="G159" s="196" t="s">
        <v>2744</v>
      </c>
      <c r="H159" s="69" t="s">
        <v>2745</v>
      </c>
      <c r="I159" s="196" t="s">
        <v>2746</v>
      </c>
    </row>
    <row r="160" spans="1:19" x14ac:dyDescent="0.35">
      <c r="A160" s="199" t="s">
        <v>2414</v>
      </c>
      <c r="B160" s="197" t="s">
        <v>99</v>
      </c>
      <c r="C160" s="255">
        <v>1</v>
      </c>
      <c r="D160" s="196" t="s">
        <v>67</v>
      </c>
      <c r="E160" s="196" t="s">
        <v>2421</v>
      </c>
      <c r="F160" s="4" t="str">
        <f>UnitControlCenter!$B$34</f>
        <v>2019 dollars / liter</v>
      </c>
      <c r="G160" s="196" t="s">
        <v>2434</v>
      </c>
      <c r="H160" s="69" t="s">
        <v>363</v>
      </c>
      <c r="I160" s="54">
        <v>969696</v>
      </c>
    </row>
    <row r="161" spans="1:19" ht="72.5" x14ac:dyDescent="0.35">
      <c r="A161" s="199" t="s">
        <v>2414</v>
      </c>
      <c r="B161" s="197" t="s">
        <v>100</v>
      </c>
      <c r="C161" s="255">
        <v>1</v>
      </c>
      <c r="D161" s="196" t="s">
        <v>67</v>
      </c>
      <c r="E161" s="196" t="s">
        <v>2421</v>
      </c>
      <c r="F161" s="4" t="str">
        <f>UnitControlCenter!$B$34</f>
        <v>2019 dollars / liter</v>
      </c>
      <c r="G161" s="196" t="s">
        <v>2747</v>
      </c>
      <c r="H161" s="69" t="s">
        <v>2745</v>
      </c>
      <c r="I161" s="196" t="s">
        <v>2746</v>
      </c>
    </row>
    <row r="162" spans="1:19" ht="58" x14ac:dyDescent="0.35">
      <c r="A162" s="199" t="s">
        <v>2414</v>
      </c>
      <c r="B162" s="197" t="s">
        <v>96</v>
      </c>
      <c r="C162" s="255">
        <v>1</v>
      </c>
      <c r="D162" s="196" t="s">
        <v>67</v>
      </c>
      <c r="E162" s="196" t="s">
        <v>2421</v>
      </c>
      <c r="F162" s="4" t="str">
        <f>UnitControlCenter!$B$32</f>
        <v>2019 dollars / metric ton</v>
      </c>
      <c r="G162" s="196" t="s">
        <v>2748</v>
      </c>
      <c r="H162" s="69" t="s">
        <v>2749</v>
      </c>
      <c r="I162" s="196" t="s">
        <v>2750</v>
      </c>
    </row>
    <row r="163" spans="1:19" ht="58" x14ac:dyDescent="0.35">
      <c r="A163" s="199" t="s">
        <v>2414</v>
      </c>
      <c r="B163" s="197" t="s">
        <v>2678</v>
      </c>
      <c r="C163" s="255">
        <v>1</v>
      </c>
      <c r="D163" s="196" t="s">
        <v>67</v>
      </c>
      <c r="E163" s="196" t="s">
        <v>2421</v>
      </c>
      <c r="F163" s="4" t="str">
        <f>UnitControlCenter!$B$35</f>
        <v>2019 dollars / metric ton</v>
      </c>
      <c r="G163" s="196" t="s">
        <v>2815</v>
      </c>
      <c r="H163" s="69" t="s">
        <v>2816</v>
      </c>
      <c r="I163" s="196" t="s">
        <v>2817</v>
      </c>
    </row>
    <row r="164" spans="1:19" ht="58" x14ac:dyDescent="0.35">
      <c r="A164" s="199" t="s">
        <v>2414</v>
      </c>
      <c r="B164" s="197" t="s">
        <v>2751</v>
      </c>
      <c r="C164" s="255">
        <v>1</v>
      </c>
      <c r="D164" s="196" t="s">
        <v>67</v>
      </c>
      <c r="E164" s="196" t="s">
        <v>2421</v>
      </c>
      <c r="F164" s="4" t="str">
        <f>UnitControlCenter!$B$34</f>
        <v>2019 dollars / liter</v>
      </c>
      <c r="G164" s="196" t="s">
        <v>2755</v>
      </c>
      <c r="H164" s="69" t="s">
        <v>2431</v>
      </c>
      <c r="I164" s="196" t="s">
        <v>2674</v>
      </c>
    </row>
    <row r="165" spans="1:19" ht="29.5" thickBot="1" x14ac:dyDescent="0.4">
      <c r="A165" s="242" t="s">
        <v>2414</v>
      </c>
      <c r="B165" s="239" t="s">
        <v>2546</v>
      </c>
      <c r="C165" s="254">
        <v>1</v>
      </c>
      <c r="D165" s="240" t="s">
        <v>67</v>
      </c>
      <c r="E165" s="240" t="s">
        <v>2421</v>
      </c>
      <c r="F165" s="243" t="str">
        <f>UnitControlCenter!$B$36</f>
        <v>2019 dollars / kg</v>
      </c>
      <c r="G165" s="240" t="s">
        <v>2865</v>
      </c>
      <c r="H165" s="241" t="s">
        <v>2866</v>
      </c>
      <c r="I165" s="240" t="s">
        <v>2867</v>
      </c>
      <c r="J165" s="241"/>
      <c r="K165" s="241"/>
      <c r="L165" s="241"/>
      <c r="M165" s="241"/>
      <c r="N165" s="241"/>
      <c r="O165" s="241"/>
      <c r="P165" s="241"/>
      <c r="Q165" s="241"/>
      <c r="R165" s="241"/>
      <c r="S165" s="241"/>
    </row>
    <row r="166" spans="1:19" x14ac:dyDescent="0.35">
      <c r="A166" s="199" t="s">
        <v>2415</v>
      </c>
      <c r="B166" s="197" t="s">
        <v>2416</v>
      </c>
      <c r="C166" s="255">
        <v>1</v>
      </c>
      <c r="D166" s="196" t="s">
        <v>65</v>
      </c>
      <c r="E166" s="196" t="s">
        <v>66</v>
      </c>
      <c r="F166" s="4" t="str">
        <f>UnitControlCenter!$B$37</f>
        <v>2019 dollars / kilowatt-hour (kWh)</v>
      </c>
      <c r="G166" s="196" t="s">
        <v>2435</v>
      </c>
      <c r="I166" s="196"/>
    </row>
    <row r="167" spans="1:19" ht="29" x14ac:dyDescent="0.35">
      <c r="A167" s="199" t="s">
        <v>2415</v>
      </c>
      <c r="B167" s="197" t="s">
        <v>2417</v>
      </c>
      <c r="C167" s="255">
        <v>1</v>
      </c>
      <c r="D167" s="196" t="s">
        <v>67</v>
      </c>
      <c r="E167" s="196" t="s">
        <v>66</v>
      </c>
      <c r="F167" s="4" t="str">
        <f>UnitControlCenter!$B$38</f>
        <v>cost of eqpt. to capture 1 metric ton CO2e/yr (2019 dollars)</v>
      </c>
      <c r="G167" s="196" t="s">
        <v>2439</v>
      </c>
      <c r="H167" s="69" t="s">
        <v>2440</v>
      </c>
      <c r="I167" s="196" t="s">
        <v>2635</v>
      </c>
    </row>
    <row r="168" spans="1:19" x14ac:dyDescent="0.35">
      <c r="A168" s="199" t="s">
        <v>2415</v>
      </c>
      <c r="B168" s="197" t="s">
        <v>2418</v>
      </c>
      <c r="C168" s="255">
        <v>1</v>
      </c>
      <c r="D168" s="196" t="s">
        <v>65</v>
      </c>
      <c r="E168" s="196" t="s">
        <v>66</v>
      </c>
      <c r="F168" s="4" t="str">
        <f>UnitControlCenter!$B$39</f>
        <v>million 2019 dollars / megawatt (MW)</v>
      </c>
      <c r="G168" s="196" t="s">
        <v>2436</v>
      </c>
      <c r="I168" s="196"/>
    </row>
    <row r="169" spans="1:19" x14ac:dyDescent="0.35">
      <c r="A169" s="199" t="s">
        <v>2415</v>
      </c>
      <c r="B169" s="197" t="s">
        <v>2419</v>
      </c>
      <c r="C169" s="255">
        <v>1</v>
      </c>
      <c r="D169" s="196" t="s">
        <v>65</v>
      </c>
      <c r="E169" s="196" t="s">
        <v>66</v>
      </c>
      <c r="F169" s="4" t="str">
        <f>UnitControlCenter!$B$39</f>
        <v>million 2019 dollars / megawatt (MW)</v>
      </c>
      <c r="G169" s="196" t="s">
        <v>2437</v>
      </c>
      <c r="I169" s="196"/>
    </row>
    <row r="170" spans="1:19" x14ac:dyDescent="0.35">
      <c r="A170" s="199" t="s">
        <v>2415</v>
      </c>
      <c r="B170" s="197" t="s">
        <v>2420</v>
      </c>
      <c r="C170" s="255">
        <v>1</v>
      </c>
      <c r="D170" s="196" t="s">
        <v>65</v>
      </c>
      <c r="E170" s="196" t="s">
        <v>66</v>
      </c>
      <c r="F170" s="4" t="str">
        <f>UnitControlCenter!$B$39</f>
        <v>million 2019 dollars / megawatt (MW)</v>
      </c>
      <c r="G170" s="196" t="s">
        <v>2438</v>
      </c>
      <c r="I170" s="196"/>
    </row>
    <row r="171" spans="1:19" ht="29.5" thickBot="1" x14ac:dyDescent="0.4">
      <c r="A171" s="242" t="s">
        <v>2415</v>
      </c>
      <c r="B171" s="239" t="s">
        <v>2563</v>
      </c>
      <c r="C171" s="254">
        <v>1</v>
      </c>
      <c r="D171" s="240" t="s">
        <v>65</v>
      </c>
      <c r="E171" s="240" t="s">
        <v>66</v>
      </c>
      <c r="F171" s="243" t="str">
        <f>UnitControlCenter!$B$40</f>
        <v>cost of eqpt. to produce 1 kg H2/yr (2019 dollars)</v>
      </c>
      <c r="G171" s="240" t="s">
        <v>2564</v>
      </c>
      <c r="H171" s="241"/>
      <c r="I171" s="240"/>
      <c r="J171" s="241"/>
      <c r="K171" s="241"/>
      <c r="L171" s="241"/>
      <c r="M171" s="241"/>
      <c r="N171" s="241"/>
      <c r="O171" s="241"/>
      <c r="P171" s="241"/>
      <c r="Q171" s="241"/>
      <c r="R171" s="241"/>
      <c r="S171" s="241"/>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15"/>
    <col min="4" max="4" width="46" customWidth="1"/>
  </cols>
  <sheetData>
    <row r="1" spans="1:4" x14ac:dyDescent="0.35">
      <c r="A1" s="187" t="s">
        <v>2622</v>
      </c>
      <c r="B1" s="213"/>
      <c r="C1" s="185"/>
      <c r="D1" s="185"/>
    </row>
    <row r="2" spans="1:4" x14ac:dyDescent="0.35">
      <c r="A2" s="212" t="s">
        <v>2586</v>
      </c>
      <c r="B2" s="214" t="s">
        <v>2587</v>
      </c>
      <c r="C2" s="212" t="s">
        <v>2588</v>
      </c>
      <c r="D2" s="212" t="s">
        <v>2589</v>
      </c>
    </row>
    <row r="3" spans="1:4" x14ac:dyDescent="0.35">
      <c r="A3" s="195" t="s">
        <v>2596</v>
      </c>
      <c r="B3" s="215" t="s">
        <v>2607</v>
      </c>
      <c r="C3" s="221"/>
      <c r="D3" t="s">
        <v>466</v>
      </c>
    </row>
    <row r="4" spans="1:4" x14ac:dyDescent="0.35">
      <c r="A4" s="195" t="s">
        <v>2604</v>
      </c>
      <c r="B4" s="216" t="s">
        <v>2605</v>
      </c>
      <c r="C4" s="220"/>
      <c r="D4" t="s">
        <v>96</v>
      </c>
    </row>
    <row r="5" spans="1:4" x14ac:dyDescent="0.35">
      <c r="A5" t="s">
        <v>2633</v>
      </c>
      <c r="B5" s="215" t="s">
        <v>2627</v>
      </c>
      <c r="C5" s="231"/>
      <c r="D5" t="s">
        <v>95</v>
      </c>
    </row>
    <row r="6" spans="1:4" x14ac:dyDescent="0.35">
      <c r="A6" s="195" t="s">
        <v>2611</v>
      </c>
      <c r="B6" s="215" t="s">
        <v>2628</v>
      </c>
      <c r="C6" s="225"/>
      <c r="D6" t="s">
        <v>2623</v>
      </c>
    </row>
    <row r="7" spans="1:4" x14ac:dyDescent="0.35">
      <c r="A7" s="195" t="s">
        <v>2634</v>
      </c>
      <c r="B7" s="215" t="s">
        <v>2433</v>
      </c>
      <c r="C7" s="230"/>
      <c r="D7" t="s">
        <v>2624</v>
      </c>
    </row>
    <row r="8" spans="1:4" x14ac:dyDescent="0.35">
      <c r="A8" t="s">
        <v>2632</v>
      </c>
      <c r="B8" s="215" t="s">
        <v>2629</v>
      </c>
      <c r="C8" s="233"/>
      <c r="D8" t="s">
        <v>481</v>
      </c>
    </row>
    <row r="9" spans="1:4" x14ac:dyDescent="0.35">
      <c r="A9" s="195" t="s">
        <v>2612</v>
      </c>
      <c r="B9" s="215" t="s">
        <v>2608</v>
      </c>
      <c r="C9" s="224"/>
      <c r="D9" t="s">
        <v>484</v>
      </c>
    </row>
    <row r="10" spans="1:4" x14ac:dyDescent="0.35">
      <c r="A10" s="195" t="s">
        <v>2585</v>
      </c>
      <c r="B10" s="217" t="s">
        <v>2592</v>
      </c>
      <c r="C10" s="211"/>
      <c r="D10" t="s">
        <v>93</v>
      </c>
    </row>
    <row r="11" spans="1:4" x14ac:dyDescent="0.35">
      <c r="A11" s="195" t="s">
        <v>2613</v>
      </c>
      <c r="B11" s="215" t="s">
        <v>2609</v>
      </c>
      <c r="C11" s="226"/>
      <c r="D11" t="s">
        <v>92</v>
      </c>
    </row>
    <row r="12" spans="1:4" x14ac:dyDescent="0.35">
      <c r="A12" s="195" t="s">
        <v>2595</v>
      </c>
      <c r="B12" s="216" t="s">
        <v>2600</v>
      </c>
      <c r="C12" s="222"/>
      <c r="D12" t="s">
        <v>2625</v>
      </c>
    </row>
    <row r="13" spans="1:4" x14ac:dyDescent="0.35">
      <c r="A13" t="s">
        <v>2636</v>
      </c>
      <c r="B13" s="215" t="s">
        <v>2630</v>
      </c>
      <c r="C13" s="232"/>
      <c r="D13" t="s">
        <v>2545</v>
      </c>
    </row>
    <row r="14" spans="1:4" x14ac:dyDescent="0.35">
      <c r="A14" s="195" t="s">
        <v>2598</v>
      </c>
      <c r="B14" s="216" t="s">
        <v>2599</v>
      </c>
      <c r="C14" s="210"/>
      <c r="D14" t="s">
        <v>335</v>
      </c>
    </row>
    <row r="15" spans="1:4" s="195" customFormat="1" x14ac:dyDescent="0.35">
      <c r="A15" s="195" t="s">
        <v>2679</v>
      </c>
      <c r="B15" s="216" t="s">
        <v>2681</v>
      </c>
      <c r="C15" s="236"/>
      <c r="D15" s="195" t="s">
        <v>2678</v>
      </c>
    </row>
    <row r="16" spans="1:4" s="195" customFormat="1" x14ac:dyDescent="0.35">
      <c r="A16" s="195" t="s">
        <v>2680</v>
      </c>
      <c r="B16" s="216">
        <v>740000</v>
      </c>
      <c r="C16" s="237"/>
      <c r="D16" s="195" t="s">
        <v>2543</v>
      </c>
    </row>
    <row r="17" spans="1:4" x14ac:dyDescent="0.35">
      <c r="A17" s="195" t="s">
        <v>2614</v>
      </c>
      <c r="B17" s="215" t="s">
        <v>2610</v>
      </c>
      <c r="C17" s="227"/>
      <c r="D17" t="s">
        <v>336</v>
      </c>
    </row>
    <row r="18" spans="1:4" x14ac:dyDescent="0.35">
      <c r="A18" s="195" t="s">
        <v>2597</v>
      </c>
      <c r="B18" s="216" t="s">
        <v>2602</v>
      </c>
      <c r="C18" s="219"/>
      <c r="D18" t="s">
        <v>332</v>
      </c>
    </row>
    <row r="19" spans="1:4" x14ac:dyDescent="0.35">
      <c r="A19" s="207" t="s">
        <v>2621</v>
      </c>
      <c r="B19" s="228" t="s">
        <v>2620</v>
      </c>
      <c r="C19" s="229"/>
      <c r="D19" t="s">
        <v>473</v>
      </c>
    </row>
    <row r="20" spans="1:4" x14ac:dyDescent="0.35">
      <c r="A20" s="195" t="s">
        <v>2591</v>
      </c>
      <c r="B20" s="216" t="s">
        <v>2601</v>
      </c>
      <c r="C20" s="218"/>
      <c r="D20" t="s">
        <v>476</v>
      </c>
    </row>
    <row r="21" spans="1:4" x14ac:dyDescent="0.35">
      <c r="A21" t="s">
        <v>2637</v>
      </c>
      <c r="B21" s="215" t="s">
        <v>2631</v>
      </c>
      <c r="C21" s="234"/>
      <c r="D21" t="s">
        <v>2626</v>
      </c>
    </row>
    <row r="23" spans="1:4" s="195" customFormat="1" x14ac:dyDescent="0.35">
      <c r="A23" s="187" t="s">
        <v>2606</v>
      </c>
      <c r="B23" s="213"/>
      <c r="C23" s="185"/>
      <c r="D23" s="185"/>
    </row>
    <row r="24" spans="1:4" s="212" customFormat="1" x14ac:dyDescent="0.35">
      <c r="A24" s="212" t="s">
        <v>2586</v>
      </c>
      <c r="B24" s="214" t="s">
        <v>2587</v>
      </c>
      <c r="C24" s="212" t="s">
        <v>2588</v>
      </c>
      <c r="D24" s="212" t="s">
        <v>2671</v>
      </c>
    </row>
    <row r="25" spans="1:4" x14ac:dyDescent="0.35">
      <c r="A25" t="s">
        <v>2612</v>
      </c>
      <c r="B25" s="215" t="s">
        <v>2608</v>
      </c>
      <c r="C25" s="224"/>
      <c r="D25" t="s">
        <v>2673</v>
      </c>
    </row>
    <row r="26" spans="1:4" s="195" customFormat="1" x14ac:dyDescent="0.35">
      <c r="A26" s="195" t="s">
        <v>2585</v>
      </c>
      <c r="B26" s="217" t="s">
        <v>2592</v>
      </c>
      <c r="C26" s="211"/>
      <c r="D26" s="195" t="s">
        <v>2672</v>
      </c>
    </row>
    <row r="27" spans="1:4" x14ac:dyDescent="0.35">
      <c r="A27" t="s">
        <v>2597</v>
      </c>
      <c r="B27" s="215" t="s">
        <v>2602</v>
      </c>
      <c r="C27" s="219"/>
      <c r="D27" t="s">
        <v>4</v>
      </c>
    </row>
    <row r="28" spans="1:4" x14ac:dyDescent="0.35">
      <c r="A28" t="s">
        <v>2611</v>
      </c>
      <c r="B28" s="215" t="s">
        <v>2628</v>
      </c>
      <c r="C28" s="225"/>
      <c r="D28" t="s">
        <v>97</v>
      </c>
    </row>
    <row r="29" spans="1:4" x14ac:dyDescent="0.35">
      <c r="A29" t="s">
        <v>2591</v>
      </c>
      <c r="B29" s="215">
        <v>969696</v>
      </c>
      <c r="C29" s="218"/>
      <c r="D29" t="s">
        <v>9</v>
      </c>
    </row>
    <row r="30" spans="1:4" x14ac:dyDescent="0.35">
      <c r="A30" t="s">
        <v>2604</v>
      </c>
      <c r="B30" s="215" t="s">
        <v>2605</v>
      </c>
      <c r="C30" s="220"/>
      <c r="D30" t="s">
        <v>2494</v>
      </c>
    </row>
    <row r="31" spans="1:4" x14ac:dyDescent="0.35">
      <c r="A31" t="s">
        <v>2613</v>
      </c>
      <c r="B31" s="215" t="s">
        <v>2609</v>
      </c>
      <c r="C31" s="226"/>
      <c r="D31" t="s">
        <v>139</v>
      </c>
    </row>
    <row r="32" spans="1:4" s="195" customFormat="1" x14ac:dyDescent="0.35">
      <c r="A32" s="195" t="s">
        <v>2614</v>
      </c>
      <c r="B32" s="215" t="s">
        <v>2610</v>
      </c>
      <c r="C32" s="227"/>
      <c r="D32" s="195" t="s">
        <v>2503</v>
      </c>
    </row>
    <row r="33" spans="1:4" x14ac:dyDescent="0.35">
      <c r="A33" t="s">
        <v>2596</v>
      </c>
      <c r="B33" s="215" t="s">
        <v>2607</v>
      </c>
      <c r="C33" s="223"/>
      <c r="D33" t="s">
        <v>2562</v>
      </c>
    </row>
    <row r="34" spans="1:4" s="195" customFormat="1" x14ac:dyDescent="0.35">
      <c r="A34" s="195" t="s">
        <v>2679</v>
      </c>
      <c r="B34" s="216" t="s">
        <v>2681</v>
      </c>
      <c r="C34" s="236"/>
      <c r="D34" s="195" t="s">
        <v>2903</v>
      </c>
    </row>
    <row r="36" spans="1:4" s="195" customFormat="1" x14ac:dyDescent="0.35">
      <c r="A36" s="187" t="s">
        <v>2615</v>
      </c>
      <c r="B36" s="213"/>
      <c r="C36" s="185"/>
      <c r="D36" s="185"/>
    </row>
    <row r="37" spans="1:4" s="195" customFormat="1" x14ac:dyDescent="0.35">
      <c r="A37" s="212" t="s">
        <v>2586</v>
      </c>
      <c r="B37" s="214" t="s">
        <v>2587</v>
      </c>
      <c r="C37" s="212" t="s">
        <v>2588</v>
      </c>
      <c r="D37" s="212" t="s">
        <v>2589</v>
      </c>
    </row>
    <row r="38" spans="1:4" s="195" customFormat="1" x14ac:dyDescent="0.35">
      <c r="A38" s="195" t="s">
        <v>2597</v>
      </c>
      <c r="B38" s="216" t="s">
        <v>2602</v>
      </c>
      <c r="C38" s="219"/>
      <c r="D38" s="195" t="s">
        <v>2616</v>
      </c>
    </row>
    <row r="39" spans="1:4" s="195" customFormat="1" x14ac:dyDescent="0.35">
      <c r="A39" s="195" t="s">
        <v>2591</v>
      </c>
      <c r="B39" s="215">
        <v>969696</v>
      </c>
      <c r="C39" s="218"/>
      <c r="D39" s="195" t="s">
        <v>2617</v>
      </c>
    </row>
    <row r="40" spans="1:4" s="195" customFormat="1" x14ac:dyDescent="0.35">
      <c r="A40" s="195" t="s">
        <v>2604</v>
      </c>
      <c r="B40" s="215" t="s">
        <v>2605</v>
      </c>
      <c r="C40" s="220"/>
      <c r="D40" s="195" t="s">
        <v>2618</v>
      </c>
    </row>
    <row r="41" spans="1:4" s="195" customFormat="1" x14ac:dyDescent="0.35">
      <c r="A41" s="195" t="s">
        <v>2679</v>
      </c>
      <c r="B41" s="216" t="s">
        <v>2681</v>
      </c>
      <c r="C41" s="236"/>
      <c r="D41" s="195" t="s">
        <v>2904</v>
      </c>
    </row>
    <row r="42" spans="1:4" s="207" customFormat="1" x14ac:dyDescent="0.35">
      <c r="B42" s="228"/>
    </row>
    <row r="43" spans="1:4" s="207" customFormat="1" x14ac:dyDescent="0.35">
      <c r="A43" s="187" t="s">
        <v>2619</v>
      </c>
      <c r="B43" s="213"/>
      <c r="C43" s="185"/>
      <c r="D43" s="185"/>
    </row>
    <row r="44" spans="1:4" s="207" customFormat="1" x14ac:dyDescent="0.35">
      <c r="A44" s="212" t="s">
        <v>2586</v>
      </c>
      <c r="B44" s="214" t="s">
        <v>2587</v>
      </c>
      <c r="C44" s="212" t="s">
        <v>2588</v>
      </c>
      <c r="D44" s="212" t="s">
        <v>2589</v>
      </c>
    </row>
    <row r="45" spans="1:4" s="207" customFormat="1" x14ac:dyDescent="0.35">
      <c r="A45" s="195" t="s">
        <v>2604</v>
      </c>
      <c r="B45" s="215" t="s">
        <v>2605</v>
      </c>
      <c r="C45" s="220"/>
      <c r="D45" s="207" t="s">
        <v>2271</v>
      </c>
    </row>
    <row r="46" spans="1:4" s="207" customFormat="1" x14ac:dyDescent="0.35">
      <c r="A46" s="195" t="s">
        <v>2598</v>
      </c>
      <c r="B46" s="216" t="s">
        <v>2599</v>
      </c>
      <c r="C46" s="210"/>
      <c r="D46" s="207" t="s">
        <v>880</v>
      </c>
    </row>
    <row r="47" spans="1:4" s="207" customFormat="1" x14ac:dyDescent="0.35">
      <c r="A47" s="195" t="s">
        <v>2597</v>
      </c>
      <c r="B47" s="216" t="s">
        <v>2602</v>
      </c>
      <c r="C47" s="219"/>
      <c r="D47" s="207" t="s">
        <v>2269</v>
      </c>
    </row>
    <row r="48" spans="1:4" s="207" customFormat="1" x14ac:dyDescent="0.35">
      <c r="A48" s="195" t="s">
        <v>2591</v>
      </c>
      <c r="B48" s="216" t="s">
        <v>2601</v>
      </c>
      <c r="C48" s="218"/>
      <c r="D48" s="207" t="s">
        <v>2253</v>
      </c>
    </row>
    <row r="49" spans="1:4" s="207" customFormat="1" x14ac:dyDescent="0.35">
      <c r="B49" s="235"/>
    </row>
    <row r="50" spans="1:4" s="207" customFormat="1" x14ac:dyDescent="0.35">
      <c r="A50" s="187" t="s">
        <v>2768</v>
      </c>
      <c r="B50" s="213"/>
      <c r="C50" s="185"/>
      <c r="D50" s="185"/>
    </row>
    <row r="51" spans="1:4" s="207" customFormat="1" x14ac:dyDescent="0.35">
      <c r="A51" s="212" t="s">
        <v>2586</v>
      </c>
      <c r="B51" s="214" t="s">
        <v>2587</v>
      </c>
      <c r="C51" s="212" t="s">
        <v>2588</v>
      </c>
      <c r="D51" s="212" t="s">
        <v>2589</v>
      </c>
    </row>
    <row r="52" spans="1:4" s="207" customFormat="1" x14ac:dyDescent="0.35">
      <c r="A52" s="195" t="s">
        <v>2597</v>
      </c>
      <c r="B52" s="216" t="s">
        <v>2602</v>
      </c>
      <c r="C52" s="219"/>
      <c r="D52" s="207" t="s">
        <v>2649</v>
      </c>
    </row>
    <row r="53" spans="1:4" s="207" customFormat="1" x14ac:dyDescent="0.35">
      <c r="A53" s="195" t="s">
        <v>2612</v>
      </c>
      <c r="B53" s="215" t="s">
        <v>2608</v>
      </c>
      <c r="C53" s="224"/>
      <c r="D53" s="207" t="s">
        <v>2650</v>
      </c>
    </row>
    <row r="54" spans="1:4" s="207" customFormat="1" x14ac:dyDescent="0.35">
      <c r="A54" s="195" t="s">
        <v>2611</v>
      </c>
      <c r="B54" s="215" t="s">
        <v>2628</v>
      </c>
      <c r="C54" s="225"/>
      <c r="D54" s="207" t="s">
        <v>2651</v>
      </c>
    </row>
    <row r="55" spans="1:4" s="207" customFormat="1" x14ac:dyDescent="0.35">
      <c r="A55" s="195" t="s">
        <v>2604</v>
      </c>
      <c r="B55" s="216" t="s">
        <v>2605</v>
      </c>
      <c r="C55" s="220"/>
      <c r="D55" s="207" t="s">
        <v>2652</v>
      </c>
    </row>
    <row r="56" spans="1:4" s="207" customFormat="1" x14ac:dyDescent="0.35">
      <c r="A56" s="195" t="s">
        <v>2598</v>
      </c>
      <c r="B56" s="216" t="s">
        <v>2599</v>
      </c>
      <c r="C56" s="210"/>
      <c r="D56" s="207" t="s">
        <v>2653</v>
      </c>
    </row>
    <row r="57" spans="1:4" s="195" customFormat="1" x14ac:dyDescent="0.35">
      <c r="B57" s="215"/>
      <c r="C57" s="207"/>
    </row>
    <row r="58" spans="1:4" s="195" customFormat="1" x14ac:dyDescent="0.35">
      <c r="A58" s="187" t="s">
        <v>3070</v>
      </c>
      <c r="B58" s="213"/>
      <c r="C58" s="185"/>
      <c r="D58" s="185"/>
    </row>
    <row r="59" spans="1:4" s="195" customFormat="1" x14ac:dyDescent="0.35">
      <c r="A59" s="212" t="s">
        <v>2586</v>
      </c>
      <c r="B59" s="214" t="s">
        <v>2587</v>
      </c>
      <c r="C59" s="212" t="s">
        <v>2588</v>
      </c>
      <c r="D59" s="212" t="s">
        <v>2589</v>
      </c>
    </row>
    <row r="60" spans="1:4" s="195" customFormat="1" x14ac:dyDescent="0.35">
      <c r="A60" s="195" t="s">
        <v>2612</v>
      </c>
      <c r="B60" s="215" t="s">
        <v>2608</v>
      </c>
      <c r="C60" s="224"/>
      <c r="D60" s="195" t="s">
        <v>3058</v>
      </c>
    </row>
    <row r="61" spans="1:4" s="195" customFormat="1" x14ac:dyDescent="0.35">
      <c r="A61" s="195" t="s">
        <v>2597</v>
      </c>
      <c r="B61" s="216" t="s">
        <v>2602</v>
      </c>
      <c r="C61" s="219"/>
      <c r="D61" s="207" t="s">
        <v>3057</v>
      </c>
    </row>
    <row r="62" spans="1:4" s="195" customFormat="1" x14ac:dyDescent="0.35">
      <c r="A62" s="195" t="s">
        <v>2596</v>
      </c>
      <c r="B62" s="215" t="s">
        <v>2607</v>
      </c>
      <c r="C62" s="223"/>
      <c r="D62" s="195" t="s">
        <v>3054</v>
      </c>
    </row>
    <row r="63" spans="1:4" s="195" customFormat="1" x14ac:dyDescent="0.35">
      <c r="A63" s="195" t="s">
        <v>2637</v>
      </c>
      <c r="B63" s="215" t="s">
        <v>2631</v>
      </c>
      <c r="C63" s="234"/>
      <c r="D63" s="195" t="s">
        <v>3055</v>
      </c>
    </row>
    <row r="64" spans="1:4" s="195" customFormat="1" x14ac:dyDescent="0.35">
      <c r="A64" s="195" t="s">
        <v>2614</v>
      </c>
      <c r="B64" s="215" t="s">
        <v>2610</v>
      </c>
      <c r="C64" s="227"/>
      <c r="D64" s="207" t="s">
        <v>3056</v>
      </c>
    </row>
    <row r="65" spans="1:4" s="207" customFormat="1" x14ac:dyDescent="0.35">
      <c r="B65" s="228"/>
    </row>
    <row r="66" spans="1:4" s="207" customFormat="1" x14ac:dyDescent="0.35">
      <c r="A66" s="187" t="s">
        <v>3161</v>
      </c>
      <c r="B66" s="213"/>
      <c r="C66" s="185"/>
      <c r="D66" s="185"/>
    </row>
    <row r="67" spans="1:4" s="207" customFormat="1" x14ac:dyDescent="0.35">
      <c r="A67" s="212" t="s">
        <v>2586</v>
      </c>
      <c r="B67" s="214" t="s">
        <v>2587</v>
      </c>
      <c r="C67" s="212" t="s">
        <v>2588</v>
      </c>
      <c r="D67" s="212" t="s">
        <v>2589</v>
      </c>
    </row>
    <row r="68" spans="1:4" s="207" customFormat="1" x14ac:dyDescent="0.35">
      <c r="A68" s="195" t="s">
        <v>2679</v>
      </c>
      <c r="B68" s="216" t="s">
        <v>2681</v>
      </c>
      <c r="C68" s="236"/>
      <c r="D68" s="195" t="s">
        <v>3078</v>
      </c>
    </row>
    <row r="69" spans="1:4" s="207" customFormat="1" x14ac:dyDescent="0.35">
      <c r="A69" s="195" t="s">
        <v>2612</v>
      </c>
      <c r="B69" s="215" t="s">
        <v>2608</v>
      </c>
      <c r="C69" s="224"/>
      <c r="D69" s="195" t="s">
        <v>3079</v>
      </c>
    </row>
    <row r="70" spans="1:4" s="207" customFormat="1" x14ac:dyDescent="0.35">
      <c r="A70" s="195" t="s">
        <v>2614</v>
      </c>
      <c r="B70" s="215" t="s">
        <v>2610</v>
      </c>
      <c r="C70" s="227"/>
      <c r="D70" s="195" t="s">
        <v>487</v>
      </c>
    </row>
    <row r="71" spans="1:4" s="207" customFormat="1" x14ac:dyDescent="0.35">
      <c r="A71" s="195" t="s">
        <v>2613</v>
      </c>
      <c r="B71" s="215" t="s">
        <v>2609</v>
      </c>
      <c r="C71" s="226"/>
      <c r="D71" s="195" t="s">
        <v>3080</v>
      </c>
    </row>
    <row r="72" spans="1:4" s="207" customFormat="1" x14ac:dyDescent="0.35">
      <c r="A72" s="195" t="s">
        <v>2611</v>
      </c>
      <c r="B72" s="215" t="s">
        <v>2628</v>
      </c>
      <c r="C72" s="225"/>
      <c r="D72" s="195" t="s">
        <v>3081</v>
      </c>
    </row>
    <row r="73" spans="1:4" s="207" customFormat="1" x14ac:dyDescent="0.35">
      <c r="A73" s="195" t="s">
        <v>2591</v>
      </c>
      <c r="B73" s="216" t="s">
        <v>2601</v>
      </c>
      <c r="C73" s="218"/>
      <c r="D73" s="195" t="s">
        <v>282</v>
      </c>
    </row>
    <row r="74" spans="1:4" s="207" customFormat="1" x14ac:dyDescent="0.35">
      <c r="A74" s="195" t="s">
        <v>2597</v>
      </c>
      <c r="B74" s="216" t="s">
        <v>2602</v>
      </c>
      <c r="C74" s="219"/>
      <c r="D74" s="195" t="s">
        <v>3082</v>
      </c>
    </row>
    <row r="75" spans="1:4" s="207" customFormat="1" x14ac:dyDescent="0.35">
      <c r="A75" s="195" t="s">
        <v>2604</v>
      </c>
      <c r="B75" s="216" t="s">
        <v>2605</v>
      </c>
      <c r="C75" s="220"/>
      <c r="D75" s="195" t="s">
        <v>3083</v>
      </c>
    </row>
    <row r="76" spans="1:4" s="207" customFormat="1" x14ac:dyDescent="0.35">
      <c r="A76" s="195" t="s">
        <v>2596</v>
      </c>
      <c r="B76" s="215" t="s">
        <v>2607</v>
      </c>
      <c r="C76" s="223"/>
      <c r="D76" s="195" t="s">
        <v>3084</v>
      </c>
    </row>
    <row r="77" spans="1:4" s="207" customFormat="1" x14ac:dyDescent="0.35">
      <c r="A77" s="195" t="s">
        <v>2598</v>
      </c>
      <c r="B77" s="216" t="s">
        <v>2599</v>
      </c>
      <c r="C77" s="210"/>
      <c r="D77" s="207" t="s">
        <v>2653</v>
      </c>
    </row>
    <row r="78" spans="1:4" s="207" customFormat="1" x14ac:dyDescent="0.35">
      <c r="A78" s="195"/>
      <c r="B78" s="216"/>
    </row>
    <row r="79" spans="1:4" s="207" customFormat="1" x14ac:dyDescent="0.35">
      <c r="A79" s="187" t="s">
        <v>3039</v>
      </c>
      <c r="B79" s="213"/>
      <c r="C79" s="185"/>
      <c r="D79" s="185"/>
    </row>
    <row r="80" spans="1:4" s="207" customFormat="1" x14ac:dyDescent="0.35">
      <c r="A80" s="212" t="s">
        <v>2586</v>
      </c>
      <c r="B80" s="214" t="s">
        <v>2587</v>
      </c>
      <c r="C80" s="212" t="s">
        <v>2588</v>
      </c>
      <c r="D80" s="212" t="s">
        <v>2589</v>
      </c>
    </row>
    <row r="81" spans="1:4" s="207" customFormat="1" x14ac:dyDescent="0.35">
      <c r="A81" s="195" t="s">
        <v>2597</v>
      </c>
      <c r="B81" s="216" t="s">
        <v>2602</v>
      </c>
      <c r="C81" s="219"/>
      <c r="D81" s="207" t="s">
        <v>2975</v>
      </c>
    </row>
    <row r="82" spans="1:4" s="207" customFormat="1" x14ac:dyDescent="0.35">
      <c r="A82" s="195" t="s">
        <v>2612</v>
      </c>
      <c r="B82" s="215" t="s">
        <v>2608</v>
      </c>
      <c r="C82" s="224"/>
      <c r="D82" s="207" t="s">
        <v>2976</v>
      </c>
    </row>
    <row r="83" spans="1:4" s="207" customFormat="1" x14ac:dyDescent="0.35">
      <c r="A83" s="195" t="s">
        <v>2611</v>
      </c>
      <c r="B83" s="215" t="s">
        <v>2628</v>
      </c>
      <c r="C83" s="225"/>
      <c r="D83" s="207" t="s">
        <v>2977</v>
      </c>
    </row>
    <row r="84" spans="1:4" s="207" customFormat="1" x14ac:dyDescent="0.35">
      <c r="A84" s="195" t="s">
        <v>2598</v>
      </c>
      <c r="B84" s="216" t="s">
        <v>2599</v>
      </c>
      <c r="C84" s="210"/>
      <c r="D84" s="207" t="s">
        <v>2653</v>
      </c>
    </row>
    <row r="85" spans="1:4" s="195" customFormat="1" x14ac:dyDescent="0.35">
      <c r="B85" s="215"/>
    </row>
    <row r="86" spans="1:4" s="195" customFormat="1" x14ac:dyDescent="0.35">
      <c r="A86" s="187" t="s">
        <v>3479</v>
      </c>
      <c r="B86" s="213"/>
      <c r="C86" s="185"/>
      <c r="D86" s="185"/>
    </row>
    <row r="87" spans="1:4" s="195" customFormat="1" x14ac:dyDescent="0.35">
      <c r="A87" s="212" t="s">
        <v>2586</v>
      </c>
      <c r="B87" s="214" t="s">
        <v>2587</v>
      </c>
      <c r="C87" s="212" t="s">
        <v>2588</v>
      </c>
      <c r="D87" s="212" t="s">
        <v>2589</v>
      </c>
    </row>
    <row r="88" spans="1:4" s="195" customFormat="1" x14ac:dyDescent="0.35">
      <c r="A88" s="195" t="s">
        <v>2633</v>
      </c>
      <c r="B88" s="215" t="s">
        <v>2627</v>
      </c>
      <c r="C88" s="231"/>
      <c r="D88" s="195" t="s">
        <v>3309</v>
      </c>
    </row>
    <row r="89" spans="1:4" s="195" customFormat="1" x14ac:dyDescent="0.35">
      <c r="A89" s="195" t="s">
        <v>2604</v>
      </c>
      <c r="B89" s="216" t="s">
        <v>2605</v>
      </c>
      <c r="C89" s="220"/>
      <c r="D89" s="195" t="s">
        <v>3310</v>
      </c>
    </row>
    <row r="90" spans="1:4" s="195" customFormat="1" x14ac:dyDescent="0.35">
      <c r="B90" s="215"/>
    </row>
    <row r="91" spans="1:4" s="195" customFormat="1" x14ac:dyDescent="0.35">
      <c r="A91" s="187" t="s">
        <v>3311</v>
      </c>
      <c r="B91" s="213"/>
      <c r="C91" s="185"/>
      <c r="D91" s="185"/>
    </row>
    <row r="92" spans="1:4" s="195" customFormat="1" x14ac:dyDescent="0.35">
      <c r="A92" s="212" t="s">
        <v>2586</v>
      </c>
      <c r="B92" s="214" t="s">
        <v>2587</v>
      </c>
      <c r="C92" s="212" t="s">
        <v>2588</v>
      </c>
      <c r="D92" s="212" t="s">
        <v>2589</v>
      </c>
    </row>
    <row r="93" spans="1:4" s="195" customFormat="1" x14ac:dyDescent="0.35">
      <c r="A93" s="195" t="s">
        <v>2597</v>
      </c>
      <c r="B93" s="216" t="s">
        <v>2602</v>
      </c>
      <c r="C93" s="219"/>
      <c r="D93" s="195" t="s">
        <v>3312</v>
      </c>
    </row>
    <row r="94" spans="1:4" s="195" customFormat="1" x14ac:dyDescent="0.35">
      <c r="A94" s="195" t="s">
        <v>2611</v>
      </c>
      <c r="B94" s="215" t="s">
        <v>2628</v>
      </c>
      <c r="C94" s="225"/>
      <c r="D94" s="195" t="s">
        <v>3313</v>
      </c>
    </row>
    <row r="95" spans="1:4" s="195" customFormat="1" x14ac:dyDescent="0.35">
      <c r="A95" s="195" t="s">
        <v>2604</v>
      </c>
      <c r="B95" s="216" t="s">
        <v>2605</v>
      </c>
      <c r="C95" s="220"/>
      <c r="D95" s="195" t="s">
        <v>3314</v>
      </c>
    </row>
    <row r="96" spans="1:4" s="195" customFormat="1" x14ac:dyDescent="0.35">
      <c r="A96" s="195" t="s">
        <v>2612</v>
      </c>
      <c r="B96" s="215" t="s">
        <v>2608</v>
      </c>
      <c r="C96" s="224"/>
      <c r="D96" s="195" t="s">
        <v>3315</v>
      </c>
    </row>
    <row r="97" spans="1:4" s="195" customFormat="1" x14ac:dyDescent="0.35">
      <c r="B97" s="215"/>
    </row>
    <row r="98" spans="1:4" s="195" customFormat="1" x14ac:dyDescent="0.35">
      <c r="A98" s="187" t="s">
        <v>3316</v>
      </c>
      <c r="B98" s="213"/>
      <c r="C98" s="185"/>
      <c r="D98" s="185"/>
    </row>
    <row r="99" spans="1:4" s="195" customFormat="1" x14ac:dyDescent="0.35">
      <c r="A99" s="212" t="s">
        <v>2586</v>
      </c>
      <c r="B99" s="214" t="s">
        <v>2587</v>
      </c>
      <c r="C99" s="212" t="s">
        <v>2588</v>
      </c>
      <c r="D99" s="212" t="s">
        <v>2589</v>
      </c>
    </row>
    <row r="100" spans="1:4" s="195" customFormat="1" x14ac:dyDescent="0.35">
      <c r="A100" s="195" t="s">
        <v>2637</v>
      </c>
      <c r="B100" s="215" t="s">
        <v>2631</v>
      </c>
      <c r="C100" s="234"/>
      <c r="D100" s="195" t="s">
        <v>3317</v>
      </c>
    </row>
    <row r="101" spans="1:4" s="195" customFormat="1" x14ac:dyDescent="0.35">
      <c r="A101" s="195" t="s">
        <v>2613</v>
      </c>
      <c r="B101" s="215" t="s">
        <v>2609</v>
      </c>
      <c r="C101" s="226"/>
      <c r="D101" s="195" t="s">
        <v>3318</v>
      </c>
    </row>
    <row r="102" spans="1:4" s="195" customFormat="1" x14ac:dyDescent="0.35">
      <c r="B102" s="215"/>
    </row>
    <row r="103" spans="1:4" s="195" customFormat="1" x14ac:dyDescent="0.35">
      <c r="A103" s="187" t="s">
        <v>3319</v>
      </c>
      <c r="B103" s="213"/>
      <c r="C103" s="185"/>
      <c r="D103" s="185"/>
    </row>
    <row r="104" spans="1:4" s="195" customFormat="1" x14ac:dyDescent="0.35">
      <c r="A104" s="212" t="s">
        <v>2586</v>
      </c>
      <c r="B104" s="214" t="s">
        <v>2587</v>
      </c>
      <c r="C104" s="212" t="s">
        <v>2588</v>
      </c>
      <c r="D104" s="212" t="s">
        <v>2589</v>
      </c>
    </row>
    <row r="105" spans="1:4" s="195" customFormat="1" x14ac:dyDescent="0.35">
      <c r="A105" s="195" t="s">
        <v>2633</v>
      </c>
      <c r="B105" s="215" t="s">
        <v>2627</v>
      </c>
      <c r="C105" s="231"/>
      <c r="D105" s="195" t="s">
        <v>3320</v>
      </c>
    </row>
    <row r="106" spans="1:4" s="195" customFormat="1" x14ac:dyDescent="0.35">
      <c r="A106" s="195" t="s">
        <v>2612</v>
      </c>
      <c r="B106" s="215" t="s">
        <v>2608</v>
      </c>
      <c r="C106" s="224"/>
      <c r="D106" s="195" t="s">
        <v>3321</v>
      </c>
    </row>
    <row r="107" spans="1:4" s="195" customFormat="1" x14ac:dyDescent="0.35">
      <c r="A107" s="195" t="s">
        <v>2614</v>
      </c>
      <c r="B107" s="215" t="s">
        <v>2610</v>
      </c>
      <c r="C107" s="227"/>
      <c r="D107" s="195" t="s">
        <v>3322</v>
      </c>
    </row>
    <row r="108" spans="1:4" s="195" customFormat="1" x14ac:dyDescent="0.35">
      <c r="A108" s="195" t="s">
        <v>2604</v>
      </c>
      <c r="B108" s="216" t="s">
        <v>2605</v>
      </c>
      <c r="C108" s="220"/>
      <c r="D108" s="195" t="s">
        <v>3323</v>
      </c>
    </row>
    <row r="109" spans="1:4" s="195" customFormat="1" x14ac:dyDescent="0.35">
      <c r="A109" s="195" t="s">
        <v>2611</v>
      </c>
      <c r="B109" s="215" t="s">
        <v>2628</v>
      </c>
      <c r="C109" s="225"/>
      <c r="D109" s="195" t="s">
        <v>3324</v>
      </c>
    </row>
    <row r="110" spans="1:4" s="195" customFormat="1" x14ac:dyDescent="0.35">
      <c r="A110" s="195" t="s">
        <v>2591</v>
      </c>
      <c r="B110" s="216" t="s">
        <v>2601</v>
      </c>
      <c r="C110" s="218"/>
      <c r="D110" s="195" t="s">
        <v>3325</v>
      </c>
    </row>
    <row r="111" spans="1:4" s="195" customFormat="1" x14ac:dyDescent="0.35">
      <c r="A111" s="195" t="s">
        <v>2597</v>
      </c>
      <c r="B111" s="216" t="s">
        <v>2602</v>
      </c>
      <c r="C111" s="219"/>
      <c r="D111" s="195" t="s">
        <v>3326</v>
      </c>
    </row>
    <row r="112" spans="1:4" s="195" customFormat="1" x14ac:dyDescent="0.35">
      <c r="B112" s="215"/>
    </row>
    <row r="113" spans="1:4" s="195" customFormat="1" x14ac:dyDescent="0.35">
      <c r="A113" s="187" t="s">
        <v>2989</v>
      </c>
      <c r="B113" s="213"/>
      <c r="C113" s="185"/>
      <c r="D113" s="185"/>
    </row>
    <row r="114" spans="1:4" s="195" customFormat="1" x14ac:dyDescent="0.35">
      <c r="A114" s="212" t="s">
        <v>2586</v>
      </c>
      <c r="B114" s="214" t="s">
        <v>2587</v>
      </c>
      <c r="C114" s="212" t="s">
        <v>2588</v>
      </c>
      <c r="D114" s="212" t="s">
        <v>2589</v>
      </c>
    </row>
    <row r="115" spans="1:4" s="195" customFormat="1" x14ac:dyDescent="0.35">
      <c r="A115" s="195" t="s">
        <v>2612</v>
      </c>
      <c r="B115" s="215" t="s">
        <v>2608</v>
      </c>
      <c r="C115" s="224"/>
      <c r="D115" s="207" t="s">
        <v>2990</v>
      </c>
    </row>
    <row r="116" spans="1:4" s="195" customFormat="1" x14ac:dyDescent="0.35">
      <c r="A116" s="195" t="s">
        <v>2604</v>
      </c>
      <c r="B116" s="216" t="s">
        <v>2605</v>
      </c>
      <c r="C116" s="220"/>
      <c r="D116" s="207" t="s">
        <v>2991</v>
      </c>
    </row>
    <row r="117" spans="1:4" s="195" customFormat="1" x14ac:dyDescent="0.35">
      <c r="A117" s="195" t="s">
        <v>2598</v>
      </c>
      <c r="B117" s="216" t="s">
        <v>2599</v>
      </c>
      <c r="C117" s="210"/>
      <c r="D117" s="207" t="s">
        <v>2653</v>
      </c>
    </row>
    <row r="118" spans="1:4" s="195" customFormat="1" x14ac:dyDescent="0.35">
      <c r="B118" s="216"/>
      <c r="C118" s="207"/>
      <c r="D118" s="207"/>
    </row>
    <row r="119" spans="1:4" s="195" customFormat="1" x14ac:dyDescent="0.35">
      <c r="A119" s="187" t="s">
        <v>3040</v>
      </c>
      <c r="B119" s="213"/>
      <c r="C119" s="185"/>
      <c r="D119" s="185"/>
    </row>
    <row r="120" spans="1:4" s="195" customFormat="1" x14ac:dyDescent="0.35">
      <c r="A120" s="212" t="s">
        <v>2586</v>
      </c>
      <c r="B120" s="214" t="s">
        <v>2587</v>
      </c>
      <c r="C120" s="212" t="s">
        <v>2588</v>
      </c>
      <c r="D120" s="212" t="s">
        <v>2589</v>
      </c>
    </row>
    <row r="121" spans="1:4" s="195" customFormat="1" x14ac:dyDescent="0.35">
      <c r="A121" s="195" t="s">
        <v>2597</v>
      </c>
      <c r="B121" s="216" t="s">
        <v>2602</v>
      </c>
      <c r="C121" s="219"/>
      <c r="D121" s="207" t="s">
        <v>3041</v>
      </c>
    </row>
    <row r="122" spans="1:4" s="195" customFormat="1" x14ac:dyDescent="0.35">
      <c r="A122" s="195" t="s">
        <v>2637</v>
      </c>
      <c r="B122" s="215" t="s">
        <v>2631</v>
      </c>
      <c r="C122" s="234"/>
      <c r="D122" s="207" t="s">
        <v>3042</v>
      </c>
    </row>
    <row r="123" spans="1:4" s="195" customFormat="1" x14ac:dyDescent="0.35">
      <c r="A123" s="195" t="s">
        <v>2614</v>
      </c>
      <c r="B123" s="215" t="s">
        <v>2610</v>
      </c>
      <c r="C123" s="227"/>
      <c r="D123" s="207" t="s">
        <v>3043</v>
      </c>
    </row>
    <row r="124" spans="1:4" s="195" customFormat="1" x14ac:dyDescent="0.35">
      <c r="A124" s="195" t="s">
        <v>2598</v>
      </c>
      <c r="B124" s="216" t="s">
        <v>2599</v>
      </c>
      <c r="C124" s="210"/>
      <c r="D124" s="207" t="s">
        <v>2653</v>
      </c>
    </row>
    <row r="125" spans="1:4" s="195" customFormat="1" x14ac:dyDescent="0.35">
      <c r="B125" s="215"/>
    </row>
    <row r="126" spans="1:4" s="195" customFormat="1" x14ac:dyDescent="0.35">
      <c r="A126" s="187" t="s">
        <v>2655</v>
      </c>
      <c r="B126" s="213"/>
      <c r="C126" s="185"/>
      <c r="D126" s="185"/>
    </row>
    <row r="127" spans="1:4" s="195" customFormat="1" x14ac:dyDescent="0.35">
      <c r="A127" s="212" t="s">
        <v>2586</v>
      </c>
      <c r="B127" s="214" t="s">
        <v>2587</v>
      </c>
      <c r="C127" s="212" t="s">
        <v>2588</v>
      </c>
      <c r="D127" s="212" t="s">
        <v>2589</v>
      </c>
    </row>
    <row r="128" spans="1:4" s="195" customFormat="1" x14ac:dyDescent="0.35">
      <c r="A128" s="195" t="s">
        <v>2598</v>
      </c>
      <c r="B128" s="216" t="s">
        <v>2599</v>
      </c>
      <c r="C128" s="210"/>
      <c r="D128" s="195" t="s">
        <v>2656</v>
      </c>
    </row>
    <row r="129" spans="1:4" s="195" customFormat="1" x14ac:dyDescent="0.35">
      <c r="A129" s="195" t="s">
        <v>2612</v>
      </c>
      <c r="B129" s="215" t="s">
        <v>2608</v>
      </c>
      <c r="C129" s="224"/>
      <c r="D129" s="195" t="s">
        <v>2657</v>
      </c>
    </row>
    <row r="130" spans="1:4" s="195" customFormat="1" x14ac:dyDescent="0.35">
      <c r="A130" s="195" t="s">
        <v>2614</v>
      </c>
      <c r="B130" s="215" t="s">
        <v>2610</v>
      </c>
      <c r="C130" s="227"/>
      <c r="D130" s="195" t="s">
        <v>2760</v>
      </c>
    </row>
    <row r="131" spans="1:4" s="195" customFormat="1" x14ac:dyDescent="0.35">
      <c r="A131" s="195" t="s">
        <v>2613</v>
      </c>
      <c r="B131" s="215" t="s">
        <v>2609</v>
      </c>
      <c r="C131" s="226"/>
      <c r="D131" s="195" t="s">
        <v>2658</v>
      </c>
    </row>
    <row r="132" spans="1:4" s="195" customFormat="1" x14ac:dyDescent="0.35">
      <c r="A132" s="195" t="s">
        <v>2611</v>
      </c>
      <c r="B132" s="215" t="s">
        <v>2628</v>
      </c>
      <c r="C132" s="225"/>
      <c r="D132" s="195" t="s">
        <v>2659</v>
      </c>
    </row>
    <row r="133" spans="1:4" s="195" customFormat="1" x14ac:dyDescent="0.35">
      <c r="A133" s="195" t="s">
        <v>2591</v>
      </c>
      <c r="B133" s="216" t="s">
        <v>2601</v>
      </c>
      <c r="C133" s="218"/>
      <c r="D133" s="195" t="s">
        <v>2660</v>
      </c>
    </row>
    <row r="134" spans="1:4" s="195" customFormat="1" x14ac:dyDescent="0.35">
      <c r="A134" s="195" t="s">
        <v>2597</v>
      </c>
      <c r="B134" s="216" t="s">
        <v>2602</v>
      </c>
      <c r="C134" s="219"/>
      <c r="D134" s="195" t="s">
        <v>2661</v>
      </c>
    </row>
    <row r="135" spans="1:4" s="195" customFormat="1" x14ac:dyDescent="0.35">
      <c r="A135" s="195" t="s">
        <v>2604</v>
      </c>
      <c r="B135" s="216" t="s">
        <v>2605</v>
      </c>
      <c r="C135" s="220"/>
      <c r="D135" s="195" t="s">
        <v>2662</v>
      </c>
    </row>
    <row r="136" spans="1:4" s="195" customFormat="1" x14ac:dyDescent="0.35">
      <c r="A136" s="195" t="s">
        <v>2596</v>
      </c>
      <c r="B136" s="215" t="s">
        <v>2607</v>
      </c>
      <c r="C136" s="223"/>
      <c r="D136" s="195" t="s">
        <v>2663</v>
      </c>
    </row>
    <row r="137" spans="1:4" s="195" customFormat="1" x14ac:dyDescent="0.35">
      <c r="B137" s="215"/>
      <c r="C137" s="207"/>
    </row>
    <row r="138" spans="1:4" s="195" customFormat="1" x14ac:dyDescent="0.35">
      <c r="A138" s="187" t="s">
        <v>2654</v>
      </c>
      <c r="B138" s="213"/>
      <c r="C138" s="185"/>
      <c r="D138" s="185"/>
    </row>
    <row r="139" spans="1:4" s="195" customFormat="1" x14ac:dyDescent="0.35">
      <c r="A139" s="212" t="s">
        <v>2586</v>
      </c>
      <c r="B139" s="214" t="s">
        <v>2587</v>
      </c>
      <c r="C139" s="212" t="s">
        <v>2588</v>
      </c>
      <c r="D139" s="212" t="s">
        <v>2589</v>
      </c>
    </row>
    <row r="140" spans="1:4" s="195" customFormat="1" x14ac:dyDescent="0.35">
      <c r="A140" s="195" t="s">
        <v>2604</v>
      </c>
      <c r="B140" s="216" t="s">
        <v>2605</v>
      </c>
      <c r="C140" s="220"/>
      <c r="D140" s="195" t="s">
        <v>2778</v>
      </c>
    </row>
    <row r="141" spans="1:4" s="195" customFormat="1" x14ac:dyDescent="0.35">
      <c r="A141" s="195" t="s">
        <v>2611</v>
      </c>
      <c r="B141" s="215" t="s">
        <v>2628</v>
      </c>
      <c r="C141" s="225"/>
      <c r="D141" s="207" t="s">
        <v>2779</v>
      </c>
    </row>
    <row r="142" spans="1:4" s="195" customFormat="1" x14ac:dyDescent="0.35">
      <c r="A142" s="195" t="s">
        <v>2597</v>
      </c>
      <c r="B142" s="216" t="s">
        <v>2602</v>
      </c>
      <c r="C142" s="219"/>
      <c r="D142" s="195" t="s">
        <v>2769</v>
      </c>
    </row>
    <row r="143" spans="1:4" s="195" customFormat="1" x14ac:dyDescent="0.35">
      <c r="A143" s="195" t="s">
        <v>2612</v>
      </c>
      <c r="B143" s="215" t="s">
        <v>2608</v>
      </c>
      <c r="C143" s="224"/>
      <c r="D143" s="195" t="s">
        <v>2770</v>
      </c>
    </row>
    <row r="144" spans="1:4" s="195" customFormat="1" x14ac:dyDescent="0.35">
      <c r="A144" s="195" t="s">
        <v>2598</v>
      </c>
      <c r="B144" s="216" t="s">
        <v>2599</v>
      </c>
      <c r="C144" s="210"/>
      <c r="D144" s="207" t="s">
        <v>2653</v>
      </c>
    </row>
    <row r="145" spans="1:4" s="195" customFormat="1" x14ac:dyDescent="0.35">
      <c r="B145" s="215"/>
      <c r="C145" s="207"/>
    </row>
    <row r="146" spans="1:4" x14ac:dyDescent="0.35">
      <c r="A146" s="187" t="s">
        <v>2590</v>
      </c>
      <c r="B146" s="213"/>
      <c r="C146" s="185"/>
      <c r="D146" s="185"/>
    </row>
    <row r="147" spans="1:4" x14ac:dyDescent="0.35">
      <c r="A147" s="212" t="s">
        <v>2586</v>
      </c>
      <c r="B147" s="214" t="s">
        <v>2587</v>
      </c>
      <c r="C147" s="212" t="s">
        <v>2588</v>
      </c>
      <c r="D147" s="212" t="s">
        <v>2589</v>
      </c>
    </row>
    <row r="148" spans="1:4" x14ac:dyDescent="0.35">
      <c r="A148" s="195" t="s">
        <v>2611</v>
      </c>
      <c r="B148" s="215" t="s">
        <v>2628</v>
      </c>
      <c r="C148" s="225"/>
      <c r="D148" t="s">
        <v>2279</v>
      </c>
    </row>
    <row r="149" spans="1:4" x14ac:dyDescent="0.35">
      <c r="A149" t="s">
        <v>2591</v>
      </c>
      <c r="B149" s="216" t="s">
        <v>2601</v>
      </c>
      <c r="C149" s="218"/>
      <c r="D149" t="s">
        <v>2281</v>
      </c>
    </row>
    <row r="150" spans="1:4" x14ac:dyDescent="0.35">
      <c r="A150" t="s">
        <v>2597</v>
      </c>
      <c r="B150" s="216" t="s">
        <v>2602</v>
      </c>
      <c r="C150" s="219"/>
      <c r="D150" t="s">
        <v>2280</v>
      </c>
    </row>
    <row r="151" spans="1:4" x14ac:dyDescent="0.35">
      <c r="A151" t="s">
        <v>2596</v>
      </c>
      <c r="B151" s="215" t="s">
        <v>2607</v>
      </c>
      <c r="C151" s="221"/>
      <c r="D151" t="s">
        <v>2593</v>
      </c>
    </row>
    <row r="152" spans="1:4" x14ac:dyDescent="0.35">
      <c r="A152" s="195" t="s">
        <v>2612</v>
      </c>
      <c r="B152" s="215" t="s">
        <v>2608</v>
      </c>
      <c r="C152" s="224"/>
      <c r="D152" t="s">
        <v>2594</v>
      </c>
    </row>
    <row r="153" spans="1:4" x14ac:dyDescent="0.35">
      <c r="A153" t="s">
        <v>2598</v>
      </c>
      <c r="B153" s="216" t="s">
        <v>2599</v>
      </c>
      <c r="C153" s="210"/>
      <c r="D153" t="s">
        <v>2282</v>
      </c>
    </row>
    <row r="154" spans="1:4" x14ac:dyDescent="0.35">
      <c r="A154" t="s">
        <v>2604</v>
      </c>
      <c r="B154" s="216" t="s">
        <v>2605</v>
      </c>
      <c r="C154" s="220"/>
      <c r="D154" t="s">
        <v>2603</v>
      </c>
    </row>
    <row r="156" spans="1:4" x14ac:dyDescent="0.35">
      <c r="A156" s="187" t="s">
        <v>2638</v>
      </c>
      <c r="B156" s="213"/>
      <c r="C156" s="185"/>
      <c r="D156" s="185"/>
    </row>
    <row r="157" spans="1:4" x14ac:dyDescent="0.35">
      <c r="A157" s="212" t="s">
        <v>2586</v>
      </c>
      <c r="B157" s="214" t="s">
        <v>2587</v>
      </c>
      <c r="C157" s="212" t="s">
        <v>2588</v>
      </c>
      <c r="D157" s="212" t="s">
        <v>2589</v>
      </c>
    </row>
    <row r="158" spans="1:4" x14ac:dyDescent="0.35">
      <c r="A158" s="195" t="s">
        <v>2597</v>
      </c>
      <c r="B158" s="216" t="s">
        <v>2602</v>
      </c>
      <c r="C158" s="219"/>
      <c r="D158" t="s">
        <v>151</v>
      </c>
    </row>
    <row r="159" spans="1:4" x14ac:dyDescent="0.35">
      <c r="A159" s="195" t="s">
        <v>2585</v>
      </c>
      <c r="B159" s="217" t="s">
        <v>2592</v>
      </c>
      <c r="C159" s="211"/>
      <c r="D159" t="s">
        <v>2640</v>
      </c>
    </row>
    <row r="160" spans="1:4" x14ac:dyDescent="0.35">
      <c r="A160" s="195" t="s">
        <v>2637</v>
      </c>
      <c r="B160" s="215" t="s">
        <v>2631</v>
      </c>
      <c r="C160" s="234"/>
      <c r="D160" t="s">
        <v>2647</v>
      </c>
    </row>
    <row r="161" spans="1:4" x14ac:dyDescent="0.35">
      <c r="A161" s="195" t="s">
        <v>2604</v>
      </c>
      <c r="B161" s="216" t="s">
        <v>2605</v>
      </c>
      <c r="C161" s="220"/>
      <c r="D161" t="s">
        <v>2641</v>
      </c>
    </row>
    <row r="162" spans="1:4" x14ac:dyDescent="0.35">
      <c r="A162" s="195" t="s">
        <v>2613</v>
      </c>
      <c r="B162" s="215" t="s">
        <v>2609</v>
      </c>
      <c r="C162" s="226"/>
      <c r="D162" t="s">
        <v>2642</v>
      </c>
    </row>
    <row r="163" spans="1:4" x14ac:dyDescent="0.35">
      <c r="A163" s="195" t="s">
        <v>2612</v>
      </c>
      <c r="B163" s="215" t="s">
        <v>2608</v>
      </c>
      <c r="C163" s="224"/>
      <c r="D163" t="s">
        <v>2643</v>
      </c>
    </row>
    <row r="164" spans="1:4" x14ac:dyDescent="0.35">
      <c r="A164" s="195" t="s">
        <v>2632</v>
      </c>
      <c r="B164" s="215" t="s">
        <v>2629</v>
      </c>
      <c r="C164" s="233"/>
      <c r="D164" t="s">
        <v>2644</v>
      </c>
    </row>
    <row r="165" spans="1:4" x14ac:dyDescent="0.35">
      <c r="A165" s="195" t="s">
        <v>2598</v>
      </c>
      <c r="B165" s="216" t="s">
        <v>2599</v>
      </c>
      <c r="C165" s="210"/>
      <c r="D165" t="s">
        <v>2648</v>
      </c>
    </row>
    <row r="166" spans="1:4" x14ac:dyDescent="0.35">
      <c r="A166" s="195" t="s">
        <v>2611</v>
      </c>
      <c r="B166" s="215" t="s">
        <v>2628</v>
      </c>
      <c r="C166" s="225"/>
      <c r="D166" t="s">
        <v>2406</v>
      </c>
    </row>
    <row r="167" spans="1:4" x14ac:dyDescent="0.35">
      <c r="A167" s="195" t="s">
        <v>2614</v>
      </c>
      <c r="B167" s="215" t="s">
        <v>2610</v>
      </c>
      <c r="C167" s="227"/>
      <c r="D167" t="s">
        <v>3286</v>
      </c>
    </row>
    <row r="168" spans="1:4" x14ac:dyDescent="0.35">
      <c r="A168" s="195" t="s">
        <v>2591</v>
      </c>
      <c r="B168" s="216" t="s">
        <v>2601</v>
      </c>
      <c r="C168" s="218"/>
      <c r="D168" t="s">
        <v>2639</v>
      </c>
    </row>
    <row r="170" spans="1:4" x14ac:dyDescent="0.35">
      <c r="A170" s="187" t="s">
        <v>2664</v>
      </c>
      <c r="B170" s="213"/>
      <c r="C170" s="185"/>
      <c r="D170" s="185"/>
    </row>
    <row r="171" spans="1:4" x14ac:dyDescent="0.35">
      <c r="A171" s="212" t="s">
        <v>2586</v>
      </c>
      <c r="B171" s="214" t="s">
        <v>2587</v>
      </c>
      <c r="C171" s="212" t="s">
        <v>2588</v>
      </c>
      <c r="D171" s="212" t="s">
        <v>2589</v>
      </c>
    </row>
    <row r="172" spans="1:4" x14ac:dyDescent="0.35">
      <c r="A172" s="195" t="s">
        <v>2591</v>
      </c>
      <c r="B172" s="216" t="s">
        <v>2601</v>
      </c>
      <c r="C172" s="218"/>
      <c r="D172" s="195" t="s">
        <v>2864</v>
      </c>
    </row>
    <row r="173" spans="1:4" x14ac:dyDescent="0.35">
      <c r="A173" s="195" t="s">
        <v>2597</v>
      </c>
      <c r="B173" s="216" t="s">
        <v>2602</v>
      </c>
      <c r="C173" s="219"/>
      <c r="D173" s="195" t="s">
        <v>3185</v>
      </c>
    </row>
    <row r="174" spans="1:4" x14ac:dyDescent="0.35">
      <c r="A174" s="195" t="s">
        <v>2596</v>
      </c>
      <c r="B174" s="215" t="s">
        <v>2607</v>
      </c>
      <c r="C174" s="221"/>
      <c r="D174" s="195" t="s">
        <v>3186</v>
      </c>
    </row>
    <row r="175" spans="1:4" x14ac:dyDescent="0.35">
      <c r="A175" s="195" t="s">
        <v>2633</v>
      </c>
      <c r="B175" s="215" t="s">
        <v>2627</v>
      </c>
      <c r="C175" s="231"/>
      <c r="D175" s="195" t="s">
        <v>3187</v>
      </c>
    </row>
    <row r="176" spans="1:4" x14ac:dyDescent="0.35">
      <c r="A176" s="195" t="s">
        <v>2634</v>
      </c>
      <c r="B176" s="215" t="s">
        <v>2433</v>
      </c>
      <c r="C176" s="230"/>
      <c r="D176" s="195" t="s">
        <v>3188</v>
      </c>
    </row>
    <row r="177" spans="1:4" x14ac:dyDescent="0.35">
      <c r="A177" s="195" t="s">
        <v>2604</v>
      </c>
      <c r="B177" s="216" t="s">
        <v>2605</v>
      </c>
      <c r="C177" s="220"/>
      <c r="D177" s="195" t="s">
        <v>3189</v>
      </c>
    </row>
    <row r="178" spans="1:4" x14ac:dyDescent="0.35">
      <c r="A178" s="195" t="s">
        <v>2613</v>
      </c>
      <c r="B178" s="215" t="s">
        <v>2609</v>
      </c>
      <c r="C178" s="226"/>
      <c r="D178" s="195" t="s">
        <v>3190</v>
      </c>
    </row>
    <row r="179" spans="1:4" x14ac:dyDescent="0.35">
      <c r="A179" s="195" t="s">
        <v>2598</v>
      </c>
      <c r="B179" s="216" t="s">
        <v>2599</v>
      </c>
      <c r="C179" s="210"/>
      <c r="D179" s="195" t="s">
        <v>3191</v>
      </c>
    </row>
    <row r="180" spans="1:4" x14ac:dyDescent="0.35">
      <c r="A180" s="195" t="s">
        <v>2611</v>
      </c>
      <c r="B180" s="215" t="s">
        <v>2628</v>
      </c>
      <c r="C180" s="225"/>
      <c r="D180" s="195" t="s">
        <v>2665</v>
      </c>
    </row>
    <row r="181" spans="1:4" x14ac:dyDescent="0.35">
      <c r="A181" s="195" t="s">
        <v>2636</v>
      </c>
      <c r="B181" s="215" t="s">
        <v>2630</v>
      </c>
      <c r="C181" s="232"/>
      <c r="D181" s="195" t="s">
        <v>3192</v>
      </c>
    </row>
    <row r="182" spans="1:4" x14ac:dyDescent="0.35">
      <c r="A182" s="195" t="s">
        <v>2679</v>
      </c>
      <c r="B182" s="216" t="s">
        <v>2681</v>
      </c>
      <c r="C182" s="236"/>
      <c r="D182" s="195" t="s">
        <v>3193</v>
      </c>
    </row>
    <row r="183" spans="1:4" x14ac:dyDescent="0.35">
      <c r="A183" s="195" t="s">
        <v>2632</v>
      </c>
      <c r="B183" s="215" t="s">
        <v>2629</v>
      </c>
      <c r="C183" s="233"/>
      <c r="D183" s="195" t="s">
        <v>3194</v>
      </c>
    </row>
    <row r="184" spans="1:4" x14ac:dyDescent="0.35">
      <c r="A184" s="195" t="s">
        <v>2585</v>
      </c>
      <c r="B184" s="217" t="s">
        <v>2592</v>
      </c>
      <c r="C184" s="211"/>
      <c r="D184" s="195" t="s">
        <v>2666</v>
      </c>
    </row>
    <row r="185" spans="1:4" x14ac:dyDescent="0.35">
      <c r="A185" s="195" t="s">
        <v>2612</v>
      </c>
      <c r="B185" s="215" t="s">
        <v>2608</v>
      </c>
      <c r="C185" s="224"/>
      <c r="D185" s="195" t="s">
        <v>3195</v>
      </c>
    </row>
    <row r="186" spans="1:4" x14ac:dyDescent="0.35">
      <c r="A186" s="195" t="s">
        <v>2680</v>
      </c>
      <c r="B186" s="216">
        <v>740000</v>
      </c>
      <c r="C186" s="237"/>
      <c r="D186" s="195" t="s">
        <v>3196</v>
      </c>
    </row>
    <row r="187" spans="1:4" x14ac:dyDescent="0.35">
      <c r="A187" s="195" t="s">
        <v>2614</v>
      </c>
      <c r="B187" s="215" t="s">
        <v>2610</v>
      </c>
      <c r="C187" s="227"/>
      <c r="D187" s="195" t="s">
        <v>3197</v>
      </c>
    </row>
    <row r="188" spans="1:4" x14ac:dyDescent="0.35">
      <c r="A188" s="207" t="s">
        <v>2621</v>
      </c>
      <c r="B188" s="228" t="s">
        <v>2620</v>
      </c>
      <c r="C188" s="229"/>
      <c r="D188" s="195" t="s">
        <v>3198</v>
      </c>
    </row>
    <row r="189" spans="1:4" x14ac:dyDescent="0.35">
      <c r="A189" s="195" t="s">
        <v>2637</v>
      </c>
      <c r="B189" s="215" t="s">
        <v>2631</v>
      </c>
      <c r="C189" s="234"/>
      <c r="D189" s="195" t="s">
        <v>3199</v>
      </c>
    </row>
    <row r="190" spans="1:4" x14ac:dyDescent="0.35">
      <c r="A190" s="195" t="s">
        <v>2595</v>
      </c>
      <c r="B190" s="216" t="s">
        <v>2600</v>
      </c>
      <c r="C190" s="222"/>
      <c r="D190" s="195" t="s">
        <v>3200</v>
      </c>
    </row>
    <row r="191" spans="1:4" x14ac:dyDescent="0.35">
      <c r="A191" t="s">
        <v>3212</v>
      </c>
      <c r="B191" s="288" t="s">
        <v>3205</v>
      </c>
      <c r="C191" s="287"/>
      <c r="D191" s="195" t="s">
        <v>3201</v>
      </c>
    </row>
    <row r="192" spans="1:4" x14ac:dyDescent="0.35">
      <c r="A192" s="195" t="s">
        <v>3209</v>
      </c>
      <c r="B192" s="216" t="s">
        <v>3206</v>
      </c>
      <c r="C192" s="289"/>
      <c r="D192" s="195" t="s">
        <v>3202</v>
      </c>
    </row>
    <row r="193" spans="1:4" s="195" customFormat="1" x14ac:dyDescent="0.35">
      <c r="A193" s="195" t="s">
        <v>3210</v>
      </c>
      <c r="B193" s="195" t="s">
        <v>3207</v>
      </c>
      <c r="C193" s="290"/>
      <c r="D193" s="195" t="s">
        <v>3203</v>
      </c>
    </row>
    <row r="194" spans="1:4" s="195" customFormat="1" x14ac:dyDescent="0.35">
      <c r="A194" s="293" t="s">
        <v>3211</v>
      </c>
      <c r="B194" s="292" t="s">
        <v>3208</v>
      </c>
      <c r="C194" s="291"/>
      <c r="D194" s="195" t="s">
        <v>3204</v>
      </c>
    </row>
    <row r="195" spans="1:4" s="195" customFormat="1" x14ac:dyDescent="0.35">
      <c r="B195" s="215"/>
    </row>
    <row r="196" spans="1:4" s="195" customFormat="1" x14ac:dyDescent="0.35">
      <c r="A196" s="187" t="s">
        <v>2667</v>
      </c>
      <c r="B196" s="213"/>
      <c r="C196" s="185"/>
      <c r="D196" s="185"/>
    </row>
    <row r="197" spans="1:4" s="195" customFormat="1" x14ac:dyDescent="0.35">
      <c r="A197" s="212" t="s">
        <v>2586</v>
      </c>
      <c r="B197" s="214" t="s">
        <v>2587</v>
      </c>
      <c r="C197" s="212" t="s">
        <v>2588</v>
      </c>
      <c r="D197" s="212" t="s">
        <v>2589</v>
      </c>
    </row>
    <row r="198" spans="1:4" s="195" customFormat="1" x14ac:dyDescent="0.35">
      <c r="A198" s="195" t="s">
        <v>2598</v>
      </c>
      <c r="B198" s="216" t="s">
        <v>2599</v>
      </c>
      <c r="C198" s="210"/>
      <c r="D198" t="s">
        <v>130</v>
      </c>
    </row>
    <row r="199" spans="1:4" s="195" customFormat="1" x14ac:dyDescent="0.35">
      <c r="A199" s="195" t="s">
        <v>2604</v>
      </c>
      <c r="B199" s="216" t="s">
        <v>2605</v>
      </c>
      <c r="C199" s="220"/>
      <c r="D199" t="s">
        <v>129</v>
      </c>
    </row>
    <row r="200" spans="1:4" s="195" customFormat="1" x14ac:dyDescent="0.35">
      <c r="A200" s="195" t="s">
        <v>2611</v>
      </c>
      <c r="B200" s="215" t="s">
        <v>2628</v>
      </c>
      <c r="C200" s="225"/>
      <c r="D200" t="s">
        <v>128</v>
      </c>
    </row>
    <row r="201" spans="1:4" s="195" customFormat="1" x14ac:dyDescent="0.35">
      <c r="A201" s="195" t="s">
        <v>2612</v>
      </c>
      <c r="B201" s="215" t="s">
        <v>2608</v>
      </c>
      <c r="C201" s="224"/>
      <c r="D201" t="s">
        <v>126</v>
      </c>
    </row>
    <row r="202" spans="1:4" s="195" customFormat="1" x14ac:dyDescent="0.35">
      <c r="A202" s="195" t="s">
        <v>2597</v>
      </c>
      <c r="B202" s="216" t="s">
        <v>2602</v>
      </c>
      <c r="C202" s="219"/>
      <c r="D202" t="s">
        <v>125</v>
      </c>
    </row>
    <row r="203" spans="1:4" s="195" customFormat="1" x14ac:dyDescent="0.35">
      <c r="A203"/>
      <c r="B203" s="215"/>
      <c r="C203"/>
      <c r="D203"/>
    </row>
    <row r="204" spans="1:4" s="195" customFormat="1" x14ac:dyDescent="0.35">
      <c r="A204" s="187" t="s">
        <v>2668</v>
      </c>
      <c r="B204" s="213"/>
      <c r="C204" s="185"/>
      <c r="D204" s="185"/>
    </row>
    <row r="205" spans="1:4" s="195" customFormat="1" x14ac:dyDescent="0.35">
      <c r="A205" s="212" t="s">
        <v>2586</v>
      </c>
      <c r="B205" s="214" t="s">
        <v>2587</v>
      </c>
      <c r="C205" s="212" t="s">
        <v>2588</v>
      </c>
      <c r="D205" s="212" t="s">
        <v>2589</v>
      </c>
    </row>
    <row r="206" spans="1:4" s="195" customFormat="1" x14ac:dyDescent="0.35">
      <c r="A206" s="195" t="s">
        <v>2585</v>
      </c>
      <c r="B206" s="217" t="s">
        <v>2592</v>
      </c>
      <c r="C206" s="211"/>
      <c r="D206" t="s">
        <v>175</v>
      </c>
    </row>
    <row r="207" spans="1:4" s="195" customFormat="1" x14ac:dyDescent="0.35">
      <c r="A207" s="195" t="s">
        <v>2604</v>
      </c>
      <c r="B207" s="216" t="s">
        <v>2605</v>
      </c>
      <c r="C207" s="220"/>
      <c r="D207" t="s">
        <v>299</v>
      </c>
    </row>
    <row r="208" spans="1:4" s="195" customFormat="1" x14ac:dyDescent="0.35">
      <c r="A208" s="195" t="s">
        <v>2591</v>
      </c>
      <c r="B208" s="216" t="s">
        <v>2601</v>
      </c>
      <c r="C208" s="218"/>
      <c r="D208" t="s">
        <v>300</v>
      </c>
    </row>
    <row r="209" spans="1:4" s="195" customFormat="1" x14ac:dyDescent="0.35">
      <c r="A209"/>
      <c r="B209" s="215"/>
      <c r="C209"/>
      <c r="D209"/>
    </row>
    <row r="210" spans="1:4" s="195" customFormat="1" x14ac:dyDescent="0.35">
      <c r="A210" s="187" t="s">
        <v>2709</v>
      </c>
      <c r="B210" s="213"/>
      <c r="C210" s="185"/>
      <c r="D210" s="185"/>
    </row>
    <row r="211" spans="1:4" s="195" customFormat="1" x14ac:dyDescent="0.35">
      <c r="A211" s="212" t="s">
        <v>2586</v>
      </c>
      <c r="B211" s="214" t="s">
        <v>2587</v>
      </c>
      <c r="C211" s="212" t="s">
        <v>2588</v>
      </c>
      <c r="D211" s="212" t="s">
        <v>2589</v>
      </c>
    </row>
    <row r="212" spans="1:4" s="195" customFormat="1" x14ac:dyDescent="0.35">
      <c r="A212" s="195" t="s">
        <v>2596</v>
      </c>
      <c r="B212" s="215" t="s">
        <v>2607</v>
      </c>
      <c r="C212" s="221"/>
      <c r="D212" s="195" t="s">
        <v>2546</v>
      </c>
    </row>
    <row r="213" spans="1:4" s="195" customFormat="1" x14ac:dyDescent="0.35">
      <c r="A213" s="195" t="s">
        <v>2611</v>
      </c>
      <c r="B213" s="215" t="s">
        <v>2628</v>
      </c>
      <c r="C213" s="225"/>
      <c r="D213" s="195" t="s">
        <v>97</v>
      </c>
    </row>
    <row r="214" spans="1:4" s="195" customFormat="1" x14ac:dyDescent="0.35">
      <c r="A214" s="195" t="s">
        <v>2597</v>
      </c>
      <c r="B214" s="216" t="s">
        <v>2602</v>
      </c>
      <c r="C214" s="219"/>
      <c r="D214" s="195" t="s">
        <v>91</v>
      </c>
    </row>
    <row r="215" spans="1:4" s="195" customFormat="1" x14ac:dyDescent="0.35">
      <c r="A215" s="195" t="s">
        <v>2632</v>
      </c>
      <c r="B215" s="215" t="s">
        <v>2629</v>
      </c>
      <c r="C215" s="233"/>
      <c r="D215" s="195" t="s">
        <v>2710</v>
      </c>
    </row>
    <row r="216" spans="1:4" s="195" customFormat="1" x14ac:dyDescent="0.35">
      <c r="A216" s="195" t="s">
        <v>2612</v>
      </c>
      <c r="B216" s="215" t="s">
        <v>2608</v>
      </c>
      <c r="C216" s="224"/>
      <c r="D216" s="195" t="s">
        <v>2711</v>
      </c>
    </row>
    <row r="217" spans="1:4" s="195" customFormat="1" x14ac:dyDescent="0.35">
      <c r="A217" s="195" t="s">
        <v>2604</v>
      </c>
      <c r="B217" s="216" t="s">
        <v>2605</v>
      </c>
      <c r="C217" s="220"/>
      <c r="D217" s="195" t="s">
        <v>102</v>
      </c>
    </row>
    <row r="218" spans="1:4" s="195" customFormat="1" x14ac:dyDescent="0.35">
      <c r="A218" s="195" t="s">
        <v>2613</v>
      </c>
      <c r="B218" s="215" t="s">
        <v>2609</v>
      </c>
      <c r="C218" s="226"/>
      <c r="D218" s="195" t="s">
        <v>101</v>
      </c>
    </row>
    <row r="219" spans="1:4" s="195" customFormat="1" x14ac:dyDescent="0.35">
      <c r="A219" s="195" t="s">
        <v>2598</v>
      </c>
      <c r="B219" s="216" t="s">
        <v>2599</v>
      </c>
      <c r="C219" s="210"/>
      <c r="D219" s="195" t="s">
        <v>100</v>
      </c>
    </row>
    <row r="220" spans="1:4" s="195" customFormat="1" x14ac:dyDescent="0.35">
      <c r="A220" s="195" t="s">
        <v>2591</v>
      </c>
      <c r="B220" s="216" t="s">
        <v>2601</v>
      </c>
      <c r="C220" s="218"/>
      <c r="D220" s="195" t="s">
        <v>99</v>
      </c>
    </row>
    <row r="221" spans="1:4" s="195" customFormat="1" x14ac:dyDescent="0.35">
      <c r="B221" s="215"/>
    </row>
    <row r="222" spans="1:4" s="195" customFormat="1" x14ac:dyDescent="0.35">
      <c r="A222" s="187" t="s">
        <v>2714</v>
      </c>
      <c r="B222" s="213"/>
      <c r="C222" s="185"/>
      <c r="D222" s="185"/>
    </row>
    <row r="223" spans="1:4" s="195" customFormat="1" x14ac:dyDescent="0.35">
      <c r="A223" s="212" t="s">
        <v>2586</v>
      </c>
      <c r="B223" s="214" t="s">
        <v>2587</v>
      </c>
      <c r="C223" s="212" t="s">
        <v>2588</v>
      </c>
      <c r="D223" s="212" t="s">
        <v>2589</v>
      </c>
    </row>
    <row r="224" spans="1:4" s="195" customFormat="1" x14ac:dyDescent="0.35">
      <c r="A224" s="195" t="s">
        <v>2596</v>
      </c>
      <c r="B224" s="215" t="s">
        <v>2607</v>
      </c>
      <c r="C224" s="221"/>
      <c r="D224" s="195" t="s">
        <v>2546</v>
      </c>
    </row>
    <row r="225" spans="1:4" s="195" customFormat="1" x14ac:dyDescent="0.35">
      <c r="A225" s="195" t="s">
        <v>2614</v>
      </c>
      <c r="B225" s="215" t="s">
        <v>2610</v>
      </c>
      <c r="C225" s="227"/>
      <c r="D225" s="195" t="s">
        <v>2670</v>
      </c>
    </row>
    <row r="226" spans="1:4" s="195" customFormat="1" x14ac:dyDescent="0.35">
      <c r="A226" s="195" t="s">
        <v>2604</v>
      </c>
      <c r="B226" s="216" t="s">
        <v>2605</v>
      </c>
      <c r="C226" s="220"/>
      <c r="D226" s="195" t="s">
        <v>96</v>
      </c>
    </row>
    <row r="227" spans="1:4" s="195" customFormat="1" x14ac:dyDescent="0.35">
      <c r="A227" s="195" t="s">
        <v>2611</v>
      </c>
      <c r="B227" s="215" t="s">
        <v>2628</v>
      </c>
      <c r="C227" s="225"/>
      <c r="D227" s="195" t="s">
        <v>97</v>
      </c>
    </row>
    <row r="228" spans="1:4" s="195" customFormat="1" x14ac:dyDescent="0.35">
      <c r="A228" s="195" t="s">
        <v>2597</v>
      </c>
      <c r="B228" s="216" t="s">
        <v>2602</v>
      </c>
      <c r="C228" s="219"/>
      <c r="D228" s="195" t="s">
        <v>91</v>
      </c>
    </row>
    <row r="229" spans="1:4" s="195" customFormat="1" x14ac:dyDescent="0.35">
      <c r="A229" s="195" t="s">
        <v>2612</v>
      </c>
      <c r="B229" s="215" t="s">
        <v>2608</v>
      </c>
      <c r="C229" s="224"/>
      <c r="D229" s="195" t="s">
        <v>2712</v>
      </c>
    </row>
    <row r="230" spans="1:4" s="195" customFormat="1" x14ac:dyDescent="0.35">
      <c r="A230" s="195" t="s">
        <v>2591</v>
      </c>
      <c r="B230" s="216" t="s">
        <v>2601</v>
      </c>
      <c r="C230" s="218"/>
      <c r="D230" s="195" t="s">
        <v>476</v>
      </c>
    </row>
    <row r="231" spans="1:4" x14ac:dyDescent="0.35">
      <c r="A231" s="195" t="s">
        <v>2679</v>
      </c>
      <c r="B231" s="216" t="s">
        <v>2681</v>
      </c>
      <c r="C231" s="236"/>
      <c r="D231" s="195" t="s">
        <v>2678</v>
      </c>
    </row>
    <row r="232" spans="1:4" x14ac:dyDescent="0.35">
      <c r="A232" s="195" t="s">
        <v>2680</v>
      </c>
      <c r="B232" s="216">
        <v>740000</v>
      </c>
      <c r="C232" s="237"/>
      <c r="D232" s="195" t="s">
        <v>2543</v>
      </c>
    </row>
    <row r="233" spans="1:4" x14ac:dyDescent="0.35">
      <c r="A233" s="195" t="s">
        <v>2598</v>
      </c>
      <c r="B233" s="216" t="s">
        <v>2599</v>
      </c>
      <c r="C233" s="210"/>
      <c r="D233" s="195" t="s">
        <v>2713</v>
      </c>
    </row>
    <row r="234" spans="1:4" x14ac:dyDescent="0.35">
      <c r="A234" s="195"/>
      <c r="C234" s="195"/>
      <c r="D234" s="195"/>
    </row>
    <row r="235" spans="1:4" s="195" customFormat="1" x14ac:dyDescent="0.35">
      <c r="A235" s="187" t="s">
        <v>2715</v>
      </c>
      <c r="B235" s="213"/>
      <c r="C235" s="185"/>
      <c r="D235" s="185"/>
    </row>
    <row r="236" spans="1:4" x14ac:dyDescent="0.35">
      <c r="A236" s="212" t="s">
        <v>2586</v>
      </c>
      <c r="B236" s="214" t="s">
        <v>2587</v>
      </c>
      <c r="C236" s="212" t="s">
        <v>2588</v>
      </c>
      <c r="D236" s="212" t="s">
        <v>2589</v>
      </c>
    </row>
    <row r="237" spans="1:4" x14ac:dyDescent="0.35">
      <c r="A237" s="195" t="s">
        <v>2596</v>
      </c>
      <c r="B237" s="215" t="s">
        <v>2607</v>
      </c>
      <c r="C237" s="221"/>
      <c r="D237" s="195" t="s">
        <v>2546</v>
      </c>
    </row>
    <row r="238" spans="1:4" x14ac:dyDescent="0.35">
      <c r="A238" s="195" t="s">
        <v>2591</v>
      </c>
      <c r="B238" s="216" t="s">
        <v>2601</v>
      </c>
      <c r="C238" s="218"/>
      <c r="D238" s="195" t="s">
        <v>476</v>
      </c>
    </row>
    <row r="239" spans="1:4" x14ac:dyDescent="0.35">
      <c r="A239" s="195" t="s">
        <v>2614</v>
      </c>
      <c r="B239" s="215" t="s">
        <v>2610</v>
      </c>
      <c r="C239" s="227"/>
      <c r="D239" s="195" t="s">
        <v>2670</v>
      </c>
    </row>
    <row r="240" spans="1:4" x14ac:dyDescent="0.35">
      <c r="A240" s="195" t="s">
        <v>2604</v>
      </c>
      <c r="B240" s="216" t="s">
        <v>2605</v>
      </c>
      <c r="C240" s="220"/>
      <c r="D240" s="195" t="s">
        <v>96</v>
      </c>
    </row>
    <row r="241" spans="1:4" x14ac:dyDescent="0.35">
      <c r="A241" s="195" t="s">
        <v>2632</v>
      </c>
      <c r="B241" s="215" t="s">
        <v>2629</v>
      </c>
      <c r="C241" s="233"/>
      <c r="D241" s="195" t="s">
        <v>2708</v>
      </c>
    </row>
    <row r="242" spans="1:4" x14ac:dyDescent="0.35">
      <c r="A242" s="195" t="s">
        <v>2679</v>
      </c>
      <c r="B242" s="216" t="s">
        <v>2681</v>
      </c>
      <c r="C242" s="236"/>
      <c r="D242" s="195" t="s">
        <v>2678</v>
      </c>
    </row>
    <row r="243" spans="1:4" x14ac:dyDescent="0.35">
      <c r="A243" s="195" t="s">
        <v>2598</v>
      </c>
      <c r="B243" s="216" t="s">
        <v>2599</v>
      </c>
      <c r="C243" s="210"/>
      <c r="D243" s="195" t="s">
        <v>2713</v>
      </c>
    </row>
    <row r="244" spans="1:4" x14ac:dyDescent="0.35">
      <c r="A244" s="195" t="s">
        <v>2612</v>
      </c>
      <c r="B244" s="215" t="s">
        <v>2608</v>
      </c>
      <c r="C244" s="224"/>
      <c r="D244" s="195" t="s">
        <v>2712</v>
      </c>
    </row>
    <row r="245" spans="1:4" s="195" customFormat="1" x14ac:dyDescent="0.35">
      <c r="A245" s="195" t="s">
        <v>2597</v>
      </c>
      <c r="B245" s="216" t="s">
        <v>2602</v>
      </c>
      <c r="C245" s="219"/>
      <c r="D245" s="195" t="s">
        <v>91</v>
      </c>
    </row>
    <row r="246" spans="1:4" s="195" customFormat="1" x14ac:dyDescent="0.35">
      <c r="A246" s="195" t="s">
        <v>2611</v>
      </c>
      <c r="B246" s="215" t="s">
        <v>2628</v>
      </c>
      <c r="C246" s="225"/>
      <c r="D246" s="195" t="s">
        <v>97</v>
      </c>
    </row>
    <row r="247" spans="1:4" x14ac:dyDescent="0.35">
      <c r="A247" s="195"/>
      <c r="C247" s="195"/>
      <c r="D247" s="195"/>
    </row>
    <row r="248" spans="1:4" x14ac:dyDescent="0.35">
      <c r="A248" s="187" t="s">
        <v>2689</v>
      </c>
      <c r="B248" s="213"/>
      <c r="C248" s="185"/>
      <c r="D248" s="185"/>
    </row>
    <row r="249" spans="1:4" x14ac:dyDescent="0.35">
      <c r="A249" s="212" t="s">
        <v>2586</v>
      </c>
      <c r="B249" s="214" t="s">
        <v>2587</v>
      </c>
      <c r="C249" s="212" t="s">
        <v>2588</v>
      </c>
      <c r="D249" s="212" t="s">
        <v>2589</v>
      </c>
    </row>
    <row r="250" spans="1:4" x14ac:dyDescent="0.35">
      <c r="A250" s="195" t="s">
        <v>2596</v>
      </c>
      <c r="B250" s="215" t="s">
        <v>2607</v>
      </c>
      <c r="C250" s="221"/>
      <c r="D250" s="195" t="s">
        <v>466</v>
      </c>
    </row>
    <row r="251" spans="1:4" s="195" customFormat="1" x14ac:dyDescent="0.35">
      <c r="A251" s="195" t="s">
        <v>2637</v>
      </c>
      <c r="B251" s="215" t="s">
        <v>2631</v>
      </c>
      <c r="C251" s="234"/>
      <c r="D251" t="s">
        <v>2669</v>
      </c>
    </row>
    <row r="252" spans="1:4" x14ac:dyDescent="0.35">
      <c r="A252" s="195" t="s">
        <v>2636</v>
      </c>
      <c r="B252" s="215" t="s">
        <v>2630</v>
      </c>
      <c r="C252" s="232"/>
      <c r="D252" s="195" t="s">
        <v>2545</v>
      </c>
    </row>
    <row r="253" spans="1:4" x14ac:dyDescent="0.35">
      <c r="A253" s="195" t="s">
        <v>2604</v>
      </c>
      <c r="B253" s="216" t="s">
        <v>2605</v>
      </c>
      <c r="C253" s="220"/>
      <c r="D253" t="s">
        <v>96</v>
      </c>
    </row>
    <row r="254" spans="1:4" x14ac:dyDescent="0.35">
      <c r="A254" s="195" t="s">
        <v>2611</v>
      </c>
      <c r="B254" s="215" t="s">
        <v>2628</v>
      </c>
      <c r="C254" s="225"/>
      <c r="D254" t="s">
        <v>2676</v>
      </c>
    </row>
    <row r="255" spans="1:4" x14ac:dyDescent="0.35">
      <c r="A255" s="195" t="s">
        <v>2632</v>
      </c>
      <c r="B255" s="215" t="s">
        <v>2629</v>
      </c>
      <c r="C255" s="233"/>
      <c r="D255" t="s">
        <v>2677</v>
      </c>
    </row>
    <row r="256" spans="1:4" x14ac:dyDescent="0.35">
      <c r="A256" s="195" t="s">
        <v>2585</v>
      </c>
      <c r="B256" s="217" t="s">
        <v>2592</v>
      </c>
      <c r="C256" s="211"/>
      <c r="D256" t="s">
        <v>93</v>
      </c>
    </row>
    <row r="257" spans="1:4" x14ac:dyDescent="0.35">
      <c r="A257" s="195" t="s">
        <v>2613</v>
      </c>
      <c r="B257" s="215" t="s">
        <v>2609</v>
      </c>
      <c r="C257" s="226"/>
      <c r="D257" t="s">
        <v>92</v>
      </c>
    </row>
    <row r="258" spans="1:4" x14ac:dyDescent="0.35">
      <c r="A258" s="195" t="s">
        <v>2598</v>
      </c>
      <c r="B258" s="216" t="s">
        <v>2599</v>
      </c>
      <c r="C258" s="210"/>
      <c r="D258" t="s">
        <v>2725</v>
      </c>
    </row>
    <row r="259" spans="1:4" x14ac:dyDescent="0.35">
      <c r="A259" s="195" t="s">
        <v>2597</v>
      </c>
      <c r="B259" s="216" t="s">
        <v>2602</v>
      </c>
      <c r="C259" s="219"/>
      <c r="D259" t="s">
        <v>91</v>
      </c>
    </row>
    <row r="260" spans="1:4" x14ac:dyDescent="0.35">
      <c r="A260" s="207" t="s">
        <v>2621</v>
      </c>
      <c r="B260" s="228" t="s">
        <v>2620</v>
      </c>
      <c r="C260" s="229"/>
      <c r="D260" t="s">
        <v>473</v>
      </c>
    </row>
    <row r="261" spans="1:4" x14ac:dyDescent="0.35">
      <c r="A261" s="195" t="s">
        <v>2591</v>
      </c>
      <c r="B261" s="216" t="s">
        <v>2601</v>
      </c>
      <c r="C261" s="218"/>
      <c r="D261" t="s">
        <v>476</v>
      </c>
    </row>
    <row r="262" spans="1:4" x14ac:dyDescent="0.35">
      <c r="A262" s="195" t="s">
        <v>2680</v>
      </c>
      <c r="B262" s="216">
        <v>740000</v>
      </c>
      <c r="C262" s="237"/>
      <c r="D262" s="195" t="s">
        <v>2543</v>
      </c>
    </row>
    <row r="263" spans="1:4" x14ac:dyDescent="0.35">
      <c r="A263" s="195"/>
      <c r="B263" s="195"/>
      <c r="C263" s="195"/>
      <c r="D263" s="195"/>
    </row>
    <row r="264" spans="1:4" x14ac:dyDescent="0.35">
      <c r="A264" s="187" t="s">
        <v>2853</v>
      </c>
      <c r="B264" s="213"/>
      <c r="C264" s="185"/>
      <c r="D264" s="185"/>
    </row>
    <row r="265" spans="1:4" x14ac:dyDescent="0.35">
      <c r="A265" s="212" t="s">
        <v>2586</v>
      </c>
      <c r="B265" s="214" t="s">
        <v>2587</v>
      </c>
      <c r="C265" s="212" t="s">
        <v>2588</v>
      </c>
      <c r="D265" s="212" t="s">
        <v>2589</v>
      </c>
    </row>
    <row r="266" spans="1:4" x14ac:dyDescent="0.35">
      <c r="A266" s="195" t="s">
        <v>2596</v>
      </c>
      <c r="B266" s="215" t="s">
        <v>2607</v>
      </c>
      <c r="C266" s="221"/>
      <c r="D266" s="195" t="s">
        <v>2546</v>
      </c>
    </row>
    <row r="267" spans="1:4" x14ac:dyDescent="0.35">
      <c r="A267" s="195" t="s">
        <v>2611</v>
      </c>
      <c r="B267" s="215" t="s">
        <v>2628</v>
      </c>
      <c r="C267" s="225"/>
      <c r="D267" s="195" t="s">
        <v>97</v>
      </c>
    </row>
    <row r="268" spans="1:4" x14ac:dyDescent="0.35">
      <c r="A268" s="195" t="s">
        <v>2614</v>
      </c>
      <c r="B268" s="215" t="s">
        <v>2610</v>
      </c>
      <c r="C268" s="227"/>
      <c r="D268" s="195" t="s">
        <v>2670</v>
      </c>
    </row>
    <row r="269" spans="1:4" x14ac:dyDescent="0.35">
      <c r="A269" s="195" t="s">
        <v>2636</v>
      </c>
      <c r="B269" s="215" t="s">
        <v>2630</v>
      </c>
      <c r="C269" s="232"/>
      <c r="D269" s="195" t="s">
        <v>2545</v>
      </c>
    </row>
    <row r="270" spans="1:4" x14ac:dyDescent="0.35">
      <c r="A270" s="195" t="s">
        <v>2637</v>
      </c>
      <c r="B270" s="215" t="s">
        <v>2631</v>
      </c>
      <c r="C270" s="234"/>
      <c r="D270" s="195" t="s">
        <v>2669</v>
      </c>
    </row>
    <row r="271" spans="1:4" x14ac:dyDescent="0.35">
      <c r="A271" s="195" t="s">
        <v>2604</v>
      </c>
      <c r="B271" s="216" t="s">
        <v>2605</v>
      </c>
      <c r="C271" s="220"/>
      <c r="D271" s="195" t="s">
        <v>96</v>
      </c>
    </row>
    <row r="272" spans="1:4" x14ac:dyDescent="0.35">
      <c r="A272" s="195" t="s">
        <v>2613</v>
      </c>
      <c r="B272" s="215" t="s">
        <v>2609</v>
      </c>
      <c r="C272" s="226"/>
      <c r="D272" s="195" t="s">
        <v>2727</v>
      </c>
    </row>
    <row r="273" spans="1:4" x14ac:dyDescent="0.35">
      <c r="A273" s="195" t="s">
        <v>2591</v>
      </c>
      <c r="B273" s="216" t="s">
        <v>2601</v>
      </c>
      <c r="C273" s="218"/>
      <c r="D273" s="195" t="s">
        <v>2726</v>
      </c>
    </row>
    <row r="274" spans="1:4" x14ac:dyDescent="0.35">
      <c r="A274" s="195" t="s">
        <v>2597</v>
      </c>
      <c r="B274" s="216" t="s">
        <v>2602</v>
      </c>
      <c r="C274" s="219"/>
      <c r="D274" s="195" t="s">
        <v>91</v>
      </c>
    </row>
    <row r="275" spans="1:4" x14ac:dyDescent="0.35">
      <c r="A275" s="195" t="s">
        <v>2598</v>
      </c>
      <c r="B275" s="216" t="s">
        <v>2599</v>
      </c>
      <c r="C275" s="210"/>
      <c r="D275" s="195" t="s">
        <v>2725</v>
      </c>
    </row>
    <row r="276" spans="1:4" x14ac:dyDescent="0.35">
      <c r="A276" s="195" t="s">
        <v>2680</v>
      </c>
      <c r="B276" s="216">
        <v>740000</v>
      </c>
      <c r="C276" s="237"/>
      <c r="D276" s="195" t="s">
        <v>2543</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3" sqref="A3: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74</v>
      </c>
      <c r="B1" s="48" t="s">
        <v>75</v>
      </c>
    </row>
    <row r="2" spans="1:3" ht="58" x14ac:dyDescent="0.35">
      <c r="A2" s="8" t="s">
        <v>144</v>
      </c>
      <c r="B2" s="8" t="s">
        <v>3053</v>
      </c>
      <c r="C2" s="270" t="s">
        <v>3064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74"/>
      <c r="B1" s="275"/>
      <c r="C1" s="275"/>
      <c r="D1" s="275"/>
      <c r="E1" s="274"/>
    </row>
    <row r="2" spans="1:8" ht="15.5" x14ac:dyDescent="0.35">
      <c r="A2" s="469" t="s">
        <v>510</v>
      </c>
      <c r="B2" s="469"/>
      <c r="C2" s="303"/>
      <c r="D2" s="303"/>
      <c r="E2" s="303"/>
      <c r="F2" s="303"/>
      <c r="G2" s="303"/>
      <c r="H2" s="449" t="s">
        <v>511</v>
      </c>
    </row>
    <row r="3" spans="1:8" ht="15.5" x14ac:dyDescent="0.35">
      <c r="A3" s="303" t="s">
        <v>756</v>
      </c>
      <c r="B3" s="303"/>
      <c r="C3" s="303"/>
      <c r="D3" s="303"/>
      <c r="E3" s="303"/>
      <c r="F3" s="303"/>
      <c r="G3" s="303"/>
      <c r="H3" s="449" t="s">
        <v>3470</v>
      </c>
    </row>
    <row r="4" spans="1:8" x14ac:dyDescent="0.35">
      <c r="A4" s="305"/>
      <c r="B4" s="305"/>
      <c r="C4" s="305"/>
      <c r="D4" s="305"/>
      <c r="E4" s="305"/>
      <c r="F4" s="305"/>
      <c r="G4" s="304"/>
      <c r="H4" s="449" t="s">
        <v>512</v>
      </c>
    </row>
    <row r="5" spans="1:8" x14ac:dyDescent="0.35">
      <c r="A5" s="305"/>
      <c r="B5" s="305"/>
      <c r="C5" s="305"/>
      <c r="D5" s="305"/>
      <c r="E5" s="305"/>
      <c r="F5" s="305"/>
      <c r="G5" s="305"/>
      <c r="H5" s="305"/>
    </row>
    <row r="6" spans="1:8" x14ac:dyDescent="0.35">
      <c r="A6" s="470" t="s">
        <v>513</v>
      </c>
      <c r="B6" s="388" t="s">
        <v>514</v>
      </c>
      <c r="C6" s="388" t="s">
        <v>515</v>
      </c>
      <c r="D6" s="388" t="s">
        <v>516</v>
      </c>
      <c r="E6" s="388" t="s">
        <v>517</v>
      </c>
      <c r="F6" s="388" t="s">
        <v>518</v>
      </c>
      <c r="G6" s="388" t="s">
        <v>519</v>
      </c>
      <c r="H6" s="388" t="s">
        <v>520</v>
      </c>
    </row>
    <row r="7" spans="1:8" ht="15" thickBot="1" x14ac:dyDescent="0.4">
      <c r="A7" s="471"/>
      <c r="B7" s="472" t="s">
        <v>521</v>
      </c>
      <c r="C7" s="473"/>
      <c r="D7" s="473"/>
      <c r="E7" s="473"/>
      <c r="F7" s="473"/>
      <c r="G7" s="473"/>
      <c r="H7" s="474"/>
    </row>
    <row r="8" spans="1:8" ht="15" thickTop="1" x14ac:dyDescent="0.35">
      <c r="A8" s="389" t="s">
        <v>522</v>
      </c>
      <c r="B8" s="390">
        <v>5932599.6289760331</v>
      </c>
      <c r="C8" s="390">
        <v>11733.375501038239</v>
      </c>
      <c r="D8" s="390">
        <v>256.12078517135075</v>
      </c>
      <c r="E8" s="390">
        <v>16601.736021301014</v>
      </c>
      <c r="F8" s="390">
        <v>64984.511311122282</v>
      </c>
      <c r="G8" s="390">
        <v>7190.5073165207414</v>
      </c>
      <c r="H8" s="390">
        <v>12364.091048770906</v>
      </c>
    </row>
    <row r="9" spans="1:8" x14ac:dyDescent="0.35">
      <c r="A9" s="391" t="s">
        <v>523</v>
      </c>
      <c r="B9" s="390">
        <v>5895355.24157112</v>
      </c>
      <c r="C9" s="390">
        <v>471.45668024581687</v>
      </c>
      <c r="D9" s="390">
        <v>256.02211621946361</v>
      </c>
      <c r="E9" s="390">
        <v>16392.841699559172</v>
      </c>
      <c r="F9" s="390">
        <v>64879.039506516223</v>
      </c>
      <c r="G9" s="390">
        <v>6834.5332094970663</v>
      </c>
      <c r="H9" s="390">
        <v>12298.979757295287</v>
      </c>
    </row>
    <row r="10" spans="1:8" x14ac:dyDescent="0.35">
      <c r="A10" s="392" t="s">
        <v>524</v>
      </c>
      <c r="B10" s="390">
        <v>2536779.2265180089</v>
      </c>
      <c r="C10" s="390">
        <v>38.041270916860228</v>
      </c>
      <c r="D10" s="390">
        <v>101.32393509195673</v>
      </c>
      <c r="E10" s="390">
        <v>3546.3367720364731</v>
      </c>
      <c r="F10" s="390">
        <v>794.66570664443441</v>
      </c>
      <c r="G10" s="390">
        <v>197.74109991391563</v>
      </c>
      <c r="H10" s="390">
        <v>9554.1507363760447</v>
      </c>
    </row>
    <row r="11" spans="1:8" x14ac:dyDescent="0.35">
      <c r="A11" s="393" t="s">
        <v>525</v>
      </c>
      <c r="B11" s="390">
        <v>2400057.4856406469</v>
      </c>
      <c r="C11" s="390">
        <v>34.823479419570468</v>
      </c>
      <c r="D11" s="390">
        <v>100.86538569159121</v>
      </c>
      <c r="E11" s="394">
        <v>3434.4290996747714</v>
      </c>
      <c r="F11" s="394">
        <v>581.83867235005948</v>
      </c>
      <c r="G11" s="394">
        <v>43.701395420034459</v>
      </c>
      <c r="H11" s="394">
        <v>9439.0432746602182</v>
      </c>
    </row>
    <row r="12" spans="1:8" x14ac:dyDescent="0.35">
      <c r="A12" s="393" t="s">
        <v>526</v>
      </c>
      <c r="B12" s="390">
        <v>89593.949221728457</v>
      </c>
      <c r="C12" s="390">
        <v>1.65477355037977</v>
      </c>
      <c r="D12" s="390">
        <v>0.25058877413691999</v>
      </c>
      <c r="E12" s="394">
        <v>111.9076723617019</v>
      </c>
      <c r="F12" s="394">
        <v>212.82703429437495</v>
      </c>
      <c r="G12" s="394">
        <v>154.03970449388117</v>
      </c>
      <c r="H12" s="394">
        <v>115.10746171582606</v>
      </c>
    </row>
    <row r="13" spans="1:8" x14ac:dyDescent="0.35">
      <c r="A13" s="393" t="s">
        <v>528</v>
      </c>
      <c r="B13" s="390">
        <v>47127.791655633242</v>
      </c>
      <c r="C13" s="390">
        <v>1.5630179469099901</v>
      </c>
      <c r="D13" s="390">
        <v>0.20796062622860001</v>
      </c>
      <c r="E13" s="394" t="s">
        <v>529</v>
      </c>
      <c r="F13" s="394" t="s">
        <v>529</v>
      </c>
      <c r="G13" s="394" t="s">
        <v>529</v>
      </c>
      <c r="H13" s="394" t="s">
        <v>529</v>
      </c>
    </row>
    <row r="14" spans="1:8" x14ac:dyDescent="0.35">
      <c r="A14" s="395" t="s">
        <v>530</v>
      </c>
      <c r="B14" s="390">
        <v>715881.23822130868</v>
      </c>
      <c r="C14" s="390">
        <v>66.332427151355944</v>
      </c>
      <c r="D14" s="390">
        <v>9.3750160318137894</v>
      </c>
      <c r="E14" s="390">
        <v>1515.3616266750041</v>
      </c>
      <c r="F14" s="390">
        <v>1044.8381666781022</v>
      </c>
      <c r="G14" s="390">
        <v>120.23413844415886</v>
      </c>
      <c r="H14" s="390">
        <v>1574.0871153371656</v>
      </c>
    </row>
    <row r="15" spans="1:8" x14ac:dyDescent="0.35">
      <c r="A15" s="393" t="s">
        <v>531</v>
      </c>
      <c r="B15" s="390">
        <v>14558.872168514019</v>
      </c>
      <c r="C15" s="390">
        <v>0.26506107425178999</v>
      </c>
      <c r="D15" s="390">
        <v>3.4431093875209998E-2</v>
      </c>
      <c r="E15" s="394" t="s">
        <v>529</v>
      </c>
      <c r="F15" s="394" t="s">
        <v>529</v>
      </c>
      <c r="G15" s="394" t="s">
        <v>529</v>
      </c>
      <c r="H15" s="394" t="s">
        <v>529</v>
      </c>
    </row>
    <row r="16" spans="1:8" x14ac:dyDescent="0.35">
      <c r="A16" s="393" t="s">
        <v>532</v>
      </c>
      <c r="B16" s="390">
        <v>4324.0266958123129</v>
      </c>
      <c r="C16" s="390">
        <v>0.21993490848121999</v>
      </c>
      <c r="D16" s="390">
        <v>3.1755858181610003E-2</v>
      </c>
      <c r="E16" s="394" t="s">
        <v>529</v>
      </c>
      <c r="F16" s="394" t="s">
        <v>529</v>
      </c>
      <c r="G16" s="394" t="s">
        <v>529</v>
      </c>
      <c r="H16" s="394" t="s">
        <v>529</v>
      </c>
    </row>
    <row r="17" spans="1:8" x14ac:dyDescent="0.35">
      <c r="A17" s="393" t="s">
        <v>533</v>
      </c>
      <c r="B17" s="390">
        <v>68062.59585493186</v>
      </c>
      <c r="C17" s="390">
        <v>2.1634295884067098</v>
      </c>
      <c r="D17" s="390">
        <v>0.32207738930322999</v>
      </c>
      <c r="E17" s="394" t="s">
        <v>529</v>
      </c>
      <c r="F17" s="394" t="s">
        <v>529</v>
      </c>
      <c r="G17" s="394" t="s">
        <v>529</v>
      </c>
      <c r="H17" s="394" t="s">
        <v>529</v>
      </c>
    </row>
    <row r="18" spans="1:8" x14ac:dyDescent="0.35">
      <c r="A18" s="393" t="s">
        <v>534</v>
      </c>
      <c r="B18" s="390">
        <v>42643.232056364206</v>
      </c>
      <c r="C18" s="390">
        <v>2.9129032519703002</v>
      </c>
      <c r="D18" s="390">
        <v>0.49111046929190999</v>
      </c>
      <c r="E18" s="394" t="s">
        <v>529</v>
      </c>
      <c r="F18" s="394" t="s">
        <v>529</v>
      </c>
      <c r="G18" s="394" t="s">
        <v>529</v>
      </c>
      <c r="H18" s="394" t="s">
        <v>529</v>
      </c>
    </row>
    <row r="19" spans="1:8" x14ac:dyDescent="0.35">
      <c r="A19" s="393" t="s">
        <v>535</v>
      </c>
      <c r="B19" s="390">
        <v>32687.652624332597</v>
      </c>
      <c r="C19" s="390">
        <v>2.1724960612470801</v>
      </c>
      <c r="D19" s="390">
        <v>0.32965613051379999</v>
      </c>
      <c r="E19" s="394" t="s">
        <v>529</v>
      </c>
      <c r="F19" s="394" t="s">
        <v>529</v>
      </c>
      <c r="G19" s="394" t="s">
        <v>529</v>
      </c>
      <c r="H19" s="394" t="s">
        <v>529</v>
      </c>
    </row>
    <row r="20" spans="1:8" x14ac:dyDescent="0.35">
      <c r="A20" s="393" t="s">
        <v>536</v>
      </c>
      <c r="B20" s="390">
        <v>38327.06069611937</v>
      </c>
      <c r="C20" s="390">
        <v>2.7616536525147199</v>
      </c>
      <c r="D20" s="390">
        <v>0.41262766327205003</v>
      </c>
      <c r="E20" s="394" t="s">
        <v>529</v>
      </c>
      <c r="F20" s="394" t="s">
        <v>529</v>
      </c>
      <c r="G20" s="394" t="s">
        <v>529</v>
      </c>
      <c r="H20" s="394" t="s">
        <v>529</v>
      </c>
    </row>
    <row r="21" spans="1:8" x14ac:dyDescent="0.35">
      <c r="A21" s="396" t="s">
        <v>3428</v>
      </c>
      <c r="B21" s="390">
        <v>515277.79812523432</v>
      </c>
      <c r="C21" s="390">
        <v>55.836948614484129</v>
      </c>
      <c r="D21" s="390">
        <v>7.7533574273759802</v>
      </c>
      <c r="E21" s="394">
        <v>1515.3616266750041</v>
      </c>
      <c r="F21" s="394">
        <v>1044.8381666781022</v>
      </c>
      <c r="G21" s="394">
        <v>120.23413844415886</v>
      </c>
      <c r="H21" s="394">
        <v>1574.0871153371656</v>
      </c>
    </row>
    <row r="22" spans="1:8" x14ac:dyDescent="0.35">
      <c r="A22" s="395" t="s">
        <v>537</v>
      </c>
      <c r="B22" s="390">
        <v>1831014.9512207536</v>
      </c>
      <c r="C22" s="390">
        <v>157.60957929075553</v>
      </c>
      <c r="D22" s="390">
        <v>138.66194983315438</v>
      </c>
      <c r="E22" s="390">
        <v>10294.630529494003</v>
      </c>
      <c r="F22" s="390">
        <v>58614.797849139453</v>
      </c>
      <c r="G22" s="390">
        <v>5723.5980346497408</v>
      </c>
      <c r="H22" s="390">
        <v>618.63077203361581</v>
      </c>
    </row>
    <row r="23" spans="1:8" x14ac:dyDescent="0.35">
      <c r="A23" s="393" t="s">
        <v>538</v>
      </c>
      <c r="B23" s="390">
        <v>171223.03700227189</v>
      </c>
      <c r="C23" s="390">
        <v>2.0771880881664</v>
      </c>
      <c r="D23" s="390">
        <v>5.2994341437007098</v>
      </c>
      <c r="E23" s="394">
        <v>40.811932568812999</v>
      </c>
      <c r="F23" s="394">
        <v>207.24271059858924</v>
      </c>
      <c r="G23" s="394">
        <v>20.972782413204179</v>
      </c>
      <c r="H23" s="394">
        <v>7.9863698191035404</v>
      </c>
    </row>
    <row r="24" spans="1:8" x14ac:dyDescent="0.35">
      <c r="A24" s="393" t="s">
        <v>539</v>
      </c>
      <c r="B24" s="390">
        <v>1543321.2357623461</v>
      </c>
      <c r="C24" s="390">
        <v>96.244370350390938</v>
      </c>
      <c r="D24" s="390">
        <v>107.93538834374699</v>
      </c>
      <c r="E24" s="394">
        <v>7564.0039070770663</v>
      </c>
      <c r="F24" s="394">
        <v>38851.488066997837</v>
      </c>
      <c r="G24" s="394">
        <v>3123.5335919534832</v>
      </c>
      <c r="H24" s="394">
        <v>155.69594484037685</v>
      </c>
    </row>
    <row r="25" spans="1:8" x14ac:dyDescent="0.35">
      <c r="A25" s="393" t="s">
        <v>540</v>
      </c>
      <c r="B25" s="390">
        <v>46055.912865416663</v>
      </c>
      <c r="C25" s="390">
        <v>3.5201759225</v>
      </c>
      <c r="D25" s="390">
        <v>1.1264562951999999</v>
      </c>
      <c r="E25" s="394">
        <v>504.06504986911966</v>
      </c>
      <c r="F25" s="394">
        <v>79.731529299018959</v>
      </c>
      <c r="G25" s="394">
        <v>38.628071801561717</v>
      </c>
      <c r="H25" s="394">
        <v>59.549191471448658</v>
      </c>
    </row>
    <row r="26" spans="1:8" x14ac:dyDescent="0.35">
      <c r="A26" s="393" t="s">
        <v>541</v>
      </c>
      <c r="B26" s="390">
        <v>38024.133926124283</v>
      </c>
      <c r="C26" s="390">
        <v>16.188389581899191</v>
      </c>
      <c r="D26" s="390">
        <v>0.73365765457023002</v>
      </c>
      <c r="E26" s="394">
        <v>564.78322714808633</v>
      </c>
      <c r="F26" s="394">
        <v>1625.6330147817607</v>
      </c>
      <c r="G26" s="394">
        <v>797.79002364334588</v>
      </c>
      <c r="H26" s="394">
        <v>168.62503652225149</v>
      </c>
    </row>
    <row r="27" spans="1:8" ht="15" thickBot="1" x14ac:dyDescent="0.4">
      <c r="A27" s="393" t="s">
        <v>542</v>
      </c>
      <c r="B27" s="390">
        <v>32390.631664594664</v>
      </c>
      <c r="C27" s="390">
        <v>39.579455347798998</v>
      </c>
      <c r="D27" s="390">
        <v>23.567013395936449</v>
      </c>
      <c r="E27" s="394">
        <v>1620.9664128309175</v>
      </c>
      <c r="F27" s="394">
        <v>17850.702527462247</v>
      </c>
      <c r="G27" s="394">
        <v>1742.6735648381459</v>
      </c>
      <c r="H27" s="394">
        <v>226.77422938043526</v>
      </c>
    </row>
    <row r="28" spans="1:8" ht="15" thickTop="1" x14ac:dyDescent="0.35">
      <c r="A28" s="397" t="s">
        <v>543</v>
      </c>
      <c r="B28" s="390">
        <v>586319.50932829198</v>
      </c>
      <c r="C28" s="390">
        <v>205.35377590972996</v>
      </c>
      <c r="D28" s="390">
        <v>4.1010308449579398</v>
      </c>
      <c r="E28" s="390">
        <v>908.26373148672474</v>
      </c>
      <c r="F28" s="390">
        <v>3021.6454373622296</v>
      </c>
      <c r="G28" s="390">
        <v>551.67725417600798</v>
      </c>
      <c r="H28" s="390">
        <v>527.57585355553215</v>
      </c>
    </row>
    <row r="29" spans="1:8" x14ac:dyDescent="0.35">
      <c r="A29" s="393" t="s">
        <v>544</v>
      </c>
      <c r="B29" s="390">
        <v>227130.37102570775</v>
      </c>
      <c r="C29" s="390">
        <v>43.127101050750518</v>
      </c>
      <c r="D29" s="390">
        <v>1.16099880972741</v>
      </c>
      <c r="E29" s="394">
        <v>490.17465541376572</v>
      </c>
      <c r="F29" s="394">
        <v>165.62633435353089</v>
      </c>
      <c r="G29" s="394">
        <v>33.353786412534873</v>
      </c>
      <c r="H29" s="394">
        <v>369.97578072655716</v>
      </c>
    </row>
    <row r="30" spans="1:8" x14ac:dyDescent="0.35">
      <c r="A30" s="393" t="s">
        <v>545</v>
      </c>
      <c r="B30" s="390">
        <v>358897.51072027022</v>
      </c>
      <c r="C30" s="390">
        <v>162.20807697148538</v>
      </c>
      <c r="D30" s="390">
        <v>2.9373316220328798</v>
      </c>
      <c r="E30" s="394">
        <v>418.08907607295907</v>
      </c>
      <c r="F30" s="394">
        <v>2856.0191030086989</v>
      </c>
      <c r="G30" s="394">
        <v>518.3234677634731</v>
      </c>
      <c r="H30" s="394">
        <v>157.60007282897502</v>
      </c>
    </row>
    <row r="31" spans="1:8" x14ac:dyDescent="0.35">
      <c r="A31" s="393" t="s">
        <v>546</v>
      </c>
      <c r="B31" s="390">
        <v>291.62758231404649</v>
      </c>
      <c r="C31" s="390">
        <v>1.8597887494070001E-2</v>
      </c>
      <c r="D31" s="390">
        <v>2.7004131976500001E-3</v>
      </c>
      <c r="E31" s="394" t="s">
        <v>529</v>
      </c>
      <c r="F31" s="394" t="s">
        <v>529</v>
      </c>
      <c r="G31" s="394" t="s">
        <v>529</v>
      </c>
      <c r="H31" s="394" t="s">
        <v>529</v>
      </c>
    </row>
    <row r="32" spans="1:8" x14ac:dyDescent="0.35">
      <c r="A32" s="395" t="s">
        <v>3429</v>
      </c>
      <c r="B32" s="390">
        <v>225360.31628275706</v>
      </c>
      <c r="C32" s="390">
        <v>4.1196269771152103</v>
      </c>
      <c r="D32" s="390">
        <v>2.5601844175807398</v>
      </c>
      <c r="E32" s="390">
        <v>128.24903986696705</v>
      </c>
      <c r="F32" s="390">
        <v>1403.092346692003</v>
      </c>
      <c r="G32" s="390">
        <v>241.28268231324299</v>
      </c>
      <c r="H32" s="390">
        <v>24.535279992929539</v>
      </c>
    </row>
    <row r="33" spans="1:8" x14ac:dyDescent="0.35">
      <c r="A33" s="393" t="s">
        <v>547</v>
      </c>
      <c r="B33" s="390">
        <v>197727.56395066719</v>
      </c>
      <c r="C33" s="390">
        <v>3.63136019854521</v>
      </c>
      <c r="D33" s="390">
        <v>1.7785747835824199</v>
      </c>
      <c r="E33" s="394">
        <v>128.24903986696705</v>
      </c>
      <c r="F33" s="394">
        <v>1403.092346692003</v>
      </c>
      <c r="G33" s="394">
        <v>241.28268231324299</v>
      </c>
      <c r="H33" s="394">
        <v>24.535279992929539</v>
      </c>
    </row>
    <row r="34" spans="1:8" x14ac:dyDescent="0.35">
      <c r="A34" s="393" t="s">
        <v>548</v>
      </c>
      <c r="B34" s="390">
        <v>27632.752332089869</v>
      </c>
      <c r="C34" s="390">
        <v>0.48826677857</v>
      </c>
      <c r="D34" s="390">
        <v>0.78160963399831995</v>
      </c>
      <c r="E34" s="394" t="s">
        <v>527</v>
      </c>
      <c r="F34" s="394" t="s">
        <v>527</v>
      </c>
      <c r="G34" s="394" t="s">
        <v>527</v>
      </c>
      <c r="H34" s="394" t="s">
        <v>527</v>
      </c>
    </row>
    <row r="35" spans="1:8" x14ac:dyDescent="0.35">
      <c r="A35" s="398" t="s">
        <v>549</v>
      </c>
      <c r="B35" s="390">
        <v>37244.387404913439</v>
      </c>
      <c r="C35" s="390">
        <v>11261.918820792424</v>
      </c>
      <c r="D35" s="390">
        <v>9.8668951887160003E-2</v>
      </c>
      <c r="E35" s="390">
        <v>208.89432174184356</v>
      </c>
      <c r="F35" s="390">
        <v>105.47180460606191</v>
      </c>
      <c r="G35" s="390">
        <v>355.97410702367489</v>
      </c>
      <c r="H35" s="390">
        <v>65.111291475618813</v>
      </c>
    </row>
    <row r="36" spans="1:8" x14ac:dyDescent="0.35">
      <c r="A36" s="395" t="s">
        <v>551</v>
      </c>
      <c r="B36" s="390" t="s">
        <v>3298</v>
      </c>
      <c r="C36" s="390">
        <v>2828.7193306107342</v>
      </c>
      <c r="D36" s="390" t="s">
        <v>527</v>
      </c>
      <c r="E36" s="390" t="s">
        <v>527</v>
      </c>
      <c r="F36" s="390" t="s">
        <v>527</v>
      </c>
      <c r="G36" s="390" t="s">
        <v>527</v>
      </c>
      <c r="H36" s="390" t="s">
        <v>527</v>
      </c>
    </row>
    <row r="37" spans="1:8" x14ac:dyDescent="0.35">
      <c r="A37" s="393" t="s">
        <v>553</v>
      </c>
      <c r="B37" s="390" t="s">
        <v>554</v>
      </c>
      <c r="C37" s="390">
        <v>2828.7193306107342</v>
      </c>
      <c r="D37" s="394" t="s">
        <v>527</v>
      </c>
      <c r="E37" s="394" t="s">
        <v>527</v>
      </c>
      <c r="F37" s="394" t="s">
        <v>527</v>
      </c>
      <c r="G37" s="394" t="s">
        <v>527</v>
      </c>
      <c r="H37" s="399" t="s">
        <v>199</v>
      </c>
    </row>
    <row r="38" spans="1:8" x14ac:dyDescent="0.35">
      <c r="A38" s="393" t="s">
        <v>555</v>
      </c>
      <c r="B38" s="390" t="s">
        <v>529</v>
      </c>
      <c r="C38" s="390" t="s">
        <v>529</v>
      </c>
      <c r="D38" s="394" t="s">
        <v>527</v>
      </c>
      <c r="E38" s="394" t="s">
        <v>527</v>
      </c>
      <c r="F38" s="394" t="s">
        <v>527</v>
      </c>
      <c r="G38" s="394" t="s">
        <v>527</v>
      </c>
      <c r="H38" s="394" t="s">
        <v>527</v>
      </c>
    </row>
    <row r="39" spans="1:8" x14ac:dyDescent="0.35">
      <c r="A39" s="393" t="s">
        <v>3430</v>
      </c>
      <c r="B39" s="390" t="s">
        <v>556</v>
      </c>
      <c r="C39" s="390" t="s">
        <v>556</v>
      </c>
      <c r="D39" s="394" t="s">
        <v>527</v>
      </c>
      <c r="E39" s="390" t="s">
        <v>527</v>
      </c>
      <c r="F39" s="390" t="s">
        <v>527</v>
      </c>
      <c r="G39" s="390" t="s">
        <v>527</v>
      </c>
      <c r="H39" s="390" t="s">
        <v>527</v>
      </c>
    </row>
    <row r="40" spans="1:8" x14ac:dyDescent="0.35">
      <c r="A40" s="395" t="s">
        <v>557</v>
      </c>
      <c r="B40" s="390">
        <v>37244.387404913439</v>
      </c>
      <c r="C40" s="390">
        <v>8433.1994901816888</v>
      </c>
      <c r="D40" s="390">
        <v>9.8668951887160003E-2</v>
      </c>
      <c r="E40" s="390">
        <v>208.89432174184356</v>
      </c>
      <c r="F40" s="390">
        <v>105.47180460606191</v>
      </c>
      <c r="G40" s="390">
        <v>355.97410702367489</v>
      </c>
      <c r="H40" s="390">
        <v>65.111291475618813</v>
      </c>
    </row>
    <row r="41" spans="1:8" x14ac:dyDescent="0.35">
      <c r="A41" s="393" t="s">
        <v>558</v>
      </c>
      <c r="B41" s="390">
        <v>12063.700405245312</v>
      </c>
      <c r="C41" s="390">
        <v>1817.0207526802458</v>
      </c>
      <c r="D41" s="390">
        <v>3.5386466609699997E-2</v>
      </c>
      <c r="E41" s="394" t="s">
        <v>529</v>
      </c>
      <c r="F41" s="394" t="s">
        <v>529</v>
      </c>
      <c r="G41" s="394" t="s">
        <v>529</v>
      </c>
      <c r="H41" s="394" t="s">
        <v>529</v>
      </c>
    </row>
    <row r="42" spans="1:8" x14ac:dyDescent="0.35">
      <c r="A42" s="393" t="s">
        <v>559</v>
      </c>
      <c r="B42" s="390">
        <v>25180.686999668131</v>
      </c>
      <c r="C42" s="390">
        <v>6616.1787375014428</v>
      </c>
      <c r="D42" s="399" t="s">
        <v>199</v>
      </c>
      <c r="E42" s="399" t="s">
        <v>199</v>
      </c>
      <c r="F42" s="399" t="s">
        <v>199</v>
      </c>
      <c r="G42" s="394" t="s">
        <v>529</v>
      </c>
      <c r="H42" s="394" t="s">
        <v>529</v>
      </c>
    </row>
    <row r="43" spans="1:8" x14ac:dyDescent="0.35">
      <c r="A43" s="393" t="s">
        <v>560</v>
      </c>
      <c r="B43" s="390" t="s">
        <v>529</v>
      </c>
      <c r="C43" s="390" t="s">
        <v>529</v>
      </c>
      <c r="D43" s="390">
        <v>6.3282485277459999E-2</v>
      </c>
      <c r="E43" s="394" t="s">
        <v>529</v>
      </c>
      <c r="F43" s="394" t="s">
        <v>529</v>
      </c>
      <c r="G43" s="394" t="s">
        <v>529</v>
      </c>
      <c r="H43" s="394" t="s">
        <v>529</v>
      </c>
    </row>
    <row r="44" spans="1:8" x14ac:dyDescent="0.35">
      <c r="A44" s="393" t="s">
        <v>3431</v>
      </c>
      <c r="B44" s="390" t="s">
        <v>556</v>
      </c>
      <c r="C44" s="390" t="s">
        <v>556</v>
      </c>
      <c r="D44" s="390" t="s">
        <v>556</v>
      </c>
      <c r="E44" s="390">
        <v>208.89432174184356</v>
      </c>
      <c r="F44" s="390">
        <v>105.47180460606191</v>
      </c>
      <c r="G44" s="390">
        <v>355.97410702367489</v>
      </c>
      <c r="H44" s="390">
        <v>65.111291475618813</v>
      </c>
    </row>
    <row r="45" spans="1:8" x14ac:dyDescent="0.35">
      <c r="A45" s="400" t="s">
        <v>3299</v>
      </c>
      <c r="B45" s="390" t="s">
        <v>561</v>
      </c>
      <c r="C45" s="399" t="s">
        <v>199</v>
      </c>
      <c r="D45" s="399" t="s">
        <v>199</v>
      </c>
      <c r="E45" s="399" t="s">
        <v>199</v>
      </c>
      <c r="F45" s="399" t="s">
        <v>199</v>
      </c>
      <c r="G45" s="399" t="s">
        <v>199</v>
      </c>
      <c r="H45" s="399" t="s">
        <v>199</v>
      </c>
    </row>
    <row r="46" spans="1:8" x14ac:dyDescent="0.35">
      <c r="A46" s="395" t="s">
        <v>3432</v>
      </c>
      <c r="B46" s="390" t="s">
        <v>529</v>
      </c>
      <c r="C46" s="399" t="s">
        <v>199</v>
      </c>
      <c r="D46" s="399" t="s">
        <v>199</v>
      </c>
      <c r="E46" s="399" t="s">
        <v>199</v>
      </c>
      <c r="F46" s="399" t="s">
        <v>199</v>
      </c>
      <c r="G46" s="399" t="s">
        <v>199</v>
      </c>
      <c r="H46" s="399" t="s">
        <v>199</v>
      </c>
    </row>
    <row r="47" spans="1:8" x14ac:dyDescent="0.35">
      <c r="A47" s="395" t="s">
        <v>562</v>
      </c>
      <c r="B47" s="390" t="s">
        <v>529</v>
      </c>
      <c r="C47" s="399" t="s">
        <v>199</v>
      </c>
      <c r="D47" s="399" t="s">
        <v>199</v>
      </c>
      <c r="E47" s="399" t="s">
        <v>199</v>
      </c>
      <c r="F47" s="399" t="s">
        <v>199</v>
      </c>
      <c r="G47" s="399" t="s">
        <v>199</v>
      </c>
      <c r="H47" s="399" t="s">
        <v>199</v>
      </c>
    </row>
    <row r="48" spans="1:8" x14ac:dyDescent="0.35">
      <c r="A48" s="392" t="s">
        <v>563</v>
      </c>
      <c r="B48" s="390" t="s">
        <v>561</v>
      </c>
      <c r="C48" s="399" t="s">
        <v>199</v>
      </c>
      <c r="D48" s="399" t="s">
        <v>199</v>
      </c>
      <c r="E48" s="399" t="s">
        <v>199</v>
      </c>
      <c r="F48" s="399" t="s">
        <v>199</v>
      </c>
      <c r="G48" s="399" t="s">
        <v>199</v>
      </c>
      <c r="H48" s="399" t="s">
        <v>199</v>
      </c>
    </row>
    <row r="49" spans="1:8" x14ac:dyDescent="0.35">
      <c r="A49" s="400" t="s">
        <v>3300</v>
      </c>
      <c r="B49" s="399" t="s">
        <v>199</v>
      </c>
      <c r="C49" s="399" t="s">
        <v>199</v>
      </c>
      <c r="D49" s="399" t="s">
        <v>199</v>
      </c>
      <c r="E49" s="399" t="s">
        <v>199</v>
      </c>
      <c r="F49" s="399" t="s">
        <v>199</v>
      </c>
      <c r="G49" s="399" t="s">
        <v>199</v>
      </c>
      <c r="H49" s="399" t="s">
        <v>199</v>
      </c>
    </row>
    <row r="50" spans="1:8" x14ac:dyDescent="0.35">
      <c r="A50" s="392" t="s">
        <v>564</v>
      </c>
      <c r="B50" s="390">
        <v>113232.30135064154</v>
      </c>
      <c r="C50" s="390">
        <v>5.2928930187330101</v>
      </c>
      <c r="D50" s="390">
        <v>3.2815608782569399</v>
      </c>
      <c r="E50" s="390">
        <v>1704.0134032501867</v>
      </c>
      <c r="F50" s="390">
        <v>132.66675861432418</v>
      </c>
      <c r="G50" s="390">
        <v>53.948263992089871</v>
      </c>
      <c r="H50" s="390" t="s">
        <v>554</v>
      </c>
    </row>
    <row r="51" spans="1:8" x14ac:dyDescent="0.35">
      <c r="A51" s="401" t="s">
        <v>565</v>
      </c>
      <c r="B51" s="390">
        <v>60125.445140869939</v>
      </c>
      <c r="C51" s="390" t="s">
        <v>589</v>
      </c>
      <c r="D51" s="390">
        <v>1.9373340798485601</v>
      </c>
      <c r="E51" s="394">
        <v>242.16675998106996</v>
      </c>
      <c r="F51" s="394">
        <v>100.74137215212509</v>
      </c>
      <c r="G51" s="394">
        <v>15.11120582281877</v>
      </c>
      <c r="H51" s="394" t="s">
        <v>554</v>
      </c>
    </row>
    <row r="52" spans="1:8" x14ac:dyDescent="0.35">
      <c r="A52" s="401" t="s">
        <v>566</v>
      </c>
      <c r="B52" s="390">
        <v>53106.856209771599</v>
      </c>
      <c r="C52" s="390">
        <v>5.2928930187330101</v>
      </c>
      <c r="D52" s="390">
        <v>1.34422679840838</v>
      </c>
      <c r="E52" s="394">
        <v>1461.8466432691168</v>
      </c>
      <c r="F52" s="394">
        <v>31.9253864621991</v>
      </c>
      <c r="G52" s="394">
        <v>38.837058169271103</v>
      </c>
      <c r="H52" s="394" t="s">
        <v>554</v>
      </c>
    </row>
    <row r="53" spans="1:8" x14ac:dyDescent="0.35">
      <c r="A53" s="392" t="s">
        <v>567</v>
      </c>
      <c r="B53" s="390" t="s">
        <v>529</v>
      </c>
      <c r="C53" s="390" t="s">
        <v>529</v>
      </c>
      <c r="D53" s="390" t="s">
        <v>529</v>
      </c>
      <c r="E53" s="394" t="s">
        <v>529</v>
      </c>
      <c r="F53" s="394" t="s">
        <v>529</v>
      </c>
      <c r="G53" s="394" t="s">
        <v>529</v>
      </c>
      <c r="H53" s="394" t="s">
        <v>554</v>
      </c>
    </row>
    <row r="54" spans="1:8" x14ac:dyDescent="0.35">
      <c r="A54" s="402" t="s">
        <v>3301</v>
      </c>
      <c r="B54" s="390">
        <v>230699.51036740557</v>
      </c>
      <c r="C54" s="399" t="s">
        <v>199</v>
      </c>
      <c r="D54" s="399" t="s">
        <v>199</v>
      </c>
      <c r="E54" s="399" t="s">
        <v>199</v>
      </c>
      <c r="F54" s="399" t="s">
        <v>199</v>
      </c>
      <c r="G54" s="399" t="s">
        <v>199</v>
      </c>
      <c r="H54" s="399" t="s">
        <v>199</v>
      </c>
    </row>
    <row r="55" spans="1:8" x14ac:dyDescent="0.35">
      <c r="A55" s="306" t="s">
        <v>3302</v>
      </c>
      <c r="B55" s="390" t="s">
        <v>589</v>
      </c>
      <c r="C55" s="399" t="s">
        <v>199</v>
      </c>
      <c r="D55" s="399" t="s">
        <v>199</v>
      </c>
      <c r="E55" s="399" t="s">
        <v>199</v>
      </c>
      <c r="F55" s="399" t="s">
        <v>199</v>
      </c>
      <c r="G55" s="399" t="s">
        <v>199</v>
      </c>
      <c r="H55" s="399" t="s">
        <v>199</v>
      </c>
    </row>
    <row r="56" spans="1:8" x14ac:dyDescent="0.35">
      <c r="A56" s="403" t="s">
        <v>568</v>
      </c>
      <c r="B56" s="394" t="s">
        <v>527</v>
      </c>
      <c r="C56" s="399" t="s">
        <v>199</v>
      </c>
      <c r="D56" s="399" t="s">
        <v>199</v>
      </c>
      <c r="E56" s="399" t="s">
        <v>199</v>
      </c>
      <c r="F56" s="399" t="s">
        <v>199</v>
      </c>
      <c r="G56" s="399" t="s">
        <v>199</v>
      </c>
      <c r="H56" s="399" t="s">
        <v>199</v>
      </c>
    </row>
    <row r="57" spans="1:8" x14ac:dyDescent="0.35">
      <c r="A57" s="403" t="s">
        <v>569</v>
      </c>
      <c r="B57" s="394" t="s">
        <v>527</v>
      </c>
      <c r="C57" s="399" t="s">
        <v>199</v>
      </c>
      <c r="D57" s="399" t="s">
        <v>199</v>
      </c>
      <c r="E57" s="399" t="s">
        <v>199</v>
      </c>
      <c r="F57" s="399" t="s">
        <v>199</v>
      </c>
      <c r="G57" s="399" t="s">
        <v>199</v>
      </c>
      <c r="H57" s="399" t="s">
        <v>199</v>
      </c>
    </row>
    <row r="58" spans="1:8" x14ac:dyDescent="0.35">
      <c r="C58" s="6"/>
      <c r="D58" s="6"/>
    </row>
    <row r="59" spans="1:8" x14ac:dyDescent="0.35">
      <c r="A59" s="72" t="s">
        <v>570</v>
      </c>
      <c r="B59" s="73">
        <f>B8+B50</f>
        <v>6045831.9303266751</v>
      </c>
      <c r="C59" s="73">
        <f t="shared" ref="C59:G59" si="0">C8+C50</f>
        <v>11738.668394056973</v>
      </c>
      <c r="D59" s="73">
        <f t="shared" si="0"/>
        <v>259.40234604960767</v>
      </c>
      <c r="E59" s="73">
        <f t="shared" si="0"/>
        <v>18305.749424551203</v>
      </c>
      <c r="F59" s="73">
        <f t="shared" si="0"/>
        <v>65117.178069736605</v>
      </c>
      <c r="G59" s="73">
        <f t="shared" si="0"/>
        <v>7244.4555805128311</v>
      </c>
      <c r="H59" s="73">
        <f>H8</f>
        <v>12364.091048770906</v>
      </c>
    </row>
    <row r="60" spans="1:8" x14ac:dyDescent="0.35">
      <c r="A60" s="72" t="s">
        <v>97</v>
      </c>
      <c r="B60" s="73">
        <f>B11</f>
        <v>2400057.4856406469</v>
      </c>
      <c r="C60" s="73">
        <f t="shared" ref="C60:H60" si="1">C11</f>
        <v>34.823479419570468</v>
      </c>
      <c r="D60" s="73">
        <f t="shared" si="1"/>
        <v>100.86538569159121</v>
      </c>
      <c r="E60" s="73">
        <f t="shared" si="1"/>
        <v>3434.4290996747714</v>
      </c>
      <c r="F60" s="73">
        <f t="shared" si="1"/>
        <v>581.83867235005948</v>
      </c>
      <c r="G60" s="73">
        <f t="shared" si="1"/>
        <v>43.701395420034459</v>
      </c>
      <c r="H60" s="73">
        <f t="shared" si="1"/>
        <v>9439.0432746602182</v>
      </c>
    </row>
    <row r="61" spans="1:8" x14ac:dyDescent="0.35">
      <c r="A61" s="72" t="s">
        <v>4</v>
      </c>
      <c r="B61" s="73">
        <f>SUM(B22,B50)-G293</f>
        <v>1911856.6209068005</v>
      </c>
      <c r="C61" s="73">
        <f t="shared" ref="C61:H61" si="2">SUM(C22,C50)</f>
        <v>162.90247230948853</v>
      </c>
      <c r="D61" s="73">
        <f t="shared" si="2"/>
        <v>141.94351071141131</v>
      </c>
      <c r="E61" s="73">
        <f t="shared" si="2"/>
        <v>11998.643932744189</v>
      </c>
      <c r="F61" s="73">
        <f t="shared" si="2"/>
        <v>58747.464607753776</v>
      </c>
      <c r="G61" s="73">
        <f t="shared" si="2"/>
        <v>5777.5462986418306</v>
      </c>
      <c r="H61" s="73">
        <f t="shared" si="2"/>
        <v>618.63077203361581</v>
      </c>
    </row>
    <row r="62" spans="1:8" x14ac:dyDescent="0.35">
      <c r="A62" s="72" t="s">
        <v>2493</v>
      </c>
      <c r="B62" s="73">
        <f>SUM(B29:B30)</f>
        <v>586027.88174597803</v>
      </c>
      <c r="C62" s="73">
        <f t="shared" ref="C62:H62" si="3">SUM(C29:C30)</f>
        <v>205.33517802223591</v>
      </c>
      <c r="D62" s="73">
        <f t="shared" si="3"/>
        <v>4.0983304317602895</v>
      </c>
      <c r="E62" s="73">
        <f t="shared" si="3"/>
        <v>908.26373148672474</v>
      </c>
      <c r="F62" s="73">
        <f t="shared" si="3"/>
        <v>3021.64543736223</v>
      </c>
      <c r="G62" s="73">
        <f t="shared" si="3"/>
        <v>551.67725417600798</v>
      </c>
      <c r="H62" s="73">
        <f t="shared" si="3"/>
        <v>527.57585355553215</v>
      </c>
    </row>
    <row r="63" spans="1:8" x14ac:dyDescent="0.35">
      <c r="A63" s="72" t="s">
        <v>9</v>
      </c>
      <c r="B63" s="73">
        <f>SUM(B12:B14,B35,B45,B32)+G293-G374</f>
        <v>1134885.2223943246</v>
      </c>
      <c r="C63" s="73">
        <f>SUM(C12:C14,C35,C45,C32)-H374</f>
        <v>11335.583471714261</v>
      </c>
      <c r="D63" s="73">
        <f>SUM(D12:D14,D35,D45,D32)-I374</f>
        <v>11.193742820309819</v>
      </c>
      <c r="E63" s="73">
        <f t="shared" ref="E63:H63" si="4">SUM(E12:E14,E35,E45,E32)</f>
        <v>1964.4126606455166</v>
      </c>
      <c r="F63" s="73">
        <f t="shared" si="4"/>
        <v>2766.2293522705422</v>
      </c>
      <c r="G63" s="73">
        <f t="shared" si="4"/>
        <v>871.53063227495795</v>
      </c>
      <c r="H63" s="73">
        <f t="shared" si="4"/>
        <v>1778.8411485215402</v>
      </c>
    </row>
    <row r="64" spans="1:8" x14ac:dyDescent="0.35">
      <c r="A64" s="72" t="s">
        <v>139</v>
      </c>
      <c r="B64" s="73">
        <f>B31</f>
        <v>291.62758231404649</v>
      </c>
      <c r="C64" s="73">
        <f t="shared" ref="C64:H64" si="5">C31</f>
        <v>1.8597887494070001E-2</v>
      </c>
      <c r="D64" s="73">
        <f t="shared" si="5"/>
        <v>2.7004131976500001E-3</v>
      </c>
      <c r="E64" s="73" t="str">
        <f t="shared" si="5"/>
        <v>IE</v>
      </c>
      <c r="F64" s="73" t="str">
        <f t="shared" si="5"/>
        <v>IE</v>
      </c>
      <c r="G64" s="73" t="str">
        <f t="shared" si="5"/>
        <v>IE</v>
      </c>
      <c r="H64" s="73" t="str">
        <f t="shared" si="5"/>
        <v>IE</v>
      </c>
    </row>
    <row r="65" spans="1:10" x14ac:dyDescent="0.35">
      <c r="A65" s="72" t="s">
        <v>3291</v>
      </c>
      <c r="B65" s="73">
        <f>G374</f>
        <v>12713.092056610814</v>
      </c>
      <c r="C65" s="73">
        <f t="shared" ref="C65:D65" si="6">H374</f>
        <v>5.1947039253499999E-3</v>
      </c>
      <c r="D65" s="73">
        <f t="shared" si="6"/>
        <v>1.29867598133739</v>
      </c>
      <c r="E65" s="73"/>
      <c r="F65" s="73"/>
      <c r="G65" s="73"/>
      <c r="H65" s="73"/>
    </row>
    <row r="66" spans="1:10" ht="58" x14ac:dyDescent="0.35">
      <c r="A66" s="4" t="s">
        <v>3292</v>
      </c>
      <c r="B66" s="6"/>
      <c r="C66" s="6"/>
      <c r="D66" s="6"/>
      <c r="E66" s="6"/>
      <c r="F66" s="6"/>
      <c r="G66" s="6"/>
      <c r="H66" s="6"/>
    </row>
    <row r="67" spans="1:10" ht="15" thickBot="1" x14ac:dyDescent="0.4">
      <c r="B67" s="106"/>
      <c r="C67" s="106"/>
      <c r="D67" s="106"/>
      <c r="E67" s="106"/>
      <c r="F67" s="106"/>
      <c r="G67" s="106"/>
      <c r="H67" s="106"/>
    </row>
    <row r="68" spans="1:10" ht="15.5" x14ac:dyDescent="0.35">
      <c r="A68" s="475" t="s">
        <v>571</v>
      </c>
      <c r="B68" s="476"/>
      <c r="C68" s="307"/>
      <c r="D68" s="307"/>
      <c r="E68" s="307"/>
      <c r="F68" s="307"/>
      <c r="G68" s="307"/>
      <c r="H68" s="307"/>
      <c r="I68" s="76"/>
      <c r="J68" s="450" t="s">
        <v>511</v>
      </c>
    </row>
    <row r="69" spans="1:10" ht="15.5" x14ac:dyDescent="0.35">
      <c r="A69" s="308" t="s">
        <v>572</v>
      </c>
      <c r="B69" s="309"/>
      <c r="C69" s="310"/>
      <c r="D69" s="310"/>
      <c r="E69" s="310"/>
      <c r="F69" s="310"/>
      <c r="G69" s="310"/>
      <c r="H69" s="310"/>
      <c r="I69" s="76"/>
      <c r="J69" s="450" t="s">
        <v>3470</v>
      </c>
    </row>
    <row r="70" spans="1:10" ht="15.5" x14ac:dyDescent="0.35">
      <c r="A70" s="70"/>
      <c r="B70" s="74"/>
      <c r="C70" s="75"/>
      <c r="D70" s="75"/>
      <c r="E70" s="75"/>
      <c r="F70" s="75"/>
      <c r="G70" s="75"/>
      <c r="H70" s="71"/>
      <c r="I70" s="76"/>
      <c r="J70" s="450" t="s">
        <v>512</v>
      </c>
    </row>
    <row r="71" spans="1:10" x14ac:dyDescent="0.35">
      <c r="A71" s="477" t="s">
        <v>513</v>
      </c>
      <c r="B71" s="480" t="s">
        <v>573</v>
      </c>
      <c r="C71" s="481"/>
      <c r="D71" s="480" t="s">
        <v>574</v>
      </c>
      <c r="E71" s="482"/>
      <c r="F71" s="483"/>
      <c r="G71" s="480" t="s">
        <v>575</v>
      </c>
      <c r="H71" s="484"/>
      <c r="I71" s="484"/>
      <c r="J71" s="481"/>
    </row>
    <row r="72" spans="1:10" x14ac:dyDescent="0.35">
      <c r="A72" s="478"/>
      <c r="B72" s="485" t="s">
        <v>576</v>
      </c>
      <c r="C72" s="486"/>
      <c r="D72" s="489" t="s">
        <v>577</v>
      </c>
      <c r="E72" s="485" t="s">
        <v>515</v>
      </c>
      <c r="F72" s="486" t="s">
        <v>516</v>
      </c>
      <c r="G72" s="489" t="s">
        <v>578</v>
      </c>
      <c r="H72" s="489" t="s">
        <v>515</v>
      </c>
      <c r="I72" s="489" t="s">
        <v>516</v>
      </c>
      <c r="J72" s="384" t="s">
        <v>514</v>
      </c>
    </row>
    <row r="73" spans="1:10" x14ac:dyDescent="0.35">
      <c r="A73" s="478"/>
      <c r="B73" s="487"/>
      <c r="C73" s="488"/>
      <c r="D73" s="490"/>
      <c r="E73" s="487"/>
      <c r="F73" s="488"/>
      <c r="G73" s="491"/>
      <c r="H73" s="490"/>
      <c r="I73" s="490"/>
      <c r="J73" s="384" t="s">
        <v>579</v>
      </c>
    </row>
    <row r="74" spans="1:10" ht="15" thickBot="1" x14ac:dyDescent="0.4">
      <c r="A74" s="479"/>
      <c r="B74" s="387" t="s">
        <v>580</v>
      </c>
      <c r="C74" s="77" t="s">
        <v>581</v>
      </c>
      <c r="D74" s="77" t="s">
        <v>582</v>
      </c>
      <c r="E74" s="497" t="s">
        <v>583</v>
      </c>
      <c r="F74" s="498"/>
      <c r="G74" s="497" t="s">
        <v>521</v>
      </c>
      <c r="H74" s="495"/>
      <c r="I74" s="495"/>
      <c r="J74" s="496"/>
    </row>
    <row r="75" spans="1:10" ht="15" thickTop="1" x14ac:dyDescent="0.35">
      <c r="A75" s="78" t="s">
        <v>584</v>
      </c>
      <c r="B75" s="404">
        <v>91137862.196821675</v>
      </c>
      <c r="C75" s="404" t="s">
        <v>585</v>
      </c>
      <c r="D75" s="399" t="s">
        <v>199</v>
      </c>
      <c r="E75" s="399" t="s">
        <v>199</v>
      </c>
      <c r="F75" s="399" t="s">
        <v>199</v>
      </c>
      <c r="G75" s="404">
        <v>5895355.24157112</v>
      </c>
      <c r="H75" s="404">
        <v>471.45668024581687</v>
      </c>
      <c r="I75" s="404">
        <v>256.02211621946361</v>
      </c>
      <c r="J75" s="404" t="s">
        <v>589</v>
      </c>
    </row>
    <row r="76" spans="1:10" x14ac:dyDescent="0.35">
      <c r="A76" s="405" t="s">
        <v>586</v>
      </c>
      <c r="B76" s="404">
        <v>41043265.44914683</v>
      </c>
      <c r="C76" s="404" t="s">
        <v>585</v>
      </c>
      <c r="D76" s="404">
        <v>62.84904662471471</v>
      </c>
      <c r="E76" s="404">
        <v>4.4582659657373203</v>
      </c>
      <c r="F76" s="404">
        <v>3.4887046842559699</v>
      </c>
      <c r="G76" s="404">
        <v>2579530.1038439716</v>
      </c>
      <c r="H76" s="404">
        <v>182.9817934746539</v>
      </c>
      <c r="I76" s="404">
        <v>143.18783242959987</v>
      </c>
      <c r="J76" s="404" t="s">
        <v>527</v>
      </c>
    </row>
    <row r="77" spans="1:10" x14ac:dyDescent="0.35">
      <c r="A77" s="405" t="s">
        <v>587</v>
      </c>
      <c r="B77" s="404">
        <v>23547856.46013758</v>
      </c>
      <c r="C77" s="404" t="s">
        <v>585</v>
      </c>
      <c r="D77" s="404">
        <v>90.390222007608685</v>
      </c>
      <c r="E77" s="404">
        <v>1.3293847084140999</v>
      </c>
      <c r="F77" s="404">
        <v>4.0838943275543604</v>
      </c>
      <c r="G77" s="404">
        <v>2128495.9732351382</v>
      </c>
      <c r="H77" s="404">
        <v>31.304160294037182</v>
      </c>
      <c r="I77" s="404">
        <v>96.166957423620119</v>
      </c>
      <c r="J77" s="404" t="s">
        <v>527</v>
      </c>
    </row>
    <row r="78" spans="1:10" x14ac:dyDescent="0.35">
      <c r="A78" s="405" t="s">
        <v>588</v>
      </c>
      <c r="B78" s="404">
        <v>23571618.577340122</v>
      </c>
      <c r="C78" s="404" t="s">
        <v>585</v>
      </c>
      <c r="D78" s="404">
        <v>49.812237156145379</v>
      </c>
      <c r="E78" s="404">
        <v>3.11233754212514</v>
      </c>
      <c r="F78" s="404">
        <v>0.33678108860792</v>
      </c>
      <c r="G78" s="404">
        <v>1174155.0547286684</v>
      </c>
      <c r="H78" s="404">
        <v>73.362833426910115</v>
      </c>
      <c r="I78" s="404">
        <v>7.9384753647272399</v>
      </c>
      <c r="J78" s="404" t="s">
        <v>527</v>
      </c>
    </row>
    <row r="79" spans="1:10" x14ac:dyDescent="0.35">
      <c r="A79" s="405" t="s">
        <v>3433</v>
      </c>
      <c r="B79" s="404">
        <v>354960.13390164654</v>
      </c>
      <c r="C79" s="404" t="s">
        <v>585</v>
      </c>
      <c r="D79" s="404">
        <v>37.1143362454117</v>
      </c>
      <c r="E79" s="404">
        <v>1.46346122542E-2</v>
      </c>
      <c r="F79" s="404">
        <v>3.6586530635500401</v>
      </c>
      <c r="G79" s="404">
        <v>13174.10976334207</v>
      </c>
      <c r="H79" s="404">
        <v>5.1947039253499999E-3</v>
      </c>
      <c r="I79" s="404">
        <v>1.29867598133739</v>
      </c>
      <c r="J79" s="404" t="s">
        <v>589</v>
      </c>
    </row>
    <row r="80" spans="1:10" x14ac:dyDescent="0.35">
      <c r="A80" s="405" t="s">
        <v>3434</v>
      </c>
      <c r="B80" s="404" t="s">
        <v>556</v>
      </c>
      <c r="C80" s="404" t="s">
        <v>585</v>
      </c>
      <c r="D80" s="404" t="s">
        <v>556</v>
      </c>
      <c r="E80" s="404" t="s">
        <v>556</v>
      </c>
      <c r="F80" s="404" t="s">
        <v>556</v>
      </c>
      <c r="G80" s="404" t="s">
        <v>556</v>
      </c>
      <c r="H80" s="404" t="s">
        <v>556</v>
      </c>
      <c r="I80" s="404" t="s">
        <v>556</v>
      </c>
      <c r="J80" s="404" t="s">
        <v>556</v>
      </c>
    </row>
    <row r="81" spans="1:10" x14ac:dyDescent="0.35">
      <c r="A81" s="405" t="s">
        <v>3435</v>
      </c>
      <c r="B81" s="404">
        <v>2620161.5762954974</v>
      </c>
      <c r="C81" s="404" t="s">
        <v>585</v>
      </c>
      <c r="D81" s="404">
        <v>88.047818292785962</v>
      </c>
      <c r="E81" s="404">
        <v>70.149375522924387</v>
      </c>
      <c r="F81" s="404">
        <v>2.8357697812987901</v>
      </c>
      <c r="G81" s="399" t="s">
        <v>199</v>
      </c>
      <c r="H81" s="404">
        <v>183.80269834629033</v>
      </c>
      <c r="I81" s="404">
        <v>7.4301750201789796</v>
      </c>
      <c r="J81" s="404" t="s">
        <v>527</v>
      </c>
    </row>
    <row r="82" spans="1:10" x14ac:dyDescent="0.35">
      <c r="A82" s="406" t="s">
        <v>590</v>
      </c>
      <c r="B82" s="404">
        <v>32389766.968968615</v>
      </c>
      <c r="C82" s="404" t="s">
        <v>585</v>
      </c>
      <c r="D82" s="399" t="s">
        <v>199</v>
      </c>
      <c r="E82" s="399" t="s">
        <v>199</v>
      </c>
      <c r="F82" s="399" t="s">
        <v>199</v>
      </c>
      <c r="G82" s="404">
        <v>2536779.2265180089</v>
      </c>
      <c r="H82" s="404">
        <v>38.041270916860228</v>
      </c>
      <c r="I82" s="404">
        <v>101.32393509195673</v>
      </c>
      <c r="J82" s="404" t="s">
        <v>589</v>
      </c>
    </row>
    <row r="83" spans="1:10" x14ac:dyDescent="0.35">
      <c r="A83" s="407" t="s">
        <v>586</v>
      </c>
      <c r="B83" s="404">
        <v>1341824.3940511984</v>
      </c>
      <c r="C83" s="404" t="s">
        <v>585</v>
      </c>
      <c r="D83" s="404">
        <v>75.791010443823595</v>
      </c>
      <c r="E83" s="404">
        <v>0.72442924400886</v>
      </c>
      <c r="F83" s="404">
        <v>0.32133945451558998</v>
      </c>
      <c r="G83" s="404">
        <v>101698.22666331165</v>
      </c>
      <c r="H83" s="404">
        <v>0.97205683137514998</v>
      </c>
      <c r="I83" s="404">
        <v>0.43118111884012</v>
      </c>
      <c r="J83" s="404" t="s">
        <v>527</v>
      </c>
    </row>
    <row r="84" spans="1:10" x14ac:dyDescent="0.35">
      <c r="A84" s="407" t="s">
        <v>587</v>
      </c>
      <c r="B84" s="404">
        <v>21970021.331539605</v>
      </c>
      <c r="C84" s="404" t="s">
        <v>585</v>
      </c>
      <c r="D84" s="404">
        <v>90.620563081369596</v>
      </c>
      <c r="E84" s="404">
        <v>0.73461217854264005</v>
      </c>
      <c r="F84" s="404">
        <v>4.2883790815637504</v>
      </c>
      <c r="G84" s="404">
        <v>1990935.7039738202</v>
      </c>
      <c r="H84" s="404">
        <v>16.139445232990571</v>
      </c>
      <c r="I84" s="404">
        <v>94.215779899683724</v>
      </c>
      <c r="J84" s="404" t="s">
        <v>527</v>
      </c>
    </row>
    <row r="85" spans="1:10" x14ac:dyDescent="0.35">
      <c r="A85" s="407" t="s">
        <v>588</v>
      </c>
      <c r="B85" s="404">
        <v>8829876.3098276611</v>
      </c>
      <c r="C85" s="404" t="s">
        <v>585</v>
      </c>
      <c r="D85" s="404">
        <v>50.248073994006518</v>
      </c>
      <c r="E85" s="404">
        <v>2.3689668073318502</v>
      </c>
      <c r="F85" s="404">
        <v>0.75481115226358997</v>
      </c>
      <c r="G85" s="404">
        <v>443684.27817414561</v>
      </c>
      <c r="H85" s="404">
        <v>20.9176838908276</v>
      </c>
      <c r="I85" s="404">
        <v>6.6648891117659703</v>
      </c>
      <c r="J85" s="404" t="s">
        <v>527</v>
      </c>
    </row>
    <row r="86" spans="1:10" x14ac:dyDescent="0.35">
      <c r="A86" s="407" t="s">
        <v>3433</v>
      </c>
      <c r="B86" s="404">
        <v>52888.087323471489</v>
      </c>
      <c r="C86" s="404" t="s">
        <v>585</v>
      </c>
      <c r="D86" s="404">
        <v>8.7168534553273496</v>
      </c>
      <c r="E86" s="404" t="s">
        <v>3303</v>
      </c>
      <c r="F86" s="404" t="s">
        <v>3303</v>
      </c>
      <c r="G86" s="404">
        <v>461.01770673125719</v>
      </c>
      <c r="H86" s="404" t="s">
        <v>3303</v>
      </c>
      <c r="I86" s="404" t="s">
        <v>3303</v>
      </c>
      <c r="J86" s="404" t="s">
        <v>589</v>
      </c>
    </row>
    <row r="87" spans="1:10" x14ac:dyDescent="0.35">
      <c r="A87" s="407" t="s">
        <v>3434</v>
      </c>
      <c r="B87" s="404" t="s">
        <v>556</v>
      </c>
      <c r="C87" s="404" t="s">
        <v>585</v>
      </c>
      <c r="D87" s="404" t="s">
        <v>556</v>
      </c>
      <c r="E87" s="404" t="s">
        <v>556</v>
      </c>
      <c r="F87" s="404" t="s">
        <v>556</v>
      </c>
      <c r="G87" s="404" t="s">
        <v>556</v>
      </c>
      <c r="H87" s="404" t="s">
        <v>556</v>
      </c>
      <c r="I87" s="404" t="s">
        <v>556</v>
      </c>
      <c r="J87" s="404" t="s">
        <v>556</v>
      </c>
    </row>
    <row r="88" spans="1:10" x14ac:dyDescent="0.35">
      <c r="A88" s="407" t="s">
        <v>3435</v>
      </c>
      <c r="B88" s="404">
        <v>195156.84622667928</v>
      </c>
      <c r="C88" s="404" t="s">
        <v>585</v>
      </c>
      <c r="D88" s="404">
        <v>97.735736802039924</v>
      </c>
      <c r="E88" s="404">
        <v>6.192435418265E-2</v>
      </c>
      <c r="F88" s="404">
        <v>6.192435418265E-2</v>
      </c>
      <c r="G88" s="404">
        <v>19073.798157926904</v>
      </c>
      <c r="H88" s="404">
        <v>1.2084961666909999E-2</v>
      </c>
      <c r="I88" s="404">
        <v>1.2084961666909999E-2</v>
      </c>
      <c r="J88" s="404" t="s">
        <v>527</v>
      </c>
    </row>
    <row r="89" spans="1:10" x14ac:dyDescent="0.35">
      <c r="A89" s="408" t="s">
        <v>3436</v>
      </c>
      <c r="B89" s="404">
        <v>29762022.261531696</v>
      </c>
      <c r="C89" s="404" t="s">
        <v>585</v>
      </c>
      <c r="D89" s="399" t="s">
        <v>199</v>
      </c>
      <c r="E89" s="399" t="s">
        <v>199</v>
      </c>
      <c r="F89" s="399" t="s">
        <v>199</v>
      </c>
      <c r="G89" s="404">
        <v>2400057.4856406469</v>
      </c>
      <c r="H89" s="404">
        <v>34.823479419570468</v>
      </c>
      <c r="I89" s="404">
        <v>100.86538569159121</v>
      </c>
      <c r="J89" s="404" t="s">
        <v>589</v>
      </c>
    </row>
    <row r="90" spans="1:10" x14ac:dyDescent="0.35">
      <c r="A90" s="407" t="s">
        <v>586</v>
      </c>
      <c r="B90" s="404">
        <v>1289345.7754762077</v>
      </c>
      <c r="C90" s="404" t="s">
        <v>585</v>
      </c>
      <c r="D90" s="404">
        <v>75.981710695644367</v>
      </c>
      <c r="E90" s="404">
        <v>0.66331306705496995</v>
      </c>
      <c r="F90" s="404">
        <v>0.25283307148143003</v>
      </c>
      <c r="G90" s="404">
        <v>97966.697698884454</v>
      </c>
      <c r="H90" s="404">
        <v>0.85523990082548995</v>
      </c>
      <c r="I90" s="404">
        <v>0.32598925261525002</v>
      </c>
      <c r="J90" s="404" t="s">
        <v>527</v>
      </c>
    </row>
    <row r="91" spans="1:10" x14ac:dyDescent="0.35">
      <c r="A91" s="407" t="s">
        <v>587</v>
      </c>
      <c r="B91" s="404">
        <v>21878947.484241422</v>
      </c>
      <c r="C91" s="404" t="s">
        <v>585</v>
      </c>
      <c r="D91" s="404">
        <v>90.624623010701626</v>
      </c>
      <c r="E91" s="404">
        <v>0.69812515865578995</v>
      </c>
      <c r="F91" s="404">
        <v>4.3002982540659396</v>
      </c>
      <c r="G91" s="404">
        <v>1982771.3676303178</v>
      </c>
      <c r="H91" s="404">
        <v>15.27424368365784</v>
      </c>
      <c r="I91" s="404">
        <v>94.085999667283815</v>
      </c>
      <c r="J91" s="404" t="s">
        <v>527</v>
      </c>
    </row>
    <row r="92" spans="1:10" x14ac:dyDescent="0.35">
      <c r="A92" s="407" t="s">
        <v>588</v>
      </c>
      <c r="B92" s="404">
        <v>6345684.0682639154</v>
      </c>
      <c r="C92" s="404" t="s">
        <v>585</v>
      </c>
      <c r="D92" s="404">
        <v>50.248073994006518</v>
      </c>
      <c r="E92" s="404">
        <v>2.9440341927598199</v>
      </c>
      <c r="F92" s="404">
        <v>1.01506972939916</v>
      </c>
      <c r="G92" s="404">
        <v>318858.40260471357</v>
      </c>
      <c r="H92" s="404">
        <v>18.681910873420229</v>
      </c>
      <c r="I92" s="404">
        <v>6.4413118100252298</v>
      </c>
      <c r="J92" s="404" t="s">
        <v>527</v>
      </c>
    </row>
    <row r="93" spans="1:10" x14ac:dyDescent="0.35">
      <c r="A93" s="407" t="s">
        <v>3433</v>
      </c>
      <c r="B93" s="404">
        <v>52888.087323471489</v>
      </c>
      <c r="C93" s="404" t="s">
        <v>585</v>
      </c>
      <c r="D93" s="404">
        <v>8.7168534553273496</v>
      </c>
      <c r="E93" s="404" t="s">
        <v>561</v>
      </c>
      <c r="F93" s="404" t="s">
        <v>561</v>
      </c>
      <c r="G93" s="404">
        <v>461.01770673125719</v>
      </c>
      <c r="H93" s="404" t="s">
        <v>561</v>
      </c>
      <c r="I93" s="404" t="s">
        <v>561</v>
      </c>
      <c r="J93" s="404" t="s">
        <v>527</v>
      </c>
    </row>
    <row r="94" spans="1:10" x14ac:dyDescent="0.35">
      <c r="A94" s="407" t="s">
        <v>3434</v>
      </c>
      <c r="B94" s="404" t="s">
        <v>556</v>
      </c>
      <c r="C94" s="404" t="s">
        <v>585</v>
      </c>
      <c r="D94" s="404" t="s">
        <v>556</v>
      </c>
      <c r="E94" s="404" t="s">
        <v>556</v>
      </c>
      <c r="F94" s="404" t="s">
        <v>556</v>
      </c>
      <c r="G94" s="404" t="s">
        <v>556</v>
      </c>
      <c r="H94" s="404" t="s">
        <v>556</v>
      </c>
      <c r="I94" s="404" t="s">
        <v>556</v>
      </c>
      <c r="J94" s="404" t="s">
        <v>556</v>
      </c>
    </row>
    <row r="95" spans="1:10" x14ac:dyDescent="0.35">
      <c r="A95" s="407" t="s">
        <v>3435</v>
      </c>
      <c r="B95" s="404">
        <v>195156.84622667928</v>
      </c>
      <c r="C95" s="404" t="s">
        <v>585</v>
      </c>
      <c r="D95" s="404">
        <v>97.735736802039924</v>
      </c>
      <c r="E95" s="404">
        <v>6.192435418265E-2</v>
      </c>
      <c r="F95" s="404">
        <v>6.192435418265E-2</v>
      </c>
      <c r="G95" s="404">
        <v>19073.798157926904</v>
      </c>
      <c r="H95" s="404">
        <v>1.2084961666909999E-2</v>
      </c>
      <c r="I95" s="404">
        <v>1.2084961666909999E-2</v>
      </c>
      <c r="J95" s="404" t="s">
        <v>527</v>
      </c>
    </row>
    <row r="96" spans="1:10" x14ac:dyDescent="0.35">
      <c r="A96" s="409" t="s">
        <v>591</v>
      </c>
      <c r="B96" s="404">
        <v>29762022.261531696</v>
      </c>
      <c r="C96" s="404" t="s">
        <v>585</v>
      </c>
      <c r="D96" s="399" t="s">
        <v>199</v>
      </c>
      <c r="E96" s="399" t="s">
        <v>199</v>
      </c>
      <c r="F96" s="399" t="s">
        <v>199</v>
      </c>
      <c r="G96" s="404">
        <v>2400057.4856406469</v>
      </c>
      <c r="H96" s="404">
        <v>34.823479419570468</v>
      </c>
      <c r="I96" s="404">
        <v>100.86538569159121</v>
      </c>
      <c r="J96" s="404" t="s">
        <v>589</v>
      </c>
    </row>
    <row r="97" spans="1:10" x14ac:dyDescent="0.35">
      <c r="A97" s="410" t="s">
        <v>592</v>
      </c>
      <c r="B97" s="394">
        <v>1289345.7754762077</v>
      </c>
      <c r="C97" s="404" t="s">
        <v>585</v>
      </c>
      <c r="D97" s="404">
        <v>75.981710695644367</v>
      </c>
      <c r="E97" s="404">
        <v>0.66331306705496995</v>
      </c>
      <c r="F97" s="404">
        <v>0.25283307148143003</v>
      </c>
      <c r="G97" s="394">
        <v>97966.697698884454</v>
      </c>
      <c r="H97" s="394">
        <v>0.85523990082548995</v>
      </c>
      <c r="I97" s="394">
        <v>0.32598925261525002</v>
      </c>
      <c r="J97" s="394" t="s">
        <v>527</v>
      </c>
    </row>
    <row r="98" spans="1:10" x14ac:dyDescent="0.35">
      <c r="A98" s="410" t="s">
        <v>593</v>
      </c>
      <c r="B98" s="394">
        <v>21878947.484241422</v>
      </c>
      <c r="C98" s="404" t="s">
        <v>585</v>
      </c>
      <c r="D98" s="404">
        <v>90.624623010701626</v>
      </c>
      <c r="E98" s="404">
        <v>0.69812515865578995</v>
      </c>
      <c r="F98" s="404">
        <v>4.3002982540659396</v>
      </c>
      <c r="G98" s="394">
        <v>1982771.3676303178</v>
      </c>
      <c r="H98" s="394">
        <v>15.27424368365784</v>
      </c>
      <c r="I98" s="394">
        <v>94.085999667283815</v>
      </c>
      <c r="J98" s="394" t="s">
        <v>527</v>
      </c>
    </row>
    <row r="99" spans="1:10" x14ac:dyDescent="0.35">
      <c r="A99" s="410" t="s">
        <v>594</v>
      </c>
      <c r="B99" s="394">
        <v>6345684.0682639154</v>
      </c>
      <c r="C99" s="404" t="s">
        <v>585</v>
      </c>
      <c r="D99" s="404">
        <v>50.248073994006518</v>
      </c>
      <c r="E99" s="404">
        <v>2.9440341927598199</v>
      </c>
      <c r="F99" s="404">
        <v>1.01506972939916</v>
      </c>
      <c r="G99" s="394">
        <v>318858.40260471357</v>
      </c>
      <c r="H99" s="394">
        <v>18.681910873420229</v>
      </c>
      <c r="I99" s="394">
        <v>6.4413118100252298</v>
      </c>
      <c r="J99" s="394" t="s">
        <v>527</v>
      </c>
    </row>
    <row r="100" spans="1:10" x14ac:dyDescent="0.35">
      <c r="A100" s="410" t="s">
        <v>595</v>
      </c>
      <c r="B100" s="394">
        <v>52888.087323471489</v>
      </c>
      <c r="C100" s="404" t="s">
        <v>585</v>
      </c>
      <c r="D100" s="404">
        <v>8.7168534553273496</v>
      </c>
      <c r="E100" s="404" t="s">
        <v>527</v>
      </c>
      <c r="F100" s="404" t="s">
        <v>527</v>
      </c>
      <c r="G100" s="394">
        <v>461.01770673125719</v>
      </c>
      <c r="H100" s="394" t="s">
        <v>527</v>
      </c>
      <c r="I100" s="394" t="s">
        <v>527</v>
      </c>
      <c r="J100" s="394" t="s">
        <v>527</v>
      </c>
    </row>
    <row r="101" spans="1:10" x14ac:dyDescent="0.35">
      <c r="A101" s="410" t="s">
        <v>596</v>
      </c>
      <c r="B101" s="394" t="s">
        <v>556</v>
      </c>
      <c r="C101" s="404" t="s">
        <v>585</v>
      </c>
      <c r="D101" s="404" t="s">
        <v>556</v>
      </c>
      <c r="E101" s="404" t="s">
        <v>556</v>
      </c>
      <c r="F101" s="404" t="s">
        <v>556</v>
      </c>
      <c r="G101" s="394" t="s">
        <v>556</v>
      </c>
      <c r="H101" s="394" t="s">
        <v>556</v>
      </c>
      <c r="I101" s="394" t="s">
        <v>556</v>
      </c>
      <c r="J101" s="394" t="s">
        <v>556</v>
      </c>
    </row>
    <row r="102" spans="1:10" x14ac:dyDescent="0.35">
      <c r="A102" s="410" t="s">
        <v>96</v>
      </c>
      <c r="B102" s="394">
        <v>195156.84622667928</v>
      </c>
      <c r="C102" s="404" t="s">
        <v>585</v>
      </c>
      <c r="D102" s="404">
        <v>97.735736802039924</v>
      </c>
      <c r="E102" s="404">
        <v>6.192435418265E-2</v>
      </c>
      <c r="F102" s="404">
        <v>6.192435418265E-2</v>
      </c>
      <c r="G102" s="394">
        <v>19073.798157926904</v>
      </c>
      <c r="H102" s="394">
        <v>1.2084961666909999E-2</v>
      </c>
      <c r="I102" s="394">
        <v>1.2084961666909999E-2</v>
      </c>
      <c r="J102" s="394" t="s">
        <v>527</v>
      </c>
    </row>
    <row r="103" spans="1:10" x14ac:dyDescent="0.35">
      <c r="A103" s="409" t="s">
        <v>597</v>
      </c>
      <c r="B103" s="404" t="s">
        <v>3304</v>
      </c>
      <c r="C103" s="404" t="s">
        <v>585</v>
      </c>
      <c r="D103" s="399" t="s">
        <v>199</v>
      </c>
      <c r="E103" s="399" t="s">
        <v>199</v>
      </c>
      <c r="F103" s="399" t="s">
        <v>199</v>
      </c>
      <c r="G103" s="404" t="s">
        <v>3304</v>
      </c>
      <c r="H103" s="404" t="s">
        <v>601</v>
      </c>
      <c r="I103" s="404" t="s">
        <v>601</v>
      </c>
      <c r="J103" s="404" t="s">
        <v>589</v>
      </c>
    </row>
    <row r="104" spans="1:10" x14ac:dyDescent="0.35">
      <c r="A104" s="410" t="s">
        <v>592</v>
      </c>
      <c r="B104" s="394" t="s">
        <v>529</v>
      </c>
      <c r="C104" s="404" t="s">
        <v>585</v>
      </c>
      <c r="D104" s="404" t="s">
        <v>561</v>
      </c>
      <c r="E104" s="404" t="s">
        <v>529</v>
      </c>
      <c r="F104" s="404" t="s">
        <v>529</v>
      </c>
      <c r="G104" s="394" t="s">
        <v>529</v>
      </c>
      <c r="H104" s="394" t="s">
        <v>529</v>
      </c>
      <c r="I104" s="394" t="s">
        <v>529</v>
      </c>
      <c r="J104" s="394" t="s">
        <v>527</v>
      </c>
    </row>
    <row r="105" spans="1:10" x14ac:dyDescent="0.35">
      <c r="A105" s="410" t="s">
        <v>593</v>
      </c>
      <c r="B105" s="394" t="s">
        <v>529</v>
      </c>
      <c r="C105" s="404" t="s">
        <v>585</v>
      </c>
      <c r="D105" s="404" t="s">
        <v>561</v>
      </c>
      <c r="E105" s="404" t="s">
        <v>529</v>
      </c>
      <c r="F105" s="404" t="s">
        <v>529</v>
      </c>
      <c r="G105" s="394" t="s">
        <v>529</v>
      </c>
      <c r="H105" s="394" t="s">
        <v>529</v>
      </c>
      <c r="I105" s="394" t="s">
        <v>529</v>
      </c>
      <c r="J105" s="394" t="s">
        <v>527</v>
      </c>
    </row>
    <row r="106" spans="1:10" x14ac:dyDescent="0.35">
      <c r="A106" s="410" t="s">
        <v>594</v>
      </c>
      <c r="B106" s="394" t="s">
        <v>529</v>
      </c>
      <c r="C106" s="404" t="s">
        <v>585</v>
      </c>
      <c r="D106" s="404" t="s">
        <v>561</v>
      </c>
      <c r="E106" s="404" t="s">
        <v>529</v>
      </c>
      <c r="F106" s="404" t="s">
        <v>529</v>
      </c>
      <c r="G106" s="394" t="s">
        <v>529</v>
      </c>
      <c r="H106" s="394" t="s">
        <v>529</v>
      </c>
      <c r="I106" s="394" t="s">
        <v>529</v>
      </c>
      <c r="J106" s="394" t="s">
        <v>527</v>
      </c>
    </row>
    <row r="107" spans="1:10" x14ac:dyDescent="0.35">
      <c r="A107" s="410" t="s">
        <v>595</v>
      </c>
      <c r="B107" s="394" t="s">
        <v>529</v>
      </c>
      <c r="C107" s="404" t="s">
        <v>585</v>
      </c>
      <c r="D107" s="404" t="s">
        <v>561</v>
      </c>
      <c r="E107" s="404" t="s">
        <v>529</v>
      </c>
      <c r="F107" s="404" t="s">
        <v>529</v>
      </c>
      <c r="G107" s="394" t="s">
        <v>529</v>
      </c>
      <c r="H107" s="394" t="s">
        <v>529</v>
      </c>
      <c r="I107" s="394" t="s">
        <v>529</v>
      </c>
      <c r="J107" s="394" t="s">
        <v>527</v>
      </c>
    </row>
    <row r="108" spans="1:10" x14ac:dyDescent="0.35">
      <c r="A108" s="410" t="s">
        <v>596</v>
      </c>
      <c r="B108" s="394" t="s">
        <v>556</v>
      </c>
      <c r="C108" s="404" t="s">
        <v>585</v>
      </c>
      <c r="D108" s="404" t="s">
        <v>556</v>
      </c>
      <c r="E108" s="404" t="s">
        <v>556</v>
      </c>
      <c r="F108" s="404" t="s">
        <v>556</v>
      </c>
      <c r="G108" s="394" t="s">
        <v>556</v>
      </c>
      <c r="H108" s="394" t="s">
        <v>556</v>
      </c>
      <c r="I108" s="394" t="s">
        <v>556</v>
      </c>
      <c r="J108" s="394" t="s">
        <v>556</v>
      </c>
    </row>
    <row r="109" spans="1:10" x14ac:dyDescent="0.35">
      <c r="A109" s="410" t="s">
        <v>96</v>
      </c>
      <c r="B109" s="394" t="s">
        <v>529</v>
      </c>
      <c r="C109" s="404" t="s">
        <v>585</v>
      </c>
      <c r="D109" s="404" t="s">
        <v>561</v>
      </c>
      <c r="E109" s="404" t="s">
        <v>529</v>
      </c>
      <c r="F109" s="404" t="s">
        <v>529</v>
      </c>
      <c r="G109" s="394" t="s">
        <v>529</v>
      </c>
      <c r="H109" s="394" t="s">
        <v>529</v>
      </c>
      <c r="I109" s="394" t="s">
        <v>529</v>
      </c>
      <c r="J109" s="394" t="s">
        <v>527</v>
      </c>
    </row>
    <row r="110" spans="1:10" x14ac:dyDescent="0.35">
      <c r="A110" s="409" t="s">
        <v>598</v>
      </c>
      <c r="B110" s="404" t="s">
        <v>3304</v>
      </c>
      <c r="C110" s="404" t="s">
        <v>585</v>
      </c>
      <c r="D110" s="399" t="s">
        <v>199</v>
      </c>
      <c r="E110" s="399" t="s">
        <v>199</v>
      </c>
      <c r="F110" s="399" t="s">
        <v>199</v>
      </c>
      <c r="G110" s="404" t="s">
        <v>601</v>
      </c>
      <c r="H110" s="404" t="s">
        <v>3304</v>
      </c>
      <c r="I110" s="404" t="s">
        <v>601</v>
      </c>
      <c r="J110" s="404" t="s">
        <v>589</v>
      </c>
    </row>
    <row r="111" spans="1:10" x14ac:dyDescent="0.35">
      <c r="A111" s="410" t="s">
        <v>592</v>
      </c>
      <c r="B111" s="394" t="s">
        <v>529</v>
      </c>
      <c r="C111" s="404" t="s">
        <v>585</v>
      </c>
      <c r="D111" s="404" t="s">
        <v>561</v>
      </c>
      <c r="E111" s="404" t="s">
        <v>529</v>
      </c>
      <c r="F111" s="404" t="s">
        <v>529</v>
      </c>
      <c r="G111" s="394" t="s">
        <v>529</v>
      </c>
      <c r="H111" s="394" t="s">
        <v>529</v>
      </c>
      <c r="I111" s="394" t="s">
        <v>529</v>
      </c>
      <c r="J111" s="394" t="s">
        <v>527</v>
      </c>
    </row>
    <row r="112" spans="1:10" x14ac:dyDescent="0.35">
      <c r="A112" s="410" t="s">
        <v>593</v>
      </c>
      <c r="B112" s="394" t="s">
        <v>529</v>
      </c>
      <c r="C112" s="404" t="s">
        <v>585</v>
      </c>
      <c r="D112" s="404" t="s">
        <v>561</v>
      </c>
      <c r="E112" s="404" t="s">
        <v>529</v>
      </c>
      <c r="F112" s="404" t="s">
        <v>529</v>
      </c>
      <c r="G112" s="394" t="s">
        <v>529</v>
      </c>
      <c r="H112" s="394" t="s">
        <v>529</v>
      </c>
      <c r="I112" s="394" t="s">
        <v>529</v>
      </c>
      <c r="J112" s="394" t="s">
        <v>527</v>
      </c>
    </row>
    <row r="113" spans="1:10" x14ac:dyDescent="0.35">
      <c r="A113" s="410" t="s">
        <v>594</v>
      </c>
      <c r="B113" s="394" t="s">
        <v>529</v>
      </c>
      <c r="C113" s="404" t="s">
        <v>585</v>
      </c>
      <c r="D113" s="404" t="s">
        <v>561</v>
      </c>
      <c r="E113" s="404" t="s">
        <v>529</v>
      </c>
      <c r="F113" s="404" t="s">
        <v>529</v>
      </c>
      <c r="G113" s="394" t="s">
        <v>529</v>
      </c>
      <c r="H113" s="394" t="s">
        <v>529</v>
      </c>
      <c r="I113" s="394" t="s">
        <v>529</v>
      </c>
      <c r="J113" s="394" t="s">
        <v>527</v>
      </c>
    </row>
    <row r="114" spans="1:10" x14ac:dyDescent="0.35">
      <c r="A114" s="410" t="s">
        <v>595</v>
      </c>
      <c r="B114" s="394" t="s">
        <v>529</v>
      </c>
      <c r="C114" s="404" t="s">
        <v>585</v>
      </c>
      <c r="D114" s="404" t="s">
        <v>561</v>
      </c>
      <c r="E114" s="404" t="s">
        <v>529</v>
      </c>
      <c r="F114" s="404" t="s">
        <v>529</v>
      </c>
      <c r="G114" s="394" t="s">
        <v>529</v>
      </c>
      <c r="H114" s="394" t="s">
        <v>529</v>
      </c>
      <c r="I114" s="394" t="s">
        <v>529</v>
      </c>
      <c r="J114" s="394" t="s">
        <v>527</v>
      </c>
    </row>
    <row r="115" spans="1:10" x14ac:dyDescent="0.35">
      <c r="A115" s="410" t="s">
        <v>596</v>
      </c>
      <c r="B115" s="394" t="s">
        <v>556</v>
      </c>
      <c r="C115" s="404" t="s">
        <v>585</v>
      </c>
      <c r="D115" s="404" t="s">
        <v>556</v>
      </c>
      <c r="E115" s="404" t="s">
        <v>556</v>
      </c>
      <c r="F115" s="404" t="s">
        <v>556</v>
      </c>
      <c r="G115" s="394" t="s">
        <v>556</v>
      </c>
      <c r="H115" s="394" t="s">
        <v>556</v>
      </c>
      <c r="I115" s="394" t="s">
        <v>556</v>
      </c>
      <c r="J115" s="394" t="s">
        <v>556</v>
      </c>
    </row>
    <row r="116" spans="1:10" x14ac:dyDescent="0.35">
      <c r="A116" s="410" t="s">
        <v>96</v>
      </c>
      <c r="B116" s="394" t="s">
        <v>529</v>
      </c>
      <c r="C116" s="404" t="s">
        <v>585</v>
      </c>
      <c r="D116" s="404" t="s">
        <v>561</v>
      </c>
      <c r="E116" s="404" t="s">
        <v>529</v>
      </c>
      <c r="F116" s="404" t="s">
        <v>529</v>
      </c>
      <c r="G116" s="394" t="s">
        <v>529</v>
      </c>
      <c r="H116" s="394" t="s">
        <v>529</v>
      </c>
      <c r="I116" s="394" t="s">
        <v>529</v>
      </c>
      <c r="J116" s="394" t="s">
        <v>527</v>
      </c>
    </row>
    <row r="117" spans="1:10" x14ac:dyDescent="0.35">
      <c r="A117" s="411" t="s">
        <v>526</v>
      </c>
      <c r="B117" s="404">
        <v>1762804.2815129245</v>
      </c>
      <c r="C117" s="404" t="s">
        <v>585</v>
      </c>
      <c r="D117" s="399" t="s">
        <v>199</v>
      </c>
      <c r="E117" s="399" t="s">
        <v>199</v>
      </c>
      <c r="F117" s="399" t="s">
        <v>199</v>
      </c>
      <c r="G117" s="404">
        <v>89593.949221728457</v>
      </c>
      <c r="H117" s="404">
        <v>1.65477355037977</v>
      </c>
      <c r="I117" s="404">
        <v>0.25058877413691999</v>
      </c>
      <c r="J117" s="404" t="s">
        <v>589</v>
      </c>
    </row>
    <row r="118" spans="1:10" x14ac:dyDescent="0.35">
      <c r="A118" s="407" t="s">
        <v>586</v>
      </c>
      <c r="B118" s="394">
        <v>47606.342155162827</v>
      </c>
      <c r="C118" s="404" t="s">
        <v>585</v>
      </c>
      <c r="D118" s="404">
        <v>71.105701059850205</v>
      </c>
      <c r="E118" s="404">
        <v>2.22599096016092</v>
      </c>
      <c r="F118" s="404">
        <v>2.0044709460968599</v>
      </c>
      <c r="G118" s="394">
        <v>3385.0823338379528</v>
      </c>
      <c r="H118" s="394">
        <v>0.10597128728372</v>
      </c>
      <c r="I118" s="394">
        <v>9.5425529699969994E-2</v>
      </c>
      <c r="J118" s="394" t="s">
        <v>527</v>
      </c>
    </row>
    <row r="119" spans="1:10" x14ac:dyDescent="0.35">
      <c r="A119" s="407" t="s">
        <v>587</v>
      </c>
      <c r="B119" s="394">
        <v>595.8276365188334</v>
      </c>
      <c r="C119" s="404" t="s">
        <v>585</v>
      </c>
      <c r="D119" s="404">
        <v>89.645233903118736</v>
      </c>
      <c r="E119" s="404">
        <v>9.5000000000018208</v>
      </c>
      <c r="F119" s="404">
        <v>1.42500000000111</v>
      </c>
      <c r="G119" s="394">
        <v>53.413107841673231</v>
      </c>
      <c r="H119" s="394">
        <v>5.6603625469299999E-3</v>
      </c>
      <c r="I119" s="394">
        <v>8.4905438204000002E-4</v>
      </c>
      <c r="J119" s="394" t="s">
        <v>527</v>
      </c>
    </row>
    <row r="120" spans="1:10" x14ac:dyDescent="0.35">
      <c r="A120" s="407" t="s">
        <v>588</v>
      </c>
      <c r="B120" s="394">
        <v>1714602.1117212428</v>
      </c>
      <c r="C120" s="404" t="s">
        <v>585</v>
      </c>
      <c r="D120" s="404">
        <v>50.248073994006511</v>
      </c>
      <c r="E120" s="404">
        <v>0.9</v>
      </c>
      <c r="F120" s="404">
        <v>0.09</v>
      </c>
      <c r="G120" s="394">
        <v>86155.453780048832</v>
      </c>
      <c r="H120" s="394">
        <v>1.54314190054912</v>
      </c>
      <c r="I120" s="394">
        <v>0.15431419005491001</v>
      </c>
      <c r="J120" s="394" t="s">
        <v>527</v>
      </c>
    </row>
    <row r="121" spans="1:10" x14ac:dyDescent="0.35">
      <c r="A121" s="407" t="s">
        <v>3433</v>
      </c>
      <c r="B121" s="394" t="s">
        <v>556</v>
      </c>
      <c r="C121" s="404" t="s">
        <v>585</v>
      </c>
      <c r="D121" s="404" t="s">
        <v>556</v>
      </c>
      <c r="E121" s="404" t="s">
        <v>556</v>
      </c>
      <c r="F121" s="404" t="s">
        <v>556</v>
      </c>
      <c r="G121" s="394" t="s">
        <v>556</v>
      </c>
      <c r="H121" s="394" t="s">
        <v>556</v>
      </c>
      <c r="I121" s="394" t="s">
        <v>556</v>
      </c>
      <c r="J121" s="394" t="s">
        <v>556</v>
      </c>
    </row>
    <row r="122" spans="1:10" x14ac:dyDescent="0.35">
      <c r="A122" s="407" t="s">
        <v>3434</v>
      </c>
      <c r="B122" s="394" t="s">
        <v>556</v>
      </c>
      <c r="C122" s="404" t="s">
        <v>585</v>
      </c>
      <c r="D122" s="404" t="s">
        <v>556</v>
      </c>
      <c r="E122" s="404" t="s">
        <v>556</v>
      </c>
      <c r="F122" s="404" t="s">
        <v>556</v>
      </c>
      <c r="G122" s="394" t="s">
        <v>556</v>
      </c>
      <c r="H122" s="394" t="s">
        <v>556</v>
      </c>
      <c r="I122" s="394" t="s">
        <v>556</v>
      </c>
      <c r="J122" s="394" t="s">
        <v>556</v>
      </c>
    </row>
    <row r="123" spans="1:10" x14ac:dyDescent="0.35">
      <c r="A123" s="407" t="s">
        <v>3435</v>
      </c>
      <c r="B123" s="394" t="s">
        <v>529</v>
      </c>
      <c r="C123" s="404" t="s">
        <v>585</v>
      </c>
      <c r="D123" s="404" t="s">
        <v>561</v>
      </c>
      <c r="E123" s="404" t="s">
        <v>529</v>
      </c>
      <c r="F123" s="404" t="s">
        <v>529</v>
      </c>
      <c r="G123" s="394" t="s">
        <v>529</v>
      </c>
      <c r="H123" s="394" t="s">
        <v>529</v>
      </c>
      <c r="I123" s="394" t="s">
        <v>529</v>
      </c>
      <c r="J123" s="394" t="s">
        <v>527</v>
      </c>
    </row>
    <row r="124" spans="1:10" x14ac:dyDescent="0.35">
      <c r="A124" s="412" t="s">
        <v>3437</v>
      </c>
      <c r="B124" s="404">
        <v>864940.42592399509</v>
      </c>
      <c r="C124" s="404" t="s">
        <v>585</v>
      </c>
      <c r="D124" s="399" t="s">
        <v>199</v>
      </c>
      <c r="E124" s="399" t="s">
        <v>199</v>
      </c>
      <c r="F124" s="399" t="s">
        <v>199</v>
      </c>
      <c r="G124" s="404">
        <v>47127.791655633242</v>
      </c>
      <c r="H124" s="404">
        <v>1.5630179469099901</v>
      </c>
      <c r="I124" s="404">
        <v>0.20796062622860001</v>
      </c>
      <c r="J124" s="404" t="s">
        <v>589</v>
      </c>
    </row>
    <row r="125" spans="1:10" x14ac:dyDescent="0.35">
      <c r="A125" s="405" t="s">
        <v>586</v>
      </c>
      <c r="B125" s="404">
        <v>4872.2764198279274</v>
      </c>
      <c r="C125" s="404" t="s">
        <v>585</v>
      </c>
      <c r="D125" s="404">
        <v>71.105701059850205</v>
      </c>
      <c r="E125" s="404">
        <v>2.2259909601604702</v>
      </c>
      <c r="F125" s="404">
        <v>2.0044709460972898</v>
      </c>
      <c r="G125" s="404">
        <v>346.44663058924181</v>
      </c>
      <c r="H125" s="404">
        <v>1.0845643265939999E-2</v>
      </c>
      <c r="I125" s="404">
        <v>9.7663365249000007E-3</v>
      </c>
      <c r="J125" s="404" t="s">
        <v>527</v>
      </c>
    </row>
    <row r="126" spans="1:10" x14ac:dyDescent="0.35">
      <c r="A126" s="405" t="s">
        <v>587</v>
      </c>
      <c r="B126" s="404">
        <v>90478.019661663464</v>
      </c>
      <c r="C126" s="404" t="s">
        <v>585</v>
      </c>
      <c r="D126" s="404">
        <v>89.645233903118736</v>
      </c>
      <c r="E126" s="404">
        <v>9.4999999999999698</v>
      </c>
      <c r="F126" s="404">
        <v>1.425</v>
      </c>
      <c r="G126" s="404">
        <v>8110.9232356607972</v>
      </c>
      <c r="H126" s="404">
        <v>0.85954118678580005</v>
      </c>
      <c r="I126" s="404">
        <v>0.12893117801786999</v>
      </c>
      <c r="J126" s="404" t="s">
        <v>527</v>
      </c>
    </row>
    <row r="127" spans="1:10" x14ac:dyDescent="0.35">
      <c r="A127" s="405" t="s">
        <v>588</v>
      </c>
      <c r="B127" s="404">
        <v>769590.12984250369</v>
      </c>
      <c r="C127" s="404" t="s">
        <v>585</v>
      </c>
      <c r="D127" s="404">
        <v>50.248073994006511</v>
      </c>
      <c r="E127" s="404">
        <v>0.9</v>
      </c>
      <c r="F127" s="404">
        <v>9.0000000000010003E-2</v>
      </c>
      <c r="G127" s="404">
        <v>38670.421789383203</v>
      </c>
      <c r="H127" s="404">
        <v>0.69263111685824996</v>
      </c>
      <c r="I127" s="404">
        <v>6.9263111685830006E-2</v>
      </c>
      <c r="J127" s="404" t="s">
        <v>527</v>
      </c>
    </row>
    <row r="128" spans="1:10" x14ac:dyDescent="0.35">
      <c r="A128" s="405" t="s">
        <v>3433</v>
      </c>
      <c r="B128" s="404" t="s">
        <v>556</v>
      </c>
      <c r="C128" s="404" t="s">
        <v>585</v>
      </c>
      <c r="D128" s="404" t="s">
        <v>556</v>
      </c>
      <c r="E128" s="404" t="s">
        <v>556</v>
      </c>
      <c r="F128" s="404" t="s">
        <v>556</v>
      </c>
      <c r="G128" s="404" t="s">
        <v>556</v>
      </c>
      <c r="H128" s="404" t="s">
        <v>556</v>
      </c>
      <c r="I128" s="404" t="s">
        <v>556</v>
      </c>
      <c r="J128" s="404" t="s">
        <v>556</v>
      </c>
    </row>
    <row r="129" spans="1:10" x14ac:dyDescent="0.35">
      <c r="A129" s="405" t="s">
        <v>3434</v>
      </c>
      <c r="B129" s="404" t="s">
        <v>556</v>
      </c>
      <c r="C129" s="404" t="s">
        <v>585</v>
      </c>
      <c r="D129" s="404" t="s">
        <v>556</v>
      </c>
      <c r="E129" s="404" t="s">
        <v>556</v>
      </c>
      <c r="F129" s="404" t="s">
        <v>556</v>
      </c>
      <c r="G129" s="404" t="s">
        <v>556</v>
      </c>
      <c r="H129" s="404" t="s">
        <v>556</v>
      </c>
      <c r="I129" s="404" t="s">
        <v>556</v>
      </c>
      <c r="J129" s="404" t="s">
        <v>556</v>
      </c>
    </row>
    <row r="130" spans="1:10" x14ac:dyDescent="0.35">
      <c r="A130" s="405" t="s">
        <v>3435</v>
      </c>
      <c r="B130" s="404" t="s">
        <v>529</v>
      </c>
      <c r="C130" s="404" t="s">
        <v>585</v>
      </c>
      <c r="D130" s="404" t="s">
        <v>561</v>
      </c>
      <c r="E130" s="404" t="s">
        <v>529</v>
      </c>
      <c r="F130" s="404" t="s">
        <v>529</v>
      </c>
      <c r="G130" s="404" t="s">
        <v>529</v>
      </c>
      <c r="H130" s="404" t="s">
        <v>529</v>
      </c>
      <c r="I130" s="404" t="s">
        <v>529</v>
      </c>
      <c r="J130" s="404" t="s">
        <v>527</v>
      </c>
    </row>
    <row r="131" spans="1:10" x14ac:dyDescent="0.35">
      <c r="A131" s="409" t="s">
        <v>599</v>
      </c>
      <c r="B131" s="404">
        <v>864940.42592399509</v>
      </c>
      <c r="C131" s="404" t="s">
        <v>585</v>
      </c>
      <c r="D131" s="399" t="s">
        <v>199</v>
      </c>
      <c r="E131" s="399" t="s">
        <v>199</v>
      </c>
      <c r="F131" s="399" t="s">
        <v>199</v>
      </c>
      <c r="G131" s="404">
        <v>47127.791655633242</v>
      </c>
      <c r="H131" s="404">
        <v>1.5630179469099901</v>
      </c>
      <c r="I131" s="404">
        <v>0.20796062622860001</v>
      </c>
      <c r="J131" s="404" t="s">
        <v>589</v>
      </c>
    </row>
    <row r="132" spans="1:10" x14ac:dyDescent="0.35">
      <c r="A132" s="410" t="s">
        <v>592</v>
      </c>
      <c r="B132" s="394">
        <v>4872.2764198279274</v>
      </c>
      <c r="C132" s="404" t="s">
        <v>585</v>
      </c>
      <c r="D132" s="404">
        <v>71.105701059850205</v>
      </c>
      <c r="E132" s="404">
        <v>2.2259909601604702</v>
      </c>
      <c r="F132" s="404">
        <v>2.0044709460972898</v>
      </c>
      <c r="G132" s="394">
        <v>346.44663058924181</v>
      </c>
      <c r="H132" s="394">
        <v>1.0845643265939999E-2</v>
      </c>
      <c r="I132" s="394">
        <v>9.7663365249000007E-3</v>
      </c>
      <c r="J132" s="394" t="s">
        <v>527</v>
      </c>
    </row>
    <row r="133" spans="1:10" x14ac:dyDescent="0.35">
      <c r="A133" s="410" t="s">
        <v>593</v>
      </c>
      <c r="B133" s="394">
        <v>90478.019661663464</v>
      </c>
      <c r="C133" s="404" t="s">
        <v>585</v>
      </c>
      <c r="D133" s="404">
        <v>89.645233903118736</v>
      </c>
      <c r="E133" s="404">
        <v>9.4999999999999698</v>
      </c>
      <c r="F133" s="404">
        <v>1.425</v>
      </c>
      <c r="G133" s="394">
        <v>8110.9232356607972</v>
      </c>
      <c r="H133" s="394">
        <v>0.85954118678580005</v>
      </c>
      <c r="I133" s="394">
        <v>0.12893117801786999</v>
      </c>
      <c r="J133" s="394" t="s">
        <v>527</v>
      </c>
    </row>
    <row r="134" spans="1:10" x14ac:dyDescent="0.35">
      <c r="A134" s="410" t="s">
        <v>594</v>
      </c>
      <c r="B134" s="394">
        <v>769590.12984250369</v>
      </c>
      <c r="C134" s="404" t="s">
        <v>585</v>
      </c>
      <c r="D134" s="404">
        <v>50.248073994006511</v>
      </c>
      <c r="E134" s="404">
        <v>0.9</v>
      </c>
      <c r="F134" s="404">
        <v>9.0000000000010003E-2</v>
      </c>
      <c r="G134" s="394">
        <v>38670.421789383203</v>
      </c>
      <c r="H134" s="394">
        <v>0.69263111685824996</v>
      </c>
      <c r="I134" s="394">
        <v>6.9263111685830006E-2</v>
      </c>
      <c r="J134" s="394" t="s">
        <v>527</v>
      </c>
    </row>
    <row r="135" spans="1:10" x14ac:dyDescent="0.35">
      <c r="A135" s="410" t="s">
        <v>595</v>
      </c>
      <c r="B135" s="394" t="s">
        <v>556</v>
      </c>
      <c r="C135" s="404" t="s">
        <v>585</v>
      </c>
      <c r="D135" s="404" t="s">
        <v>556</v>
      </c>
      <c r="E135" s="404" t="s">
        <v>556</v>
      </c>
      <c r="F135" s="404" t="s">
        <v>556</v>
      </c>
      <c r="G135" s="394" t="s">
        <v>556</v>
      </c>
      <c r="H135" s="394" t="s">
        <v>556</v>
      </c>
      <c r="I135" s="394" t="s">
        <v>556</v>
      </c>
      <c r="J135" s="394" t="s">
        <v>556</v>
      </c>
    </row>
    <row r="136" spans="1:10" x14ac:dyDescent="0.35">
      <c r="A136" s="410" t="s">
        <v>596</v>
      </c>
      <c r="B136" s="394" t="s">
        <v>556</v>
      </c>
      <c r="C136" s="404" t="s">
        <v>585</v>
      </c>
      <c r="D136" s="404" t="s">
        <v>556</v>
      </c>
      <c r="E136" s="404" t="s">
        <v>556</v>
      </c>
      <c r="F136" s="404" t="s">
        <v>556</v>
      </c>
      <c r="G136" s="394" t="s">
        <v>556</v>
      </c>
      <c r="H136" s="394" t="s">
        <v>556</v>
      </c>
      <c r="I136" s="394" t="s">
        <v>556</v>
      </c>
      <c r="J136" s="394" t="s">
        <v>556</v>
      </c>
    </row>
    <row r="137" spans="1:10" x14ac:dyDescent="0.35">
      <c r="A137" s="410" t="s">
        <v>96</v>
      </c>
      <c r="B137" s="394" t="s">
        <v>529</v>
      </c>
      <c r="C137" s="404" t="s">
        <v>585</v>
      </c>
      <c r="D137" s="404" t="s">
        <v>561</v>
      </c>
      <c r="E137" s="404" t="s">
        <v>529</v>
      </c>
      <c r="F137" s="404" t="s">
        <v>529</v>
      </c>
      <c r="G137" s="394" t="s">
        <v>529</v>
      </c>
      <c r="H137" s="394" t="s">
        <v>529</v>
      </c>
      <c r="I137" s="394" t="s">
        <v>529</v>
      </c>
      <c r="J137" s="394" t="s">
        <v>527</v>
      </c>
    </row>
    <row r="138" spans="1:10" x14ac:dyDescent="0.35">
      <c r="A138" s="409" t="s">
        <v>600</v>
      </c>
      <c r="B138" s="404" t="s">
        <v>601</v>
      </c>
      <c r="C138" s="404" t="s">
        <v>585</v>
      </c>
      <c r="D138" s="399" t="s">
        <v>199</v>
      </c>
      <c r="E138" s="399" t="s">
        <v>199</v>
      </c>
      <c r="F138" s="399" t="s">
        <v>199</v>
      </c>
      <c r="G138" s="404" t="s">
        <v>601</v>
      </c>
      <c r="H138" s="404" t="s">
        <v>601</v>
      </c>
      <c r="I138" s="404" t="s">
        <v>601</v>
      </c>
      <c r="J138" s="404" t="s">
        <v>589</v>
      </c>
    </row>
    <row r="139" spans="1:10" x14ac:dyDescent="0.35">
      <c r="A139" s="410" t="s">
        <v>592</v>
      </c>
      <c r="B139" s="394" t="s">
        <v>529</v>
      </c>
      <c r="C139" s="404" t="s">
        <v>585</v>
      </c>
      <c r="D139" s="404" t="s">
        <v>561</v>
      </c>
      <c r="E139" s="404" t="s">
        <v>529</v>
      </c>
      <c r="F139" s="404" t="s">
        <v>529</v>
      </c>
      <c r="G139" s="394" t="s">
        <v>529</v>
      </c>
      <c r="H139" s="394" t="s">
        <v>529</v>
      </c>
      <c r="I139" s="394" t="s">
        <v>529</v>
      </c>
      <c r="J139" s="394" t="s">
        <v>527</v>
      </c>
    </row>
    <row r="140" spans="1:10" x14ac:dyDescent="0.35">
      <c r="A140" s="410" t="s">
        <v>593</v>
      </c>
      <c r="B140" s="394" t="s">
        <v>529</v>
      </c>
      <c r="C140" s="404" t="s">
        <v>585</v>
      </c>
      <c r="D140" s="404" t="s">
        <v>561</v>
      </c>
      <c r="E140" s="404" t="s">
        <v>529</v>
      </c>
      <c r="F140" s="404" t="s">
        <v>529</v>
      </c>
      <c r="G140" s="394" t="s">
        <v>529</v>
      </c>
      <c r="H140" s="394" t="s">
        <v>529</v>
      </c>
      <c r="I140" s="394" t="s">
        <v>529</v>
      </c>
      <c r="J140" s="394" t="s">
        <v>527</v>
      </c>
    </row>
    <row r="141" spans="1:10" x14ac:dyDescent="0.35">
      <c r="A141" s="410" t="s">
        <v>594</v>
      </c>
      <c r="B141" s="394" t="s">
        <v>529</v>
      </c>
      <c r="C141" s="404" t="s">
        <v>585</v>
      </c>
      <c r="D141" s="404" t="s">
        <v>561</v>
      </c>
      <c r="E141" s="404" t="s">
        <v>529</v>
      </c>
      <c r="F141" s="404" t="s">
        <v>529</v>
      </c>
      <c r="G141" s="394" t="s">
        <v>529</v>
      </c>
      <c r="H141" s="394" t="s">
        <v>529</v>
      </c>
      <c r="I141" s="394" t="s">
        <v>529</v>
      </c>
      <c r="J141" s="394" t="s">
        <v>527</v>
      </c>
    </row>
    <row r="142" spans="1:10" x14ac:dyDescent="0.35">
      <c r="A142" s="410" t="s">
        <v>595</v>
      </c>
      <c r="B142" s="394" t="s">
        <v>556</v>
      </c>
      <c r="C142" s="404" t="s">
        <v>585</v>
      </c>
      <c r="D142" s="404" t="s">
        <v>556</v>
      </c>
      <c r="E142" s="404" t="s">
        <v>556</v>
      </c>
      <c r="F142" s="404" t="s">
        <v>556</v>
      </c>
      <c r="G142" s="394" t="s">
        <v>556</v>
      </c>
      <c r="H142" s="394" t="s">
        <v>556</v>
      </c>
      <c r="I142" s="394" t="s">
        <v>556</v>
      </c>
      <c r="J142" s="394" t="s">
        <v>556</v>
      </c>
    </row>
    <row r="143" spans="1:10" x14ac:dyDescent="0.35">
      <c r="A143" s="410" t="s">
        <v>596</v>
      </c>
      <c r="B143" s="394" t="s">
        <v>556</v>
      </c>
      <c r="C143" s="404" t="s">
        <v>585</v>
      </c>
      <c r="D143" s="404" t="s">
        <v>556</v>
      </c>
      <c r="E143" s="404" t="s">
        <v>556</v>
      </c>
      <c r="F143" s="404" t="s">
        <v>556</v>
      </c>
      <c r="G143" s="394" t="s">
        <v>556</v>
      </c>
      <c r="H143" s="394" t="s">
        <v>556</v>
      </c>
      <c r="I143" s="394" t="s">
        <v>556</v>
      </c>
      <c r="J143" s="394" t="s">
        <v>556</v>
      </c>
    </row>
    <row r="144" spans="1:10" x14ac:dyDescent="0.35">
      <c r="A144" s="410" t="s">
        <v>96</v>
      </c>
      <c r="B144" s="394" t="s">
        <v>529</v>
      </c>
      <c r="C144" s="404" t="s">
        <v>585</v>
      </c>
      <c r="D144" s="404" t="s">
        <v>561</v>
      </c>
      <c r="E144" s="404" t="s">
        <v>529</v>
      </c>
      <c r="F144" s="404" t="s">
        <v>529</v>
      </c>
      <c r="G144" s="394" t="s">
        <v>529</v>
      </c>
      <c r="H144" s="394" t="s">
        <v>529</v>
      </c>
      <c r="I144" s="394" t="s">
        <v>529</v>
      </c>
      <c r="J144" s="394" t="s">
        <v>527</v>
      </c>
    </row>
    <row r="145" spans="1:10" x14ac:dyDescent="0.35">
      <c r="A145" s="409" t="s">
        <v>602</v>
      </c>
      <c r="B145" s="404" t="s">
        <v>601</v>
      </c>
      <c r="C145" s="404" t="s">
        <v>585</v>
      </c>
      <c r="D145" s="399" t="s">
        <v>199</v>
      </c>
      <c r="E145" s="399" t="s">
        <v>199</v>
      </c>
      <c r="F145" s="399" t="s">
        <v>199</v>
      </c>
      <c r="G145" s="404" t="s">
        <v>601</v>
      </c>
      <c r="H145" s="404" t="s">
        <v>601</v>
      </c>
      <c r="I145" s="404" t="s">
        <v>601</v>
      </c>
      <c r="J145" s="404" t="s">
        <v>589</v>
      </c>
    </row>
    <row r="146" spans="1:10" x14ac:dyDescent="0.35">
      <c r="A146" s="410" t="s">
        <v>592</v>
      </c>
      <c r="B146" s="394" t="s">
        <v>529</v>
      </c>
      <c r="C146" s="404" t="s">
        <v>585</v>
      </c>
      <c r="D146" s="404" t="s">
        <v>561</v>
      </c>
      <c r="E146" s="404" t="s">
        <v>529</v>
      </c>
      <c r="F146" s="404" t="s">
        <v>529</v>
      </c>
      <c r="G146" s="394" t="s">
        <v>529</v>
      </c>
      <c r="H146" s="394" t="s">
        <v>529</v>
      </c>
      <c r="I146" s="394" t="s">
        <v>529</v>
      </c>
      <c r="J146" s="394" t="s">
        <v>527</v>
      </c>
    </row>
    <row r="147" spans="1:10" x14ac:dyDescent="0.35">
      <c r="A147" s="410" t="s">
        <v>593</v>
      </c>
      <c r="B147" s="394" t="s">
        <v>529</v>
      </c>
      <c r="C147" s="404" t="s">
        <v>585</v>
      </c>
      <c r="D147" s="404" t="s">
        <v>561</v>
      </c>
      <c r="E147" s="404" t="s">
        <v>529</v>
      </c>
      <c r="F147" s="404" t="s">
        <v>529</v>
      </c>
      <c r="G147" s="394" t="s">
        <v>529</v>
      </c>
      <c r="H147" s="394" t="s">
        <v>529</v>
      </c>
      <c r="I147" s="394" t="s">
        <v>529</v>
      </c>
      <c r="J147" s="394" t="s">
        <v>527</v>
      </c>
    </row>
    <row r="148" spans="1:10" x14ac:dyDescent="0.35">
      <c r="A148" s="410" t="s">
        <v>594</v>
      </c>
      <c r="B148" s="394" t="s">
        <v>529</v>
      </c>
      <c r="C148" s="404" t="s">
        <v>585</v>
      </c>
      <c r="D148" s="404" t="s">
        <v>561</v>
      </c>
      <c r="E148" s="404" t="s">
        <v>529</v>
      </c>
      <c r="F148" s="404" t="s">
        <v>529</v>
      </c>
      <c r="G148" s="394" t="s">
        <v>529</v>
      </c>
      <c r="H148" s="394" t="s">
        <v>529</v>
      </c>
      <c r="I148" s="394" t="s">
        <v>529</v>
      </c>
      <c r="J148" s="394" t="s">
        <v>527</v>
      </c>
    </row>
    <row r="149" spans="1:10" x14ac:dyDescent="0.35">
      <c r="A149" s="410" t="s">
        <v>595</v>
      </c>
      <c r="B149" s="394" t="s">
        <v>556</v>
      </c>
      <c r="C149" s="404" t="s">
        <v>585</v>
      </c>
      <c r="D149" s="404" t="s">
        <v>556</v>
      </c>
      <c r="E149" s="404" t="s">
        <v>556</v>
      </c>
      <c r="F149" s="404" t="s">
        <v>556</v>
      </c>
      <c r="G149" s="394" t="s">
        <v>556</v>
      </c>
      <c r="H149" s="394" t="s">
        <v>556</v>
      </c>
      <c r="I149" s="394" t="s">
        <v>556</v>
      </c>
      <c r="J149" s="394" t="s">
        <v>556</v>
      </c>
    </row>
    <row r="150" spans="1:10" x14ac:dyDescent="0.35">
      <c r="A150" s="410" t="s">
        <v>596</v>
      </c>
      <c r="B150" s="394" t="s">
        <v>556</v>
      </c>
      <c r="C150" s="404" t="s">
        <v>585</v>
      </c>
      <c r="D150" s="404" t="s">
        <v>556</v>
      </c>
      <c r="E150" s="404" t="s">
        <v>556</v>
      </c>
      <c r="F150" s="404" t="s">
        <v>556</v>
      </c>
      <c r="G150" s="394" t="s">
        <v>556</v>
      </c>
      <c r="H150" s="394" t="s">
        <v>556</v>
      </c>
      <c r="I150" s="394" t="s">
        <v>556</v>
      </c>
      <c r="J150" s="394" t="s">
        <v>556</v>
      </c>
    </row>
    <row r="151" spans="1:10" x14ac:dyDescent="0.35">
      <c r="A151" s="410" t="s">
        <v>96</v>
      </c>
      <c r="B151" s="394" t="s">
        <v>529</v>
      </c>
      <c r="C151" s="404" t="s">
        <v>585</v>
      </c>
      <c r="D151" s="404" t="s">
        <v>561</v>
      </c>
      <c r="E151" s="404" t="s">
        <v>529</v>
      </c>
      <c r="F151" s="404" t="s">
        <v>529</v>
      </c>
      <c r="G151" s="394" t="s">
        <v>529</v>
      </c>
      <c r="H151" s="394" t="s">
        <v>529</v>
      </c>
      <c r="I151" s="394" t="s">
        <v>529</v>
      </c>
      <c r="J151" s="394" t="s">
        <v>527</v>
      </c>
    </row>
    <row r="152" spans="1:10" x14ac:dyDescent="0.35">
      <c r="A152" s="311" t="s">
        <v>603</v>
      </c>
      <c r="B152" s="404">
        <v>12838276.758914616</v>
      </c>
      <c r="C152" s="404" t="s">
        <v>585</v>
      </c>
      <c r="D152" s="399" t="s">
        <v>199</v>
      </c>
      <c r="E152" s="399" t="s">
        <v>199</v>
      </c>
      <c r="F152" s="399" t="s">
        <v>199</v>
      </c>
      <c r="G152" s="404">
        <v>715881.23822130868</v>
      </c>
      <c r="H152" s="404">
        <v>66.332427151355944</v>
      </c>
      <c r="I152" s="404">
        <v>9.3750160318137894</v>
      </c>
      <c r="J152" s="404" t="s">
        <v>589</v>
      </c>
    </row>
    <row r="153" spans="1:10" x14ac:dyDescent="0.35">
      <c r="A153" s="413" t="s">
        <v>586</v>
      </c>
      <c r="B153" s="404">
        <v>4819311.5680946754</v>
      </c>
      <c r="C153" s="404" t="s">
        <v>585</v>
      </c>
      <c r="D153" s="404">
        <v>71.105701059850205</v>
      </c>
      <c r="E153" s="404">
        <v>1.79440236063714</v>
      </c>
      <c r="F153" s="404">
        <v>0.34189445136586999</v>
      </c>
      <c r="G153" s="404">
        <v>342680.52767521783</v>
      </c>
      <c r="H153" s="404">
        <v>8.6477840544349505</v>
      </c>
      <c r="I153" s="404">
        <v>1.6476958845349201</v>
      </c>
      <c r="J153" s="404" t="s">
        <v>527</v>
      </c>
    </row>
    <row r="154" spans="1:10" x14ac:dyDescent="0.35">
      <c r="A154" s="413" t="s">
        <v>587</v>
      </c>
      <c r="B154" s="404">
        <v>1221823.531590312</v>
      </c>
      <c r="C154" s="404" t="s">
        <v>585</v>
      </c>
      <c r="D154" s="404">
        <v>89.645233903118736</v>
      </c>
      <c r="E154" s="404">
        <v>9.5000000000000107</v>
      </c>
      <c r="F154" s="404">
        <v>1.425</v>
      </c>
      <c r="G154" s="404">
        <v>109530.6562777481</v>
      </c>
      <c r="H154" s="404">
        <v>11.607323550107971</v>
      </c>
      <c r="I154" s="404">
        <v>1.7410985325162001</v>
      </c>
      <c r="J154" s="404" t="s">
        <v>527</v>
      </c>
    </row>
    <row r="155" spans="1:10" x14ac:dyDescent="0.35">
      <c r="A155" s="413" t="s">
        <v>588</v>
      </c>
      <c r="B155" s="404">
        <v>5247366.382635735</v>
      </c>
      <c r="C155" s="404" t="s">
        <v>585</v>
      </c>
      <c r="D155" s="404">
        <v>50.248073994006518</v>
      </c>
      <c r="E155" s="404">
        <v>0.9</v>
      </c>
      <c r="F155" s="404">
        <v>0.09</v>
      </c>
      <c r="G155" s="404">
        <v>263670.05426834273</v>
      </c>
      <c r="H155" s="404">
        <v>4.7226297443721696</v>
      </c>
      <c r="I155" s="404">
        <v>0.47226297443721998</v>
      </c>
      <c r="J155" s="404" t="s">
        <v>527</v>
      </c>
    </row>
    <row r="156" spans="1:10" x14ac:dyDescent="0.35">
      <c r="A156" s="413" t="s">
        <v>3438</v>
      </c>
      <c r="B156" s="404" t="s">
        <v>556</v>
      </c>
      <c r="C156" s="404" t="s">
        <v>585</v>
      </c>
      <c r="D156" s="404" t="s">
        <v>556</v>
      </c>
      <c r="E156" s="404" t="s">
        <v>556</v>
      </c>
      <c r="F156" s="404" t="s">
        <v>556</v>
      </c>
      <c r="G156" s="404" t="s">
        <v>556</v>
      </c>
      <c r="H156" s="404" t="s">
        <v>556</v>
      </c>
      <c r="I156" s="404" t="s">
        <v>556</v>
      </c>
      <c r="J156" s="404" t="s">
        <v>556</v>
      </c>
    </row>
    <row r="157" spans="1:10" x14ac:dyDescent="0.35">
      <c r="A157" s="413" t="s">
        <v>3439</v>
      </c>
      <c r="B157" s="404" t="s">
        <v>556</v>
      </c>
      <c r="C157" s="404" t="s">
        <v>585</v>
      </c>
      <c r="D157" s="404" t="s">
        <v>556</v>
      </c>
      <c r="E157" s="404" t="s">
        <v>556</v>
      </c>
      <c r="F157" s="404" t="s">
        <v>556</v>
      </c>
      <c r="G157" s="404" t="s">
        <v>556</v>
      </c>
      <c r="H157" s="404" t="s">
        <v>556</v>
      </c>
      <c r="I157" s="404" t="s">
        <v>556</v>
      </c>
      <c r="J157" s="404" t="s">
        <v>556</v>
      </c>
    </row>
    <row r="158" spans="1:10" x14ac:dyDescent="0.35">
      <c r="A158" s="413" t="s">
        <v>3440</v>
      </c>
      <c r="B158" s="404">
        <v>1549775.2765938945</v>
      </c>
      <c r="C158" s="404" t="s">
        <v>585</v>
      </c>
      <c r="D158" s="404">
        <v>88.686898270265601</v>
      </c>
      <c r="E158" s="404">
        <v>26.684313801501879</v>
      </c>
      <c r="F158" s="404">
        <v>3.5579085068669198</v>
      </c>
      <c r="G158" s="404">
        <v>137444.76229705545</v>
      </c>
      <c r="H158" s="404">
        <v>41.354689802440859</v>
      </c>
      <c r="I158" s="404">
        <v>5.5139586403254501</v>
      </c>
      <c r="J158" s="404" t="s">
        <v>527</v>
      </c>
    </row>
    <row r="159" spans="1:10" x14ac:dyDescent="0.35">
      <c r="A159" s="414" t="s">
        <v>531</v>
      </c>
      <c r="B159" s="404">
        <v>287888.52852704696</v>
      </c>
      <c r="C159" s="404" t="s">
        <v>585</v>
      </c>
      <c r="D159" s="399" t="s">
        <v>199</v>
      </c>
      <c r="E159" s="399" t="s">
        <v>199</v>
      </c>
      <c r="F159" s="399" t="s">
        <v>199</v>
      </c>
      <c r="G159" s="404">
        <v>14558.872168514019</v>
      </c>
      <c r="H159" s="404">
        <v>0.26506107425178999</v>
      </c>
      <c r="I159" s="404">
        <v>3.4431093875209998E-2</v>
      </c>
      <c r="J159" s="404" t="s">
        <v>589</v>
      </c>
    </row>
    <row r="160" spans="1:10" x14ac:dyDescent="0.35">
      <c r="A160" s="413" t="s">
        <v>586</v>
      </c>
      <c r="B160" s="394">
        <v>4445.4946217248898</v>
      </c>
      <c r="C160" s="404" t="s">
        <v>585</v>
      </c>
      <c r="D160" s="404">
        <v>71.105701059850205</v>
      </c>
      <c r="E160" s="404">
        <v>2.22599096016011</v>
      </c>
      <c r="F160" s="404">
        <v>2.0044709460974501</v>
      </c>
      <c r="G160" s="394">
        <v>316.10001163554188</v>
      </c>
      <c r="H160" s="394">
        <v>9.8956308414000008E-3</v>
      </c>
      <c r="I160" s="394">
        <v>8.9108648102800003E-3</v>
      </c>
      <c r="J160" s="394" t="s">
        <v>527</v>
      </c>
    </row>
    <row r="161" spans="1:10" x14ac:dyDescent="0.35">
      <c r="A161" s="413" t="s">
        <v>587</v>
      </c>
      <c r="B161" s="394">
        <v>7.7573134424458603</v>
      </c>
      <c r="C161" s="404" t="s">
        <v>585</v>
      </c>
      <c r="D161" s="404">
        <v>89.645233903119205</v>
      </c>
      <c r="E161" s="404">
        <v>9.4999999995828901</v>
      </c>
      <c r="F161" s="404">
        <v>1.4250000005819901</v>
      </c>
      <c r="G161" s="394">
        <v>0.69540617800786997</v>
      </c>
      <c r="H161" s="394">
        <v>7.3694477700000002E-5</v>
      </c>
      <c r="I161" s="394">
        <v>1.1054171659999999E-5</v>
      </c>
      <c r="J161" s="394" t="s">
        <v>527</v>
      </c>
    </row>
    <row r="162" spans="1:10" x14ac:dyDescent="0.35">
      <c r="A162" s="413" t="s">
        <v>588</v>
      </c>
      <c r="B162" s="394">
        <v>283435.27659187961</v>
      </c>
      <c r="C162" s="404" t="s">
        <v>585</v>
      </c>
      <c r="D162" s="404">
        <v>50.248073994006511</v>
      </c>
      <c r="E162" s="404">
        <v>0.89999999999999003</v>
      </c>
      <c r="F162" s="404">
        <v>0.09</v>
      </c>
      <c r="G162" s="394">
        <v>14242.076750700469</v>
      </c>
      <c r="H162" s="394">
        <v>0.25509174893268999</v>
      </c>
      <c r="I162" s="394">
        <v>2.5509174893269999E-2</v>
      </c>
      <c r="J162" s="394" t="s">
        <v>527</v>
      </c>
    </row>
    <row r="163" spans="1:10" x14ac:dyDescent="0.35">
      <c r="A163" s="413" t="s">
        <v>3438</v>
      </c>
      <c r="B163" s="394" t="s">
        <v>556</v>
      </c>
      <c r="C163" s="404" t="s">
        <v>585</v>
      </c>
      <c r="D163" s="404" t="s">
        <v>556</v>
      </c>
      <c r="E163" s="404" t="s">
        <v>556</v>
      </c>
      <c r="F163" s="404" t="s">
        <v>556</v>
      </c>
      <c r="G163" s="394" t="s">
        <v>556</v>
      </c>
      <c r="H163" s="394" t="s">
        <v>556</v>
      </c>
      <c r="I163" s="394" t="s">
        <v>556</v>
      </c>
      <c r="J163" s="394" t="s">
        <v>556</v>
      </c>
    </row>
    <row r="164" spans="1:10" x14ac:dyDescent="0.35">
      <c r="A164" s="413" t="s">
        <v>3439</v>
      </c>
      <c r="B164" s="394" t="s">
        <v>556</v>
      </c>
      <c r="C164" s="404" t="s">
        <v>585</v>
      </c>
      <c r="D164" s="404" t="s">
        <v>556</v>
      </c>
      <c r="E164" s="404" t="s">
        <v>556</v>
      </c>
      <c r="F164" s="404" t="s">
        <v>556</v>
      </c>
      <c r="G164" s="394" t="s">
        <v>556</v>
      </c>
      <c r="H164" s="394" t="s">
        <v>556</v>
      </c>
      <c r="I164" s="394" t="s">
        <v>556</v>
      </c>
      <c r="J164" s="394" t="s">
        <v>556</v>
      </c>
    </row>
    <row r="165" spans="1:10" x14ac:dyDescent="0.35">
      <c r="A165" s="413" t="s">
        <v>3440</v>
      </c>
      <c r="B165" s="394" t="s">
        <v>529</v>
      </c>
      <c r="C165" s="404" t="s">
        <v>585</v>
      </c>
      <c r="D165" s="404" t="s">
        <v>561</v>
      </c>
      <c r="E165" s="404" t="s">
        <v>529</v>
      </c>
      <c r="F165" s="404" t="s">
        <v>529</v>
      </c>
      <c r="G165" s="394" t="s">
        <v>529</v>
      </c>
      <c r="H165" s="394" t="s">
        <v>529</v>
      </c>
      <c r="I165" s="394" t="s">
        <v>529</v>
      </c>
      <c r="J165" s="394" t="s">
        <v>527</v>
      </c>
    </row>
    <row r="166" spans="1:10" x14ac:dyDescent="0.35">
      <c r="A166" s="414" t="s">
        <v>532</v>
      </c>
      <c r="B166" s="404">
        <v>71681.084862017902</v>
      </c>
      <c r="C166" s="404" t="s">
        <v>585</v>
      </c>
      <c r="D166" s="399" t="s">
        <v>199</v>
      </c>
      <c r="E166" s="399" t="s">
        <v>199</v>
      </c>
      <c r="F166" s="399" t="s">
        <v>199</v>
      </c>
      <c r="G166" s="404">
        <v>4324.0266958123129</v>
      </c>
      <c r="H166" s="404">
        <v>0.21993490848121999</v>
      </c>
      <c r="I166" s="404">
        <v>3.1755858181610003E-2</v>
      </c>
      <c r="J166" s="404" t="s">
        <v>589</v>
      </c>
    </row>
    <row r="167" spans="1:10" x14ac:dyDescent="0.35">
      <c r="A167" s="413" t="s">
        <v>586</v>
      </c>
      <c r="B167" s="394">
        <v>689.44926062650995</v>
      </c>
      <c r="C167" s="404" t="s">
        <v>585</v>
      </c>
      <c r="D167" s="404">
        <v>71.10570105985019</v>
      </c>
      <c r="E167" s="404">
        <v>2.2259909601547698</v>
      </c>
      <c r="F167" s="404">
        <v>2.0044709460913501</v>
      </c>
      <c r="G167" s="394">
        <v>49.023773022043358</v>
      </c>
      <c r="H167" s="394">
        <v>1.5347078216399999E-3</v>
      </c>
      <c r="I167" s="394">
        <v>1.38198101173E-3</v>
      </c>
      <c r="J167" s="394" t="s">
        <v>527</v>
      </c>
    </row>
    <row r="168" spans="1:10" x14ac:dyDescent="0.35">
      <c r="A168" s="413" t="s">
        <v>587</v>
      </c>
      <c r="B168" s="394">
        <v>17966.014955618604</v>
      </c>
      <c r="C168" s="404" t="s">
        <v>585</v>
      </c>
      <c r="D168" s="404">
        <v>89.645233903118736</v>
      </c>
      <c r="E168" s="404">
        <v>9.5000000000001794</v>
      </c>
      <c r="F168" s="404">
        <v>1.4250000000001899</v>
      </c>
      <c r="G168" s="394">
        <v>1610.5676130033592</v>
      </c>
      <c r="H168" s="394">
        <v>0.17067714207838</v>
      </c>
      <c r="I168" s="394">
        <v>2.560157131176E-2</v>
      </c>
      <c r="J168" s="394" t="s">
        <v>527</v>
      </c>
    </row>
    <row r="169" spans="1:10" x14ac:dyDescent="0.35">
      <c r="A169" s="413" t="s">
        <v>588</v>
      </c>
      <c r="B169" s="394">
        <v>53025.620645772789</v>
      </c>
      <c r="C169" s="404" t="s">
        <v>585</v>
      </c>
      <c r="D169" s="404">
        <v>50.248073994006518</v>
      </c>
      <c r="E169" s="404">
        <v>0.90000000000007996</v>
      </c>
      <c r="F169" s="404">
        <v>9.0000000000010003E-2</v>
      </c>
      <c r="G169" s="394">
        <v>2664.4353097869107</v>
      </c>
      <c r="H169" s="394">
        <v>4.7723058581199997E-2</v>
      </c>
      <c r="I169" s="394">
        <v>4.7723058581199997E-3</v>
      </c>
      <c r="J169" s="394" t="s">
        <v>527</v>
      </c>
    </row>
    <row r="170" spans="1:10" x14ac:dyDescent="0.35">
      <c r="A170" s="413" t="s">
        <v>3438</v>
      </c>
      <c r="B170" s="394" t="s">
        <v>556</v>
      </c>
      <c r="C170" s="404" t="s">
        <v>585</v>
      </c>
      <c r="D170" s="404" t="s">
        <v>556</v>
      </c>
      <c r="E170" s="404" t="s">
        <v>556</v>
      </c>
      <c r="F170" s="404" t="s">
        <v>556</v>
      </c>
      <c r="G170" s="394" t="s">
        <v>556</v>
      </c>
      <c r="H170" s="394" t="s">
        <v>556</v>
      </c>
      <c r="I170" s="394" t="s">
        <v>556</v>
      </c>
      <c r="J170" s="394" t="s">
        <v>556</v>
      </c>
    </row>
    <row r="171" spans="1:10" x14ac:dyDescent="0.35">
      <c r="A171" s="413" t="s">
        <v>3439</v>
      </c>
      <c r="B171" s="394" t="s">
        <v>556</v>
      </c>
      <c r="C171" s="404" t="s">
        <v>585</v>
      </c>
      <c r="D171" s="404" t="s">
        <v>556</v>
      </c>
      <c r="E171" s="404" t="s">
        <v>556</v>
      </c>
      <c r="F171" s="404" t="s">
        <v>556</v>
      </c>
      <c r="G171" s="394" t="s">
        <v>556</v>
      </c>
      <c r="H171" s="394" t="s">
        <v>556</v>
      </c>
      <c r="I171" s="394" t="s">
        <v>556</v>
      </c>
      <c r="J171" s="394" t="s">
        <v>556</v>
      </c>
    </row>
    <row r="172" spans="1:10" x14ac:dyDescent="0.35">
      <c r="A172" s="413" t="s">
        <v>3440</v>
      </c>
      <c r="B172" s="394" t="s">
        <v>529</v>
      </c>
      <c r="C172" s="404" t="s">
        <v>585</v>
      </c>
      <c r="D172" s="404" t="s">
        <v>561</v>
      </c>
      <c r="E172" s="404" t="s">
        <v>529</v>
      </c>
      <c r="F172" s="404" t="s">
        <v>529</v>
      </c>
      <c r="G172" s="394" t="s">
        <v>529</v>
      </c>
      <c r="H172" s="394" t="s">
        <v>529</v>
      </c>
      <c r="I172" s="394" t="s">
        <v>529</v>
      </c>
      <c r="J172" s="394" t="s">
        <v>527</v>
      </c>
    </row>
    <row r="173" spans="1:10" x14ac:dyDescent="0.35">
      <c r="A173" s="414" t="s">
        <v>533</v>
      </c>
      <c r="B173" s="404">
        <v>1251649.8675068016</v>
      </c>
      <c r="C173" s="404" t="s">
        <v>585</v>
      </c>
      <c r="D173" s="399" t="s">
        <v>199</v>
      </c>
      <c r="E173" s="399" t="s">
        <v>199</v>
      </c>
      <c r="F173" s="399" t="s">
        <v>199</v>
      </c>
      <c r="G173" s="404">
        <v>68062.59585493186</v>
      </c>
      <c r="H173" s="404">
        <v>2.1634295884067098</v>
      </c>
      <c r="I173" s="404">
        <v>0.32207738930322999</v>
      </c>
      <c r="J173" s="404" t="s">
        <v>589</v>
      </c>
    </row>
    <row r="174" spans="1:10" x14ac:dyDescent="0.35">
      <c r="A174" s="413" t="s">
        <v>586</v>
      </c>
      <c r="B174" s="394">
        <v>28362.611451098659</v>
      </c>
      <c r="C174" s="404" t="s">
        <v>585</v>
      </c>
      <c r="D174" s="404">
        <v>71.105701059850205</v>
      </c>
      <c r="E174" s="404">
        <v>2.2259909601608401</v>
      </c>
      <c r="F174" s="404">
        <v>2.0044709460968102</v>
      </c>
      <c r="G174" s="394">
        <v>2016.7433711185054</v>
      </c>
      <c r="H174" s="394">
        <v>6.3134916696700003E-2</v>
      </c>
      <c r="I174" s="394">
        <v>5.6852030609159998E-2</v>
      </c>
      <c r="J174" s="394" t="s">
        <v>527</v>
      </c>
    </row>
    <row r="175" spans="1:10" x14ac:dyDescent="0.35">
      <c r="A175" s="413" t="s">
        <v>587</v>
      </c>
      <c r="B175" s="394">
        <v>116201.87689068276</v>
      </c>
      <c r="C175" s="404" t="s">
        <v>585</v>
      </c>
      <c r="D175" s="404">
        <v>89.645233903118736</v>
      </c>
      <c r="E175" s="404">
        <v>9.5000000000000302</v>
      </c>
      <c r="F175" s="404">
        <v>1.4249999999999701</v>
      </c>
      <c r="G175" s="394">
        <v>10416.944433846664</v>
      </c>
      <c r="H175" s="394">
        <v>1.1039178304614901</v>
      </c>
      <c r="I175" s="394">
        <v>0.16558767456921999</v>
      </c>
      <c r="J175" s="394" t="s">
        <v>527</v>
      </c>
    </row>
    <row r="176" spans="1:10" x14ac:dyDescent="0.35">
      <c r="A176" s="413" t="s">
        <v>588</v>
      </c>
      <c r="B176" s="394">
        <v>1107085.3791650203</v>
      </c>
      <c r="C176" s="404" t="s">
        <v>585</v>
      </c>
      <c r="D176" s="404">
        <v>50.248073994006511</v>
      </c>
      <c r="E176" s="404">
        <v>0.9</v>
      </c>
      <c r="F176" s="404">
        <v>0.09</v>
      </c>
      <c r="G176" s="394">
        <v>55628.908049966696</v>
      </c>
      <c r="H176" s="394">
        <v>0.99637684124852</v>
      </c>
      <c r="I176" s="394">
        <v>9.9637684124849996E-2</v>
      </c>
      <c r="J176" s="394" t="s">
        <v>527</v>
      </c>
    </row>
    <row r="177" spans="1:10" x14ac:dyDescent="0.35">
      <c r="A177" s="413" t="s">
        <v>3438</v>
      </c>
      <c r="B177" s="394" t="s">
        <v>556</v>
      </c>
      <c r="C177" s="404" t="s">
        <v>585</v>
      </c>
      <c r="D177" s="404" t="s">
        <v>556</v>
      </c>
      <c r="E177" s="404" t="s">
        <v>556</v>
      </c>
      <c r="F177" s="404" t="s">
        <v>556</v>
      </c>
      <c r="G177" s="394" t="s">
        <v>556</v>
      </c>
      <c r="H177" s="394" t="s">
        <v>556</v>
      </c>
      <c r="I177" s="394" t="s">
        <v>556</v>
      </c>
      <c r="J177" s="394" t="s">
        <v>556</v>
      </c>
    </row>
    <row r="178" spans="1:10" x14ac:dyDescent="0.35">
      <c r="A178" s="413" t="s">
        <v>3439</v>
      </c>
      <c r="B178" s="394" t="s">
        <v>556</v>
      </c>
      <c r="C178" s="404" t="s">
        <v>585</v>
      </c>
      <c r="D178" s="404" t="s">
        <v>556</v>
      </c>
      <c r="E178" s="404" t="s">
        <v>556</v>
      </c>
      <c r="F178" s="404" t="s">
        <v>556</v>
      </c>
      <c r="G178" s="394" t="s">
        <v>556</v>
      </c>
      <c r="H178" s="394" t="s">
        <v>556</v>
      </c>
      <c r="I178" s="394" t="s">
        <v>556</v>
      </c>
      <c r="J178" s="394" t="s">
        <v>556</v>
      </c>
    </row>
    <row r="179" spans="1:10" x14ac:dyDescent="0.35">
      <c r="A179" s="413" t="s">
        <v>3440</v>
      </c>
      <c r="B179" s="394" t="s">
        <v>529</v>
      </c>
      <c r="C179" s="404" t="s">
        <v>585</v>
      </c>
      <c r="D179" s="404" t="s">
        <v>561</v>
      </c>
      <c r="E179" s="404" t="s">
        <v>529</v>
      </c>
      <c r="F179" s="404" t="s">
        <v>529</v>
      </c>
      <c r="G179" s="394" t="s">
        <v>529</v>
      </c>
      <c r="H179" s="394" t="s">
        <v>529</v>
      </c>
      <c r="I179" s="394" t="s">
        <v>529</v>
      </c>
      <c r="J179" s="394" t="s">
        <v>527</v>
      </c>
    </row>
    <row r="180" spans="1:10" x14ac:dyDescent="0.35">
      <c r="A180" s="414" t="s">
        <v>534</v>
      </c>
      <c r="B180" s="404">
        <v>622104.09703608055</v>
      </c>
      <c r="C180" s="404" t="s">
        <v>585</v>
      </c>
      <c r="D180" s="399" t="s">
        <v>199</v>
      </c>
      <c r="E180" s="399" t="s">
        <v>199</v>
      </c>
      <c r="F180" s="399" t="s">
        <v>199</v>
      </c>
      <c r="G180" s="404">
        <v>42643.232056364206</v>
      </c>
      <c r="H180" s="404">
        <v>2.9129032519703002</v>
      </c>
      <c r="I180" s="404">
        <v>0.49111046929190999</v>
      </c>
      <c r="J180" s="404" t="s">
        <v>589</v>
      </c>
    </row>
    <row r="181" spans="1:10" x14ac:dyDescent="0.35">
      <c r="A181" s="413" t="s">
        <v>586</v>
      </c>
      <c r="B181" s="394">
        <v>40884.945191305182</v>
      </c>
      <c r="C181" s="404" t="s">
        <v>585</v>
      </c>
      <c r="D181" s="404">
        <v>71.105701059850205</v>
      </c>
      <c r="E181" s="404">
        <v>2.22599096016092</v>
      </c>
      <c r="F181" s="404">
        <v>2.0044709460967698</v>
      </c>
      <c r="G181" s="394">
        <v>2907.1526906213062</v>
      </c>
      <c r="H181" s="394">
        <v>9.1009518402520001E-2</v>
      </c>
      <c r="I181" s="394">
        <v>8.1952684768729994E-2</v>
      </c>
      <c r="J181" s="394" t="s">
        <v>527</v>
      </c>
    </row>
    <row r="182" spans="1:10" x14ac:dyDescent="0.35">
      <c r="A182" s="413" t="s">
        <v>587</v>
      </c>
      <c r="B182" s="394">
        <v>267301.91824505618</v>
      </c>
      <c r="C182" s="404" t="s">
        <v>585</v>
      </c>
      <c r="D182" s="404">
        <v>89.645233903118736</v>
      </c>
      <c r="E182" s="404">
        <v>9.4999999999999893</v>
      </c>
      <c r="F182" s="404">
        <v>1.42500000000002</v>
      </c>
      <c r="G182" s="394">
        <v>23962.342983830382</v>
      </c>
      <c r="H182" s="394">
        <v>2.5393682233280299</v>
      </c>
      <c r="I182" s="394">
        <v>0.38090523349921002</v>
      </c>
      <c r="J182" s="394" t="s">
        <v>527</v>
      </c>
    </row>
    <row r="183" spans="1:10" x14ac:dyDescent="0.35">
      <c r="A183" s="413" t="s">
        <v>588</v>
      </c>
      <c r="B183" s="394">
        <v>313917.23359971918</v>
      </c>
      <c r="C183" s="404" t="s">
        <v>585</v>
      </c>
      <c r="D183" s="404">
        <v>50.248073994006511</v>
      </c>
      <c r="E183" s="404">
        <v>0.90000000000001001</v>
      </c>
      <c r="F183" s="404">
        <v>8.9999999999979999E-2</v>
      </c>
      <c r="G183" s="394">
        <v>15773.736381912517</v>
      </c>
      <c r="H183" s="394">
        <v>0.28252551023974998</v>
      </c>
      <c r="I183" s="394">
        <v>2.825255102397E-2</v>
      </c>
      <c r="J183" s="394" t="s">
        <v>527</v>
      </c>
    </row>
    <row r="184" spans="1:10" x14ac:dyDescent="0.35">
      <c r="A184" s="413" t="s">
        <v>3438</v>
      </c>
      <c r="B184" s="394" t="s">
        <v>556</v>
      </c>
      <c r="C184" s="404" t="s">
        <v>585</v>
      </c>
      <c r="D184" s="404" t="s">
        <v>556</v>
      </c>
      <c r="E184" s="404" t="s">
        <v>556</v>
      </c>
      <c r="F184" s="404" t="s">
        <v>556</v>
      </c>
      <c r="G184" s="394" t="s">
        <v>556</v>
      </c>
      <c r="H184" s="394" t="s">
        <v>556</v>
      </c>
      <c r="I184" s="394" t="s">
        <v>556</v>
      </c>
      <c r="J184" s="394" t="s">
        <v>556</v>
      </c>
    </row>
    <row r="185" spans="1:10" x14ac:dyDescent="0.35">
      <c r="A185" s="413" t="s">
        <v>3439</v>
      </c>
      <c r="B185" s="394" t="s">
        <v>556</v>
      </c>
      <c r="C185" s="404" t="s">
        <v>585</v>
      </c>
      <c r="D185" s="404" t="s">
        <v>556</v>
      </c>
      <c r="E185" s="404" t="s">
        <v>556</v>
      </c>
      <c r="F185" s="404" t="s">
        <v>556</v>
      </c>
      <c r="G185" s="394" t="s">
        <v>556</v>
      </c>
      <c r="H185" s="394" t="s">
        <v>556</v>
      </c>
      <c r="I185" s="394" t="s">
        <v>556</v>
      </c>
      <c r="J185" s="394" t="s">
        <v>556</v>
      </c>
    </row>
    <row r="186" spans="1:10" x14ac:dyDescent="0.35">
      <c r="A186" s="413" t="s">
        <v>3440</v>
      </c>
      <c r="B186" s="394" t="s">
        <v>529</v>
      </c>
      <c r="C186" s="404" t="s">
        <v>585</v>
      </c>
      <c r="D186" s="404" t="s">
        <v>561</v>
      </c>
      <c r="E186" s="404" t="s">
        <v>529</v>
      </c>
      <c r="F186" s="404" t="s">
        <v>529</v>
      </c>
      <c r="G186" s="394" t="s">
        <v>529</v>
      </c>
      <c r="H186" s="394" t="s">
        <v>529</v>
      </c>
      <c r="I186" s="394" t="s">
        <v>529</v>
      </c>
      <c r="J186" s="394" t="s">
        <v>527</v>
      </c>
    </row>
    <row r="187" spans="1:10" x14ac:dyDescent="0.35">
      <c r="A187" s="414" t="s">
        <v>535</v>
      </c>
      <c r="B187" s="404">
        <v>489761.39814429276</v>
      </c>
      <c r="C187" s="404" t="s">
        <v>585</v>
      </c>
      <c r="D187" s="399" t="s">
        <v>199</v>
      </c>
      <c r="E187" s="399" t="s">
        <v>199</v>
      </c>
      <c r="F187" s="399" t="s">
        <v>199</v>
      </c>
      <c r="G187" s="404">
        <v>32687.652624332597</v>
      </c>
      <c r="H187" s="404">
        <v>2.1724960612470801</v>
      </c>
      <c r="I187" s="404">
        <v>0.32965613051379999</v>
      </c>
      <c r="J187" s="404" t="s">
        <v>589</v>
      </c>
    </row>
    <row r="188" spans="1:10" x14ac:dyDescent="0.35">
      <c r="A188" s="413" t="s">
        <v>586</v>
      </c>
      <c r="B188" s="394">
        <v>9808.8338456088695</v>
      </c>
      <c r="C188" s="404" t="s">
        <v>585</v>
      </c>
      <c r="D188" s="404">
        <v>71.105701059850205</v>
      </c>
      <c r="E188" s="404">
        <v>2.2259909601613499</v>
      </c>
      <c r="F188" s="404">
        <v>2.0044709460963999</v>
      </c>
      <c r="G188" s="394">
        <v>697.46400717160509</v>
      </c>
      <c r="H188" s="394">
        <v>2.1834375470049999E-2</v>
      </c>
      <c r="I188" s="394">
        <v>1.9661522458610001E-2</v>
      </c>
      <c r="J188" s="394" t="s">
        <v>527</v>
      </c>
    </row>
    <row r="189" spans="1:10" x14ac:dyDescent="0.35">
      <c r="A189" s="413" t="s">
        <v>587</v>
      </c>
      <c r="B189" s="394">
        <v>199849.34626839636</v>
      </c>
      <c r="C189" s="404" t="s">
        <v>585</v>
      </c>
      <c r="D189" s="404">
        <v>89.645233903118736</v>
      </c>
      <c r="E189" s="404">
        <v>9.5000000000000195</v>
      </c>
      <c r="F189" s="404">
        <v>1.4249999999999801</v>
      </c>
      <c r="G189" s="394">
        <v>17915.541391615763</v>
      </c>
      <c r="H189" s="394">
        <v>1.89856878954977</v>
      </c>
      <c r="I189" s="394">
        <v>0.28478531843246002</v>
      </c>
      <c r="J189" s="394" t="s">
        <v>527</v>
      </c>
    </row>
    <row r="190" spans="1:10" x14ac:dyDescent="0.35">
      <c r="A190" s="413" t="s">
        <v>588</v>
      </c>
      <c r="B190" s="394">
        <v>280103.21803028753</v>
      </c>
      <c r="C190" s="404" t="s">
        <v>585</v>
      </c>
      <c r="D190" s="404">
        <v>50.248073994006518</v>
      </c>
      <c r="E190" s="404">
        <v>0.9</v>
      </c>
      <c r="F190" s="404">
        <v>9.0000000000010003E-2</v>
      </c>
      <c r="G190" s="394">
        <v>14074.647225545228</v>
      </c>
      <c r="H190" s="394">
        <v>0.25209289622726</v>
      </c>
      <c r="I190" s="394">
        <v>2.5209289622729999E-2</v>
      </c>
      <c r="J190" s="394" t="s">
        <v>527</v>
      </c>
    </row>
    <row r="191" spans="1:10" x14ac:dyDescent="0.35">
      <c r="A191" s="413" t="s">
        <v>3438</v>
      </c>
      <c r="B191" s="394" t="s">
        <v>556</v>
      </c>
      <c r="C191" s="404" t="s">
        <v>585</v>
      </c>
      <c r="D191" s="404" t="s">
        <v>556</v>
      </c>
      <c r="E191" s="404" t="s">
        <v>556</v>
      </c>
      <c r="F191" s="404" t="s">
        <v>556</v>
      </c>
      <c r="G191" s="394" t="s">
        <v>556</v>
      </c>
      <c r="H191" s="394" t="s">
        <v>556</v>
      </c>
      <c r="I191" s="394" t="s">
        <v>556</v>
      </c>
      <c r="J191" s="394" t="s">
        <v>556</v>
      </c>
    </row>
    <row r="192" spans="1:10" x14ac:dyDescent="0.35">
      <c r="A192" s="413" t="s">
        <v>3439</v>
      </c>
      <c r="B192" s="394" t="s">
        <v>556</v>
      </c>
      <c r="C192" s="404" t="s">
        <v>585</v>
      </c>
      <c r="D192" s="404" t="s">
        <v>556</v>
      </c>
      <c r="E192" s="404" t="s">
        <v>556</v>
      </c>
      <c r="F192" s="404" t="s">
        <v>556</v>
      </c>
      <c r="G192" s="394" t="s">
        <v>556</v>
      </c>
      <c r="H192" s="394" t="s">
        <v>556</v>
      </c>
      <c r="I192" s="394" t="s">
        <v>556</v>
      </c>
      <c r="J192" s="394" t="s">
        <v>556</v>
      </c>
    </row>
    <row r="193" spans="1:10" x14ac:dyDescent="0.35">
      <c r="A193" s="413" t="s">
        <v>3440</v>
      </c>
      <c r="B193" s="394" t="s">
        <v>529</v>
      </c>
      <c r="C193" s="404" t="s">
        <v>585</v>
      </c>
      <c r="D193" s="404" t="s">
        <v>561</v>
      </c>
      <c r="E193" s="404" t="s">
        <v>529</v>
      </c>
      <c r="F193" s="404" t="s">
        <v>529</v>
      </c>
      <c r="G193" s="394" t="s">
        <v>529</v>
      </c>
      <c r="H193" s="394" t="s">
        <v>529</v>
      </c>
      <c r="I193" s="394" t="s">
        <v>529</v>
      </c>
      <c r="J193" s="394" t="s">
        <v>527</v>
      </c>
    </row>
    <row r="194" spans="1:10" x14ac:dyDescent="0.35">
      <c r="A194" s="414" t="s">
        <v>536</v>
      </c>
      <c r="B194" s="404">
        <v>554498.53640783543</v>
      </c>
      <c r="C194" s="404" t="s">
        <v>585</v>
      </c>
      <c r="D194" s="399" t="s">
        <v>199</v>
      </c>
      <c r="E194" s="399" t="s">
        <v>199</v>
      </c>
      <c r="F194" s="399" t="s">
        <v>199</v>
      </c>
      <c r="G194" s="404">
        <v>38327.06069611937</v>
      </c>
      <c r="H194" s="404">
        <v>2.7616536525147199</v>
      </c>
      <c r="I194" s="404">
        <v>0.41262766327205003</v>
      </c>
      <c r="J194" s="404" t="s">
        <v>589</v>
      </c>
    </row>
    <row r="195" spans="1:10" x14ac:dyDescent="0.35">
      <c r="A195" s="413" t="s">
        <v>586</v>
      </c>
      <c r="B195" s="394">
        <v>6726.3308789338053</v>
      </c>
      <c r="C195" s="404" t="s">
        <v>585</v>
      </c>
      <c r="D195" s="404">
        <v>71.105701059850205</v>
      </c>
      <c r="E195" s="404">
        <v>2.22599096016123</v>
      </c>
      <c r="F195" s="404">
        <v>2.0044709460973098</v>
      </c>
      <c r="G195" s="394">
        <v>478.28047270710664</v>
      </c>
      <c r="H195" s="394">
        <v>1.4972751731559999E-2</v>
      </c>
      <c r="I195" s="394">
        <v>1.348273482066E-2</v>
      </c>
      <c r="J195" s="394" t="s">
        <v>527</v>
      </c>
    </row>
    <row r="196" spans="1:10" x14ac:dyDescent="0.35">
      <c r="A196" s="413" t="s">
        <v>587</v>
      </c>
      <c r="B196" s="394">
        <v>262056.50183804112</v>
      </c>
      <c r="C196" s="404" t="s">
        <v>585</v>
      </c>
      <c r="D196" s="404">
        <v>89.645233903118736</v>
      </c>
      <c r="E196" s="404">
        <v>9.5</v>
      </c>
      <c r="F196" s="404">
        <v>1.42500000000001</v>
      </c>
      <c r="G196" s="394">
        <v>23492.116403104261</v>
      </c>
      <c r="H196" s="394">
        <v>2.4895367674613902</v>
      </c>
      <c r="I196" s="394">
        <v>0.37343051511920999</v>
      </c>
      <c r="J196" s="394" t="s">
        <v>527</v>
      </c>
    </row>
    <row r="197" spans="1:10" x14ac:dyDescent="0.35">
      <c r="A197" s="413" t="s">
        <v>588</v>
      </c>
      <c r="B197" s="394">
        <v>285715.70369086054</v>
      </c>
      <c r="C197" s="404" t="s">
        <v>585</v>
      </c>
      <c r="D197" s="404">
        <v>50.248073994006511</v>
      </c>
      <c r="E197" s="404">
        <v>0.89999999999998004</v>
      </c>
      <c r="F197" s="404">
        <v>9.0000000000010003E-2</v>
      </c>
      <c r="G197" s="394">
        <v>14356.663820308</v>
      </c>
      <c r="H197" s="394">
        <v>0.25714413332177</v>
      </c>
      <c r="I197" s="394">
        <v>2.5714413332180001E-2</v>
      </c>
      <c r="J197" s="394" t="s">
        <v>527</v>
      </c>
    </row>
    <row r="198" spans="1:10" x14ac:dyDescent="0.35">
      <c r="A198" s="413" t="s">
        <v>3438</v>
      </c>
      <c r="B198" s="394" t="s">
        <v>556</v>
      </c>
      <c r="C198" s="404" t="s">
        <v>585</v>
      </c>
      <c r="D198" s="404" t="s">
        <v>556</v>
      </c>
      <c r="E198" s="404" t="s">
        <v>556</v>
      </c>
      <c r="F198" s="404" t="s">
        <v>556</v>
      </c>
      <c r="G198" s="394" t="s">
        <v>556</v>
      </c>
      <c r="H198" s="394" t="s">
        <v>556</v>
      </c>
      <c r="I198" s="394" t="s">
        <v>556</v>
      </c>
      <c r="J198" s="394" t="s">
        <v>556</v>
      </c>
    </row>
    <row r="199" spans="1:10" x14ac:dyDescent="0.35">
      <c r="A199" s="415" t="s">
        <v>3439</v>
      </c>
      <c r="B199" s="394" t="s">
        <v>556</v>
      </c>
      <c r="C199" s="404" t="s">
        <v>585</v>
      </c>
      <c r="D199" s="404" t="s">
        <v>556</v>
      </c>
      <c r="E199" s="404" t="s">
        <v>556</v>
      </c>
      <c r="F199" s="404" t="s">
        <v>556</v>
      </c>
      <c r="G199" s="394" t="s">
        <v>556</v>
      </c>
      <c r="H199" s="394" t="s">
        <v>556</v>
      </c>
      <c r="I199" s="394" t="s">
        <v>556</v>
      </c>
      <c r="J199" s="394" t="s">
        <v>556</v>
      </c>
    </row>
    <row r="200" spans="1:10" x14ac:dyDescent="0.35">
      <c r="A200" s="413" t="s">
        <v>3440</v>
      </c>
      <c r="B200" s="394" t="s">
        <v>529</v>
      </c>
      <c r="C200" s="404" t="s">
        <v>585</v>
      </c>
      <c r="D200" s="404" t="s">
        <v>561</v>
      </c>
      <c r="E200" s="404" t="s">
        <v>529</v>
      </c>
      <c r="F200" s="404" t="s">
        <v>529</v>
      </c>
      <c r="G200" s="394" t="s">
        <v>529</v>
      </c>
      <c r="H200" s="394" t="s">
        <v>529</v>
      </c>
      <c r="I200" s="394" t="s">
        <v>529</v>
      </c>
      <c r="J200" s="394" t="s">
        <v>527</v>
      </c>
    </row>
    <row r="201" spans="1:10" x14ac:dyDescent="0.35">
      <c r="A201" s="414" t="s">
        <v>3441</v>
      </c>
      <c r="B201" s="404">
        <v>9560693.2464305405</v>
      </c>
      <c r="C201" s="404" t="s">
        <v>585</v>
      </c>
      <c r="D201" s="399" t="s">
        <v>199</v>
      </c>
      <c r="E201" s="399" t="s">
        <v>199</v>
      </c>
      <c r="F201" s="399" t="s">
        <v>199</v>
      </c>
      <c r="G201" s="404">
        <v>515277.79812523432</v>
      </c>
      <c r="H201" s="404">
        <v>55.836948614484129</v>
      </c>
      <c r="I201" s="404">
        <v>7.7533574273759802</v>
      </c>
      <c r="J201" s="404" t="s">
        <v>589</v>
      </c>
    </row>
    <row r="202" spans="1:10" x14ac:dyDescent="0.35">
      <c r="A202" s="409" t="s">
        <v>604</v>
      </c>
      <c r="B202" s="404">
        <v>9560693.2464305405</v>
      </c>
      <c r="C202" s="404" t="s">
        <v>585</v>
      </c>
      <c r="D202" s="399" t="s">
        <v>199</v>
      </c>
      <c r="E202" s="399" t="s">
        <v>199</v>
      </c>
      <c r="F202" s="399" t="s">
        <v>199</v>
      </c>
      <c r="G202" s="404">
        <v>515277.79812523432</v>
      </c>
      <c r="H202" s="404">
        <v>55.836948614484129</v>
      </c>
      <c r="I202" s="404">
        <v>7.7533574273759802</v>
      </c>
      <c r="J202" s="404" t="s">
        <v>589</v>
      </c>
    </row>
    <row r="203" spans="1:10" x14ac:dyDescent="0.35">
      <c r="A203" s="410" t="s">
        <v>605</v>
      </c>
      <c r="B203" s="404">
        <v>9560693.2464305405</v>
      </c>
      <c r="C203" s="404" t="s">
        <v>585</v>
      </c>
      <c r="D203" s="399" t="s">
        <v>199</v>
      </c>
      <c r="E203" s="399" t="s">
        <v>199</v>
      </c>
      <c r="F203" s="399" t="s">
        <v>199</v>
      </c>
      <c r="G203" s="404">
        <v>515277.79812523432</v>
      </c>
      <c r="H203" s="404">
        <v>55.836948614484129</v>
      </c>
      <c r="I203" s="404">
        <v>7.7533574273759802</v>
      </c>
      <c r="J203" s="404" t="s">
        <v>589</v>
      </c>
    </row>
    <row r="204" spans="1:10" x14ac:dyDescent="0.35">
      <c r="A204" s="416" t="s">
        <v>592</v>
      </c>
      <c r="B204" s="394">
        <v>4728393.9028453771</v>
      </c>
      <c r="C204" s="404" t="s">
        <v>585</v>
      </c>
      <c r="D204" s="404">
        <v>71.105701059850205</v>
      </c>
      <c r="E204" s="404">
        <v>1.7861037652529199</v>
      </c>
      <c r="F204" s="404">
        <v>0.30992639280197998</v>
      </c>
      <c r="G204" s="394">
        <v>336215.76334894175</v>
      </c>
      <c r="H204" s="394">
        <v>8.4454021534710808</v>
      </c>
      <c r="I204" s="394">
        <v>1.46545406605575</v>
      </c>
      <c r="J204" s="394" t="s">
        <v>527</v>
      </c>
    </row>
    <row r="205" spans="1:10" x14ac:dyDescent="0.35">
      <c r="A205" s="416" t="s">
        <v>593</v>
      </c>
      <c r="B205" s="394">
        <v>358440.11607907445</v>
      </c>
      <c r="C205" s="404" t="s">
        <v>585</v>
      </c>
      <c r="D205" s="404">
        <v>89.645233903118751</v>
      </c>
      <c r="E205" s="404">
        <v>9.5000000000000107</v>
      </c>
      <c r="F205" s="404">
        <v>1.425</v>
      </c>
      <c r="G205" s="394">
        <v>32132.448046169666</v>
      </c>
      <c r="H205" s="394">
        <v>3.40518110275121</v>
      </c>
      <c r="I205" s="394">
        <v>0.51077716541268003</v>
      </c>
      <c r="J205" s="394" t="s">
        <v>527</v>
      </c>
    </row>
    <row r="206" spans="1:10" x14ac:dyDescent="0.35">
      <c r="A206" s="416" t="s">
        <v>594</v>
      </c>
      <c r="B206" s="394">
        <v>2924083.9509121953</v>
      </c>
      <c r="C206" s="404" t="s">
        <v>585</v>
      </c>
      <c r="D206" s="404">
        <v>50.248073994006518</v>
      </c>
      <c r="E206" s="404">
        <v>0.9</v>
      </c>
      <c r="F206" s="404">
        <v>0.09</v>
      </c>
      <c r="G206" s="394">
        <v>146929.58673012292</v>
      </c>
      <c r="H206" s="394">
        <v>2.6316755558209799</v>
      </c>
      <c r="I206" s="394">
        <v>0.26316755558209998</v>
      </c>
      <c r="J206" s="394" t="s">
        <v>527</v>
      </c>
    </row>
    <row r="207" spans="1:10" x14ac:dyDescent="0.35">
      <c r="A207" s="416" t="s">
        <v>595</v>
      </c>
      <c r="B207" s="394" t="s">
        <v>556</v>
      </c>
      <c r="C207" s="404" t="s">
        <v>585</v>
      </c>
      <c r="D207" s="404" t="s">
        <v>556</v>
      </c>
      <c r="E207" s="404" t="s">
        <v>556</v>
      </c>
      <c r="F207" s="404" t="s">
        <v>556</v>
      </c>
      <c r="G207" s="394" t="s">
        <v>556</v>
      </c>
      <c r="H207" s="394" t="s">
        <v>556</v>
      </c>
      <c r="I207" s="394" t="s">
        <v>556</v>
      </c>
      <c r="J207" s="394" t="s">
        <v>556</v>
      </c>
    </row>
    <row r="208" spans="1:10" x14ac:dyDescent="0.35">
      <c r="A208" s="416" t="s">
        <v>596</v>
      </c>
      <c r="B208" s="394" t="s">
        <v>556</v>
      </c>
      <c r="C208" s="404" t="s">
        <v>585</v>
      </c>
      <c r="D208" s="404" t="s">
        <v>556</v>
      </c>
      <c r="E208" s="404" t="s">
        <v>556</v>
      </c>
      <c r="F208" s="404" t="s">
        <v>556</v>
      </c>
      <c r="G208" s="394" t="s">
        <v>556</v>
      </c>
      <c r="H208" s="394" t="s">
        <v>556</v>
      </c>
      <c r="I208" s="394" t="s">
        <v>556</v>
      </c>
      <c r="J208" s="394" t="s">
        <v>556</v>
      </c>
    </row>
    <row r="209" spans="1:10" x14ac:dyDescent="0.35">
      <c r="A209" s="416" t="s">
        <v>96</v>
      </c>
      <c r="B209" s="394">
        <v>1549775.2765938945</v>
      </c>
      <c r="C209" s="404" t="s">
        <v>585</v>
      </c>
      <c r="D209" s="404">
        <v>88.686898270265601</v>
      </c>
      <c r="E209" s="404">
        <v>26.684313801501879</v>
      </c>
      <c r="F209" s="404">
        <v>3.5579085068669198</v>
      </c>
      <c r="G209" s="394">
        <v>137444.76229705545</v>
      </c>
      <c r="H209" s="394">
        <v>41.354689802440859</v>
      </c>
      <c r="I209" s="394">
        <v>5.5139586403254501</v>
      </c>
      <c r="J209" s="394" t="s">
        <v>527</v>
      </c>
    </row>
    <row r="210" spans="1:10" x14ac:dyDescent="0.35">
      <c r="A210" s="417" t="s">
        <v>606</v>
      </c>
      <c r="B210" s="404">
        <v>27388942.948538449</v>
      </c>
      <c r="C210" s="404" t="s">
        <v>585</v>
      </c>
      <c r="D210" s="399" t="s">
        <v>199</v>
      </c>
      <c r="E210" s="399" t="s">
        <v>199</v>
      </c>
      <c r="F210" s="399" t="s">
        <v>199</v>
      </c>
      <c r="G210" s="404">
        <v>1831014.9512207536</v>
      </c>
      <c r="H210" s="404">
        <v>157.60957929075553</v>
      </c>
      <c r="I210" s="404">
        <v>138.66194983315438</v>
      </c>
    </row>
    <row r="211" spans="1:10" x14ac:dyDescent="0.35">
      <c r="A211" s="405" t="s">
        <v>586</v>
      </c>
      <c r="B211" s="404">
        <v>26385311.519974492</v>
      </c>
      <c r="C211" s="404" t="s">
        <v>585</v>
      </c>
      <c r="D211" s="404">
        <v>68.141663931054126</v>
      </c>
      <c r="E211" s="404">
        <v>5.6085277923062797</v>
      </c>
      <c r="F211" s="404">
        <v>5.2536667140543001</v>
      </c>
      <c r="G211" s="404">
        <v>1797939.0303102729</v>
      </c>
      <c r="H211" s="404">
        <v>147.98275296843602</v>
      </c>
      <c r="I211" s="404">
        <v>138.61963287244333</v>
      </c>
    </row>
    <row r="212" spans="1:10" x14ac:dyDescent="0.35">
      <c r="A212" s="405" t="s">
        <v>587</v>
      </c>
      <c r="B212" s="404" t="s">
        <v>556</v>
      </c>
      <c r="C212" s="404" t="s">
        <v>585</v>
      </c>
      <c r="D212" s="404" t="s">
        <v>556</v>
      </c>
      <c r="E212" s="404" t="s">
        <v>556</v>
      </c>
      <c r="F212" s="404" t="s">
        <v>556</v>
      </c>
      <c r="G212" s="404" t="s">
        <v>556</v>
      </c>
      <c r="H212" s="404" t="s">
        <v>556</v>
      </c>
      <c r="I212" s="404" t="s">
        <v>556</v>
      </c>
    </row>
    <row r="213" spans="1:10" x14ac:dyDescent="0.35">
      <c r="A213" s="405" t="s">
        <v>588</v>
      </c>
      <c r="B213" s="404">
        <v>658252.51161717589</v>
      </c>
      <c r="C213" s="404" t="s">
        <v>585</v>
      </c>
      <c r="D213" s="404">
        <v>50.248073994006511</v>
      </c>
      <c r="E213" s="404">
        <v>14.617518883136251</v>
      </c>
      <c r="F213" s="404">
        <v>5.6615182741230001E-2</v>
      </c>
      <c r="G213" s="404">
        <v>33075.920910480483</v>
      </c>
      <c r="H213" s="404">
        <v>9.6220185184359295</v>
      </c>
      <c r="I213" s="404">
        <v>3.7267086235080002E-2</v>
      </c>
    </row>
    <row r="214" spans="1:10" x14ac:dyDescent="0.35">
      <c r="A214" s="405" t="s">
        <v>3433</v>
      </c>
      <c r="B214" s="404" t="s">
        <v>601</v>
      </c>
      <c r="C214" s="404" t="s">
        <v>585</v>
      </c>
      <c r="D214" s="404" t="s">
        <v>601</v>
      </c>
      <c r="E214" s="404" t="s">
        <v>3303</v>
      </c>
      <c r="F214" s="404" t="s">
        <v>3303</v>
      </c>
      <c r="G214" s="404" t="s">
        <v>601</v>
      </c>
      <c r="H214" s="404" t="s">
        <v>3303</v>
      </c>
      <c r="I214" s="404" t="s">
        <v>3303</v>
      </c>
    </row>
    <row r="215" spans="1:10" x14ac:dyDescent="0.35">
      <c r="A215" s="405" t="s">
        <v>3435</v>
      </c>
      <c r="B215" s="404">
        <v>345378.91694677953</v>
      </c>
      <c r="C215" s="404" t="s">
        <v>585</v>
      </c>
      <c r="D215" s="404">
        <v>65.065035461653977</v>
      </c>
      <c r="E215" s="404">
        <v>1.39203745442E-2</v>
      </c>
      <c r="F215" s="404">
        <v>1.46212586472E-2</v>
      </c>
      <c r="G215" s="404">
        <v>22472.091478849856</v>
      </c>
      <c r="H215" s="404">
        <v>4.8078038835700004E-3</v>
      </c>
      <c r="I215" s="404">
        <v>5.0498744759699997E-3</v>
      </c>
    </row>
    <row r="216" spans="1:10" x14ac:dyDescent="0.35">
      <c r="A216" s="81" t="s">
        <v>3442</v>
      </c>
      <c r="B216" s="404">
        <v>2520593.7655260009</v>
      </c>
      <c r="C216" s="404" t="s">
        <v>585</v>
      </c>
      <c r="D216" s="399" t="s">
        <v>199</v>
      </c>
      <c r="E216" s="399" t="s">
        <v>199</v>
      </c>
      <c r="F216" s="399" t="s">
        <v>199</v>
      </c>
      <c r="G216" s="404">
        <v>171223.03700227189</v>
      </c>
      <c r="H216" s="404">
        <v>2.0771880881664</v>
      </c>
      <c r="I216" s="404">
        <v>5.2994341437007098</v>
      </c>
    </row>
    <row r="217" spans="1:10" x14ac:dyDescent="0.35">
      <c r="A217" s="405" t="s">
        <v>607</v>
      </c>
      <c r="B217" s="394">
        <v>37296.193325856322</v>
      </c>
      <c r="C217" s="404" t="s">
        <v>585</v>
      </c>
      <c r="D217" s="404">
        <v>65.528560814054615</v>
      </c>
      <c r="E217" s="404">
        <v>55.694372613795643</v>
      </c>
      <c r="F217" s="404">
        <v>0.84385413051206004</v>
      </c>
      <c r="G217" s="394">
        <v>2443.9658724861142</v>
      </c>
      <c r="H217" s="394">
        <v>2.0771880881664</v>
      </c>
      <c r="I217" s="394">
        <v>3.1472546790399999E-2</v>
      </c>
    </row>
    <row r="218" spans="1:10" x14ac:dyDescent="0.35">
      <c r="A218" s="405" t="s">
        <v>608</v>
      </c>
      <c r="B218" s="394">
        <v>2483297.5722001446</v>
      </c>
      <c r="C218" s="404" t="s">
        <v>585</v>
      </c>
      <c r="D218" s="404">
        <v>67.965705366615154</v>
      </c>
      <c r="E218" s="404" t="s">
        <v>556</v>
      </c>
      <c r="F218" s="404">
        <v>2.1213573660618601</v>
      </c>
      <c r="G218" s="394">
        <v>168779.07112978576</v>
      </c>
      <c r="H218" s="394" t="s">
        <v>556</v>
      </c>
      <c r="I218" s="394">
        <v>5.2679615969103102</v>
      </c>
    </row>
    <row r="219" spans="1:10" x14ac:dyDescent="0.35">
      <c r="A219" s="405" t="s">
        <v>96</v>
      </c>
      <c r="B219" s="394" t="s">
        <v>556</v>
      </c>
      <c r="C219" s="404" t="s">
        <v>585</v>
      </c>
      <c r="D219" s="404" t="s">
        <v>556</v>
      </c>
      <c r="E219" s="404" t="s">
        <v>556</v>
      </c>
      <c r="F219" s="404" t="s">
        <v>556</v>
      </c>
      <c r="G219" s="394" t="s">
        <v>556</v>
      </c>
      <c r="H219" s="394" t="s">
        <v>556</v>
      </c>
      <c r="I219" s="394" t="s">
        <v>556</v>
      </c>
    </row>
    <row r="220" spans="1:10" x14ac:dyDescent="0.35">
      <c r="A220" s="418" t="s">
        <v>3443</v>
      </c>
      <c r="B220" s="404">
        <v>23026953.430004109</v>
      </c>
      <c r="C220" s="404" t="s">
        <v>585</v>
      </c>
      <c r="D220" s="399" t="s">
        <v>199</v>
      </c>
      <c r="E220" s="399" t="s">
        <v>199</v>
      </c>
      <c r="F220" s="399" t="s">
        <v>199</v>
      </c>
      <c r="G220" s="404">
        <v>1543321.2357623461</v>
      </c>
      <c r="H220" s="404">
        <v>96.244370350390938</v>
      </c>
      <c r="I220" s="404">
        <v>107.93538834374699</v>
      </c>
    </row>
    <row r="221" spans="1:10" x14ac:dyDescent="0.35">
      <c r="A221" s="405" t="s">
        <v>609</v>
      </c>
      <c r="B221" s="404">
        <v>16921811.292189937</v>
      </c>
      <c r="C221" s="404" t="s">
        <v>585</v>
      </c>
      <c r="D221" s="404">
        <v>67.143364802995393</v>
      </c>
      <c r="E221" s="404">
        <v>5.1069523959529004</v>
      </c>
      <c r="F221" s="404">
        <v>6.3151378284608697</v>
      </c>
      <c r="G221" s="404">
        <v>1136187.3487189556</v>
      </c>
      <c r="H221" s="404">
        <v>86.418884722512175</v>
      </c>
      <c r="I221" s="404">
        <v>106.86357061738499</v>
      </c>
    </row>
    <row r="222" spans="1:10" x14ac:dyDescent="0.35">
      <c r="A222" s="405" t="s">
        <v>610</v>
      </c>
      <c r="B222" s="404">
        <v>5716335.5992072523</v>
      </c>
      <c r="C222" s="404" t="s">
        <v>585</v>
      </c>
      <c r="D222" s="404">
        <v>70.79246071620166</v>
      </c>
      <c r="E222" s="404">
        <v>0.18466053735919999</v>
      </c>
      <c r="F222" s="404">
        <v>0.18153493625417999</v>
      </c>
      <c r="G222" s="404">
        <v>404673.4633475045</v>
      </c>
      <c r="H222" s="404">
        <v>1.05558160347511</v>
      </c>
      <c r="I222" s="404">
        <v>1.0377146186096</v>
      </c>
    </row>
    <row r="223" spans="1:10" x14ac:dyDescent="0.35">
      <c r="A223" s="405" t="s">
        <v>611</v>
      </c>
      <c r="B223" s="404">
        <v>29789.5019987257</v>
      </c>
      <c r="C223" s="404" t="s">
        <v>585</v>
      </c>
      <c r="D223" s="404">
        <v>59.589262354098238</v>
      </c>
      <c r="E223" s="404">
        <v>0.36099554498696002</v>
      </c>
      <c r="F223" s="404">
        <v>0.75475590689572003</v>
      </c>
      <c r="G223" s="404">
        <v>1775.1344499999996</v>
      </c>
      <c r="H223" s="404">
        <v>1.075387750892E-2</v>
      </c>
      <c r="I223" s="404">
        <v>2.248380259702E-2</v>
      </c>
    </row>
    <row r="224" spans="1:10" x14ac:dyDescent="0.35">
      <c r="A224" s="405" t="s">
        <v>3444</v>
      </c>
      <c r="B224" s="404" t="s">
        <v>601</v>
      </c>
      <c r="C224" s="404" t="s">
        <v>585</v>
      </c>
      <c r="D224" s="399" t="s">
        <v>199</v>
      </c>
      <c r="E224" s="399" t="s">
        <v>199</v>
      </c>
      <c r="F224" s="399" t="s">
        <v>199</v>
      </c>
      <c r="G224" s="404" t="s">
        <v>601</v>
      </c>
      <c r="H224" s="404">
        <v>1.1155517503383201</v>
      </c>
      <c r="I224" s="404">
        <v>1.5879024829000001E-4</v>
      </c>
    </row>
    <row r="225" spans="1:9" x14ac:dyDescent="0.35">
      <c r="A225" s="405" t="s">
        <v>588</v>
      </c>
      <c r="B225" s="404">
        <v>13638.11966141349</v>
      </c>
      <c r="C225" s="404" t="s">
        <v>585</v>
      </c>
      <c r="D225" s="404">
        <v>50.248073994006518</v>
      </c>
      <c r="E225" s="404">
        <v>560.10584906989629</v>
      </c>
      <c r="F225" s="404">
        <v>0.47005310044812998</v>
      </c>
      <c r="G225" s="404">
        <v>685.28924588582026</v>
      </c>
      <c r="H225" s="404">
        <v>7.6387905926728497</v>
      </c>
      <c r="I225" s="404">
        <v>6.4106404311300002E-3</v>
      </c>
    </row>
    <row r="226" spans="1:9" x14ac:dyDescent="0.35">
      <c r="A226" s="405" t="s">
        <v>3435</v>
      </c>
      <c r="B226" s="404">
        <v>345378.91694677953</v>
      </c>
      <c r="C226" s="404" t="s">
        <v>585</v>
      </c>
      <c r="D226" s="404">
        <v>65.065035461653977</v>
      </c>
      <c r="E226" s="404">
        <v>1.39203745442E-2</v>
      </c>
      <c r="F226" s="404">
        <v>1.46212586472E-2</v>
      </c>
      <c r="G226" s="404">
        <v>22472.091478849856</v>
      </c>
      <c r="H226" s="404">
        <v>4.8078038835700004E-3</v>
      </c>
      <c r="I226" s="404">
        <v>5.0498744759699997E-3</v>
      </c>
    </row>
    <row r="227" spans="1:9" x14ac:dyDescent="0.35">
      <c r="A227" s="405" t="s">
        <v>3445</v>
      </c>
      <c r="B227" s="404" t="s">
        <v>601</v>
      </c>
      <c r="C227" s="404" t="s">
        <v>585</v>
      </c>
      <c r="D227" s="399" t="s">
        <v>199</v>
      </c>
      <c r="E227" s="399" t="s">
        <v>199</v>
      </c>
      <c r="F227" s="399" t="s">
        <v>199</v>
      </c>
      <c r="G227" s="404" t="s">
        <v>601</v>
      </c>
      <c r="H227" s="404" t="s">
        <v>3303</v>
      </c>
      <c r="I227" s="404" t="s">
        <v>3303</v>
      </c>
    </row>
    <row r="228" spans="1:9" x14ac:dyDescent="0.35">
      <c r="A228" s="419" t="s">
        <v>612</v>
      </c>
      <c r="B228" s="404">
        <v>9895321.6583771892</v>
      </c>
      <c r="C228" s="404" t="s">
        <v>585</v>
      </c>
      <c r="D228" s="399" t="s">
        <v>199</v>
      </c>
      <c r="E228" s="399" t="s">
        <v>199</v>
      </c>
      <c r="F228" s="399" t="s">
        <v>199</v>
      </c>
      <c r="G228" s="404">
        <v>641430.12094185001</v>
      </c>
      <c r="H228" s="404">
        <v>50.343844340307363</v>
      </c>
      <c r="I228" s="404">
        <v>58.025883674848693</v>
      </c>
    </row>
    <row r="229" spans="1:9" x14ac:dyDescent="0.35">
      <c r="A229" s="405" t="s">
        <v>609</v>
      </c>
      <c r="B229" s="394">
        <v>9488919.231847588</v>
      </c>
      <c r="C229" s="404" t="s">
        <v>585</v>
      </c>
      <c r="D229" s="404">
        <v>67.143364802995393</v>
      </c>
      <c r="E229" s="404">
        <v>5.3042690950980402</v>
      </c>
      <c r="F229" s="404">
        <v>6.1142015504458396</v>
      </c>
      <c r="G229" s="394">
        <v>637117.9655701014</v>
      </c>
      <c r="H229" s="394">
        <v>50.331781027370582</v>
      </c>
      <c r="I229" s="394">
        <v>58.01716467941791</v>
      </c>
    </row>
    <row r="230" spans="1:9" x14ac:dyDescent="0.35">
      <c r="A230" s="405" t="s">
        <v>610</v>
      </c>
      <c r="B230" s="394">
        <v>60577.355202458217</v>
      </c>
      <c r="C230" s="404" t="s">
        <v>585</v>
      </c>
      <c r="D230" s="404">
        <v>70.79246071620166</v>
      </c>
      <c r="E230" s="404">
        <v>5.053587044051E-2</v>
      </c>
      <c r="F230" s="404">
        <v>0.11107895568716999</v>
      </c>
      <c r="G230" s="394">
        <v>4288.4200384614178</v>
      </c>
      <c r="H230" s="394">
        <v>3.06132937414E-3</v>
      </c>
      <c r="I230" s="394">
        <v>6.7288693541799997E-3</v>
      </c>
    </row>
    <row r="231" spans="1:9" x14ac:dyDescent="0.35">
      <c r="A231" s="405" t="s">
        <v>611</v>
      </c>
      <c r="B231" s="394">
        <v>140.98152388821543</v>
      </c>
      <c r="C231" s="404" t="s">
        <v>585</v>
      </c>
      <c r="D231" s="404">
        <v>59.58926235409826</v>
      </c>
      <c r="E231" s="404">
        <v>0.35312565588008998</v>
      </c>
      <c r="F231" s="404">
        <v>0.42764119791897998</v>
      </c>
      <c r="G231" s="394">
        <v>8.4009850140554398</v>
      </c>
      <c r="H231" s="394">
        <v>4.9784193089999999E-5</v>
      </c>
      <c r="I231" s="394">
        <v>6.0289507759999999E-5</v>
      </c>
    </row>
    <row r="232" spans="1:9" x14ac:dyDescent="0.35">
      <c r="A232" s="405" t="s">
        <v>3444</v>
      </c>
      <c r="B232" s="404" t="s">
        <v>529</v>
      </c>
      <c r="C232" s="404" t="s">
        <v>585</v>
      </c>
      <c r="D232" s="399" t="s">
        <v>199</v>
      </c>
      <c r="E232" s="399" t="s">
        <v>199</v>
      </c>
      <c r="F232" s="399" t="s">
        <v>199</v>
      </c>
      <c r="G232" s="404" t="s">
        <v>529</v>
      </c>
      <c r="H232" s="404" t="s">
        <v>556</v>
      </c>
      <c r="I232" s="404" t="s">
        <v>556</v>
      </c>
    </row>
    <row r="233" spans="1:9" x14ac:dyDescent="0.35">
      <c r="A233" s="416" t="s">
        <v>613</v>
      </c>
      <c r="B233" s="394" t="s">
        <v>529</v>
      </c>
      <c r="C233" s="404" t="s">
        <v>585</v>
      </c>
      <c r="D233" s="404" t="s">
        <v>529</v>
      </c>
      <c r="E233" s="404" t="s">
        <v>556</v>
      </c>
      <c r="F233" s="404" t="s">
        <v>556</v>
      </c>
      <c r="G233" s="394" t="s">
        <v>529</v>
      </c>
      <c r="H233" s="394" t="s">
        <v>556</v>
      </c>
      <c r="I233" s="394" t="s">
        <v>556</v>
      </c>
    </row>
    <row r="234" spans="1:9" x14ac:dyDescent="0.35">
      <c r="A234" s="405" t="s">
        <v>588</v>
      </c>
      <c r="B234" s="394">
        <v>305.17285647552848</v>
      </c>
      <c r="C234" s="404" t="s">
        <v>585</v>
      </c>
      <c r="D234" s="404">
        <v>50.248073994006504</v>
      </c>
      <c r="E234" s="404">
        <v>27.307030076668191</v>
      </c>
      <c r="F234" s="404">
        <v>3.3069279612714402</v>
      </c>
      <c r="G234" s="394">
        <v>15.334348273144681</v>
      </c>
      <c r="H234" s="394">
        <v>8.3333643703600007E-3</v>
      </c>
      <c r="I234" s="394">
        <v>1.0091846521000001E-3</v>
      </c>
    </row>
    <row r="235" spans="1:9" x14ac:dyDescent="0.35">
      <c r="A235" s="405" t="s">
        <v>3435</v>
      </c>
      <c r="B235" s="394">
        <v>345378.91694677953</v>
      </c>
      <c r="C235" s="404" t="s">
        <v>585</v>
      </c>
      <c r="D235" s="404">
        <v>65.065035461653977</v>
      </c>
      <c r="E235" s="404">
        <v>1.79175673101E-3</v>
      </c>
      <c r="F235" s="404">
        <v>2.6656285938899999E-3</v>
      </c>
      <c r="G235" s="394">
        <v>22472.091478849856</v>
      </c>
      <c r="H235" s="394">
        <v>6.1883499919000002E-4</v>
      </c>
      <c r="I235" s="394">
        <v>9.2065191673999997E-4</v>
      </c>
    </row>
    <row r="236" spans="1:9" x14ac:dyDescent="0.35">
      <c r="A236" s="405" t="s">
        <v>3445</v>
      </c>
      <c r="B236" s="404" t="s">
        <v>529</v>
      </c>
      <c r="C236" s="404" t="s">
        <v>585</v>
      </c>
      <c r="D236" s="399" t="s">
        <v>199</v>
      </c>
      <c r="E236" s="399" t="s">
        <v>199</v>
      </c>
      <c r="F236" s="399" t="s">
        <v>199</v>
      </c>
      <c r="G236" s="404" t="s">
        <v>529</v>
      </c>
      <c r="H236" s="404" t="s">
        <v>529</v>
      </c>
      <c r="I236" s="404" t="s">
        <v>529</v>
      </c>
    </row>
    <row r="237" spans="1:9" x14ac:dyDescent="0.35">
      <c r="A237" s="416" t="s">
        <v>91</v>
      </c>
      <c r="B237" s="394" t="s">
        <v>529</v>
      </c>
      <c r="C237" s="404" t="s">
        <v>585</v>
      </c>
      <c r="D237" s="404" t="s">
        <v>529</v>
      </c>
      <c r="E237" s="404" t="s">
        <v>529</v>
      </c>
      <c r="F237" s="404" t="s">
        <v>529</v>
      </c>
      <c r="G237" s="394" t="s">
        <v>529</v>
      </c>
      <c r="H237" s="394" t="s">
        <v>529</v>
      </c>
      <c r="I237" s="394" t="s">
        <v>529</v>
      </c>
    </row>
    <row r="238" spans="1:9" x14ac:dyDescent="0.35">
      <c r="A238" s="419" t="s">
        <v>614</v>
      </c>
      <c r="B238" s="404">
        <v>7275346.9473260604</v>
      </c>
      <c r="C238" s="404" t="s">
        <v>585</v>
      </c>
      <c r="D238" s="399" t="s">
        <v>199</v>
      </c>
      <c r="E238" s="399" t="s">
        <v>199</v>
      </c>
      <c r="F238" s="399" t="s">
        <v>199</v>
      </c>
      <c r="G238" s="404">
        <v>489781.06541885645</v>
      </c>
      <c r="H238" s="404">
        <v>32.091451581375168</v>
      </c>
      <c r="I238" s="404">
        <v>45.787790295064212</v>
      </c>
    </row>
    <row r="239" spans="1:9" x14ac:dyDescent="0.35">
      <c r="A239" s="405" t="s">
        <v>609</v>
      </c>
      <c r="B239" s="394">
        <v>6900391.8089475194</v>
      </c>
      <c r="C239" s="404" t="s">
        <v>585</v>
      </c>
      <c r="D239" s="404">
        <v>67.143364802995379</v>
      </c>
      <c r="E239" s="404">
        <v>4.6393020403151901</v>
      </c>
      <c r="F239" s="404">
        <v>6.6250689680711297</v>
      </c>
      <c r="G239" s="394">
        <v>463315.52451176452</v>
      </c>
      <c r="H239" s="394">
        <v>32.013001798224458</v>
      </c>
      <c r="I239" s="394">
        <v>45.715571640990433</v>
      </c>
    </row>
    <row r="240" spans="1:9" x14ac:dyDescent="0.35">
      <c r="A240" s="405" t="s">
        <v>610</v>
      </c>
      <c r="B240" s="394">
        <v>368504.73200550402</v>
      </c>
      <c r="C240" s="404" t="s">
        <v>585</v>
      </c>
      <c r="D240" s="404">
        <v>70.79246071620166</v>
      </c>
      <c r="E240" s="404">
        <v>0.10451713900717</v>
      </c>
      <c r="F240" s="404">
        <v>0.16265524758309999</v>
      </c>
      <c r="G240" s="394">
        <v>26087.356764234064</v>
      </c>
      <c r="H240" s="394">
        <v>3.8515060299819999E-2</v>
      </c>
      <c r="I240" s="394">
        <v>5.9939228419900001E-2</v>
      </c>
    </row>
    <row r="241" spans="1:9" x14ac:dyDescent="0.35">
      <c r="A241" s="405" t="s">
        <v>611</v>
      </c>
      <c r="B241" s="394">
        <v>5787.6625596214753</v>
      </c>
      <c r="C241" s="404" t="s">
        <v>585</v>
      </c>
      <c r="D241" s="404">
        <v>59.589262354098253</v>
      </c>
      <c r="E241" s="404">
        <v>0.67636171756462005</v>
      </c>
      <c r="F241" s="404">
        <v>0.87181754613039997</v>
      </c>
      <c r="G241" s="394">
        <v>344.88254268227587</v>
      </c>
      <c r="H241" s="394">
        <v>3.9145533895100001E-3</v>
      </c>
      <c r="I241" s="394">
        <v>5.04578577056E-3</v>
      </c>
    </row>
    <row r="242" spans="1:9" x14ac:dyDescent="0.35">
      <c r="A242" s="405" t="s">
        <v>3444</v>
      </c>
      <c r="B242" s="404" t="s">
        <v>529</v>
      </c>
      <c r="C242" s="404" t="s">
        <v>585</v>
      </c>
      <c r="D242" s="399" t="s">
        <v>199</v>
      </c>
      <c r="E242" s="399" t="s">
        <v>199</v>
      </c>
      <c r="F242" s="399" t="s">
        <v>199</v>
      </c>
      <c r="G242" s="404" t="s">
        <v>529</v>
      </c>
      <c r="H242" s="404">
        <v>1.0519629843E-4</v>
      </c>
      <c r="I242" s="404">
        <v>1.355960522E-5</v>
      </c>
    </row>
    <row r="243" spans="1:9" x14ac:dyDescent="0.35">
      <c r="A243" s="416" t="s">
        <v>613</v>
      </c>
      <c r="B243" s="394" t="s">
        <v>529</v>
      </c>
      <c r="C243" s="404" t="s">
        <v>585</v>
      </c>
      <c r="D243" s="404" t="s">
        <v>529</v>
      </c>
      <c r="E243" s="404" t="s">
        <v>529</v>
      </c>
      <c r="F243" s="404" t="s">
        <v>529</v>
      </c>
      <c r="G243" s="394" t="s">
        <v>529</v>
      </c>
      <c r="H243" s="394">
        <v>1.0519629843E-4</v>
      </c>
      <c r="I243" s="394">
        <v>1.355960522E-5</v>
      </c>
    </row>
    <row r="244" spans="1:9" x14ac:dyDescent="0.35">
      <c r="A244" s="405" t="s">
        <v>588</v>
      </c>
      <c r="B244" s="394">
        <v>662.74381341579385</v>
      </c>
      <c r="C244" s="404" t="s">
        <v>585</v>
      </c>
      <c r="D244" s="404">
        <v>50.248073994006518</v>
      </c>
      <c r="E244" s="404">
        <v>51.386358629942983</v>
      </c>
      <c r="F244" s="404">
        <v>6.6236050802272004</v>
      </c>
      <c r="G244" s="394">
        <v>33.301600175586863</v>
      </c>
      <c r="H244" s="394">
        <v>3.4055991275959999E-2</v>
      </c>
      <c r="I244" s="394">
        <v>4.3897532894299996E-3</v>
      </c>
    </row>
    <row r="245" spans="1:9" x14ac:dyDescent="0.35">
      <c r="A245" s="405" t="s">
        <v>3435</v>
      </c>
      <c r="B245" s="394" t="s">
        <v>529</v>
      </c>
      <c r="C245" s="404" t="s">
        <v>585</v>
      </c>
      <c r="D245" s="404" t="s">
        <v>529</v>
      </c>
      <c r="E245" s="404" t="s">
        <v>529</v>
      </c>
      <c r="F245" s="404" t="s">
        <v>529</v>
      </c>
      <c r="G245" s="394" t="s">
        <v>529</v>
      </c>
      <c r="H245" s="394">
        <v>1.8589818869899999E-3</v>
      </c>
      <c r="I245" s="394">
        <v>2.8303269886699998E-3</v>
      </c>
    </row>
    <row r="246" spans="1:9" x14ac:dyDescent="0.35">
      <c r="A246" s="405" t="s">
        <v>3445</v>
      </c>
      <c r="B246" s="404" t="s">
        <v>556</v>
      </c>
      <c r="C246" s="404" t="s">
        <v>585</v>
      </c>
      <c r="D246" s="399" t="s">
        <v>199</v>
      </c>
      <c r="E246" s="399" t="s">
        <v>199</v>
      </c>
      <c r="F246" s="399" t="s">
        <v>199</v>
      </c>
      <c r="G246" s="404" t="s">
        <v>556</v>
      </c>
      <c r="H246" s="404" t="s">
        <v>556</v>
      </c>
      <c r="I246" s="404" t="s">
        <v>556</v>
      </c>
    </row>
    <row r="247" spans="1:9" x14ac:dyDescent="0.35">
      <c r="A247" s="419" t="s">
        <v>615</v>
      </c>
      <c r="B247" s="404">
        <v>5832942.3488303553</v>
      </c>
      <c r="C247" s="404" t="s">
        <v>585</v>
      </c>
      <c r="D247" s="399" t="s">
        <v>199</v>
      </c>
      <c r="E247" s="399" t="s">
        <v>199</v>
      </c>
      <c r="F247" s="399" t="s">
        <v>199</v>
      </c>
      <c r="G247" s="404">
        <v>410542.75705571863</v>
      </c>
      <c r="H247" s="404">
        <v>13.07563880529997</v>
      </c>
      <c r="I247" s="404">
        <v>4.0475349041306403</v>
      </c>
    </row>
    <row r="248" spans="1:9" x14ac:dyDescent="0.35">
      <c r="A248" s="405" t="s">
        <v>609</v>
      </c>
      <c r="B248" s="394">
        <v>509157.77592432662</v>
      </c>
      <c r="C248" s="404" t="s">
        <v>585</v>
      </c>
      <c r="D248" s="404">
        <v>67.143364802995364</v>
      </c>
      <c r="E248" s="404">
        <v>6.5611612578125396</v>
      </c>
      <c r="F248" s="404">
        <v>6.0033548966705403</v>
      </c>
      <c r="G248" s="394">
        <v>34186.566291168834</v>
      </c>
      <c r="H248" s="394">
        <v>3.3406662735086901</v>
      </c>
      <c r="I248" s="394">
        <v>3.0566548272731899</v>
      </c>
    </row>
    <row r="249" spans="1:9" x14ac:dyDescent="0.35">
      <c r="A249" s="405" t="s">
        <v>610</v>
      </c>
      <c r="B249" s="394">
        <v>5287253.5119992904</v>
      </c>
      <c r="C249" s="404" t="s">
        <v>585</v>
      </c>
      <c r="D249" s="404">
        <v>70.79246071620166</v>
      </c>
      <c r="E249" s="404">
        <v>0.19178297607631001</v>
      </c>
      <c r="F249" s="404">
        <v>0.18365802181259999</v>
      </c>
      <c r="G249" s="394">
        <v>374297.68654480902</v>
      </c>
      <c r="H249" s="394">
        <v>1.0140052138011499</v>
      </c>
      <c r="I249" s="394">
        <v>0.97104652083552001</v>
      </c>
    </row>
    <row r="250" spans="1:9" x14ac:dyDescent="0.35">
      <c r="A250" s="405" t="s">
        <v>611</v>
      </c>
      <c r="B250" s="394">
        <v>23860.857915216009</v>
      </c>
      <c r="C250" s="404" t="s">
        <v>585</v>
      </c>
      <c r="D250" s="404">
        <v>59.589262354098238</v>
      </c>
      <c r="E250" s="404">
        <v>0.2845471839464</v>
      </c>
      <c r="F250" s="404">
        <v>0.72829432120368998</v>
      </c>
      <c r="G250" s="394">
        <v>1421.8509223036683</v>
      </c>
      <c r="H250" s="394">
        <v>6.7895399263199997E-3</v>
      </c>
      <c r="I250" s="394">
        <v>1.7377727318699999E-2</v>
      </c>
    </row>
    <row r="251" spans="1:9" x14ac:dyDescent="0.35">
      <c r="A251" s="405" t="s">
        <v>3446</v>
      </c>
      <c r="B251" s="404" t="s">
        <v>529</v>
      </c>
      <c r="C251" s="404" t="s">
        <v>585</v>
      </c>
      <c r="D251" s="399" t="s">
        <v>199</v>
      </c>
      <c r="E251" s="399" t="s">
        <v>199</v>
      </c>
      <c r="F251" s="399" t="s">
        <v>199</v>
      </c>
      <c r="G251" s="404" t="s">
        <v>529</v>
      </c>
      <c r="H251" s="404">
        <v>1.1154465540398899</v>
      </c>
      <c r="I251" s="404">
        <v>1.4523064306999999E-4</v>
      </c>
    </row>
    <row r="252" spans="1:9" x14ac:dyDescent="0.35">
      <c r="A252" s="416" t="s">
        <v>613</v>
      </c>
      <c r="B252" s="394" t="s">
        <v>529</v>
      </c>
      <c r="C252" s="404" t="s">
        <v>585</v>
      </c>
      <c r="D252" s="404" t="s">
        <v>529</v>
      </c>
      <c r="E252" s="404" t="s">
        <v>529</v>
      </c>
      <c r="F252" s="404" t="s">
        <v>529</v>
      </c>
      <c r="G252" s="394" t="s">
        <v>529</v>
      </c>
      <c r="H252" s="394">
        <v>1.1154465540398899</v>
      </c>
      <c r="I252" s="394">
        <v>1.4523064306999999E-4</v>
      </c>
    </row>
    <row r="253" spans="1:9" x14ac:dyDescent="0.35">
      <c r="A253" s="405" t="s">
        <v>588</v>
      </c>
      <c r="B253" s="394">
        <v>12670.202991522168</v>
      </c>
      <c r="C253" s="404" t="s">
        <v>585</v>
      </c>
      <c r="D253" s="404">
        <v>50.248073994006518</v>
      </c>
      <c r="E253" s="404">
        <v>599.54850305945388</v>
      </c>
      <c r="F253" s="404">
        <v>7.984895666446E-2</v>
      </c>
      <c r="G253" s="394">
        <v>636.65329743708867</v>
      </c>
      <c r="H253" s="394">
        <v>7.5964012370265301</v>
      </c>
      <c r="I253" s="394">
        <v>1.0117024896E-3</v>
      </c>
    </row>
    <row r="254" spans="1:9" x14ac:dyDescent="0.35">
      <c r="A254" s="405" t="s">
        <v>3435</v>
      </c>
      <c r="B254" s="394" t="s">
        <v>529</v>
      </c>
      <c r="C254" s="404" t="s">
        <v>585</v>
      </c>
      <c r="D254" s="404" t="s">
        <v>529</v>
      </c>
      <c r="E254" s="404" t="s">
        <v>529</v>
      </c>
      <c r="F254" s="404" t="s">
        <v>529</v>
      </c>
      <c r="G254" s="394" t="s">
        <v>529</v>
      </c>
      <c r="H254" s="394">
        <v>2.3299869973900001E-3</v>
      </c>
      <c r="I254" s="394">
        <v>1.2988955705600001E-3</v>
      </c>
    </row>
    <row r="255" spans="1:9" x14ac:dyDescent="0.35">
      <c r="A255" s="405" t="s">
        <v>3445</v>
      </c>
      <c r="B255" s="404" t="s">
        <v>556</v>
      </c>
      <c r="C255" s="404" t="s">
        <v>585</v>
      </c>
      <c r="D255" s="399" t="s">
        <v>199</v>
      </c>
      <c r="E255" s="399" t="s">
        <v>199</v>
      </c>
      <c r="F255" s="399" t="s">
        <v>199</v>
      </c>
      <c r="G255" s="404" t="s">
        <v>556</v>
      </c>
      <c r="H255" s="404" t="s">
        <v>556</v>
      </c>
      <c r="I255" s="404" t="s">
        <v>556</v>
      </c>
    </row>
    <row r="256" spans="1:9" x14ac:dyDescent="0.35">
      <c r="A256" s="419" t="s">
        <v>616</v>
      </c>
      <c r="B256" s="404">
        <v>23342.475470502937</v>
      </c>
      <c r="C256" s="404" t="s">
        <v>585</v>
      </c>
      <c r="D256" s="399" t="s">
        <v>199</v>
      </c>
      <c r="E256" s="399" t="s">
        <v>199</v>
      </c>
      <c r="F256" s="399" t="s">
        <v>199</v>
      </c>
      <c r="G256" s="404">
        <v>1567.2923459209501</v>
      </c>
      <c r="H256" s="404">
        <v>0.73343562340844004</v>
      </c>
      <c r="I256" s="404">
        <v>7.4179469703459996E-2</v>
      </c>
    </row>
    <row r="257" spans="1:9" x14ac:dyDescent="0.35">
      <c r="A257" s="405" t="s">
        <v>609</v>
      </c>
      <c r="B257" s="394">
        <v>23342.475470502937</v>
      </c>
      <c r="C257" s="404" t="s">
        <v>585</v>
      </c>
      <c r="D257" s="404">
        <v>67.143364802995393</v>
      </c>
      <c r="E257" s="404">
        <v>31.420644495707268</v>
      </c>
      <c r="F257" s="404">
        <v>3.1778750200336701</v>
      </c>
      <c r="G257" s="394">
        <v>1567.2923459209501</v>
      </c>
      <c r="H257" s="394">
        <v>0.73343562340844004</v>
      </c>
      <c r="I257" s="394">
        <v>7.4179469703459996E-2</v>
      </c>
    </row>
    <row r="258" spans="1:9" x14ac:dyDescent="0.35">
      <c r="A258" s="405" t="s">
        <v>610</v>
      </c>
      <c r="B258" s="394" t="s">
        <v>556</v>
      </c>
      <c r="C258" s="404" t="s">
        <v>585</v>
      </c>
      <c r="D258" s="404" t="s">
        <v>556</v>
      </c>
      <c r="E258" s="404" t="s">
        <v>556</v>
      </c>
      <c r="F258" s="404" t="s">
        <v>556</v>
      </c>
      <c r="G258" s="394" t="s">
        <v>556</v>
      </c>
      <c r="H258" s="394" t="s">
        <v>556</v>
      </c>
      <c r="I258" s="394" t="s">
        <v>556</v>
      </c>
    </row>
    <row r="259" spans="1:9" x14ac:dyDescent="0.35">
      <c r="A259" s="405" t="s">
        <v>611</v>
      </c>
      <c r="B259" s="394" t="s">
        <v>556</v>
      </c>
      <c r="C259" s="404" t="s">
        <v>585</v>
      </c>
      <c r="D259" s="404" t="s">
        <v>556</v>
      </c>
      <c r="E259" s="404" t="s">
        <v>556</v>
      </c>
      <c r="F259" s="404" t="s">
        <v>556</v>
      </c>
      <c r="G259" s="394" t="s">
        <v>556</v>
      </c>
      <c r="H259" s="394" t="s">
        <v>556</v>
      </c>
      <c r="I259" s="394" t="s">
        <v>556</v>
      </c>
    </row>
    <row r="260" spans="1:9" x14ac:dyDescent="0.35">
      <c r="A260" s="405" t="s">
        <v>3444</v>
      </c>
      <c r="B260" s="404" t="s">
        <v>556</v>
      </c>
      <c r="C260" s="404" t="s">
        <v>585</v>
      </c>
      <c r="D260" s="399" t="s">
        <v>199</v>
      </c>
      <c r="E260" s="399" t="s">
        <v>199</v>
      </c>
      <c r="F260" s="399" t="s">
        <v>199</v>
      </c>
      <c r="G260" s="404" t="s">
        <v>556</v>
      </c>
      <c r="H260" s="404" t="s">
        <v>556</v>
      </c>
      <c r="I260" s="404" t="s">
        <v>556</v>
      </c>
    </row>
    <row r="261" spans="1:9" x14ac:dyDescent="0.35">
      <c r="A261" s="405" t="s">
        <v>588</v>
      </c>
      <c r="B261" s="394" t="s">
        <v>556</v>
      </c>
      <c r="C261" s="404" t="s">
        <v>585</v>
      </c>
      <c r="D261" s="404" t="s">
        <v>556</v>
      </c>
      <c r="E261" s="404" t="s">
        <v>556</v>
      </c>
      <c r="F261" s="404" t="s">
        <v>556</v>
      </c>
      <c r="G261" s="394" t="s">
        <v>556</v>
      </c>
      <c r="H261" s="394" t="s">
        <v>556</v>
      </c>
      <c r="I261" s="394" t="s">
        <v>556</v>
      </c>
    </row>
    <row r="262" spans="1:9" x14ac:dyDescent="0.35">
      <c r="A262" s="405" t="s">
        <v>3435</v>
      </c>
      <c r="B262" s="394" t="s">
        <v>529</v>
      </c>
      <c r="C262" s="404" t="s">
        <v>585</v>
      </c>
      <c r="D262" s="404" t="s">
        <v>529</v>
      </c>
      <c r="E262" s="404" t="s">
        <v>554</v>
      </c>
      <c r="F262" s="404" t="s">
        <v>554</v>
      </c>
      <c r="G262" s="394" t="s">
        <v>529</v>
      </c>
      <c r="H262" s="394" t="s">
        <v>554</v>
      </c>
      <c r="I262" s="394" t="s">
        <v>554</v>
      </c>
    </row>
    <row r="263" spans="1:9" x14ac:dyDescent="0.35">
      <c r="A263" s="405" t="s">
        <v>3445</v>
      </c>
      <c r="B263" s="404" t="s">
        <v>556</v>
      </c>
      <c r="C263" s="404" t="s">
        <v>585</v>
      </c>
      <c r="D263" s="399" t="s">
        <v>199</v>
      </c>
      <c r="E263" s="399" t="s">
        <v>199</v>
      </c>
      <c r="F263" s="399" t="s">
        <v>199</v>
      </c>
      <c r="G263" s="404" t="s">
        <v>556</v>
      </c>
      <c r="H263" s="404" t="s">
        <v>556</v>
      </c>
      <c r="I263" s="404" t="s">
        <v>556</v>
      </c>
    </row>
    <row r="264" spans="1:9" x14ac:dyDescent="0.35">
      <c r="A264" s="419" t="s">
        <v>617</v>
      </c>
      <c r="B264" s="404" t="s">
        <v>556</v>
      </c>
      <c r="C264" s="404" t="s">
        <v>585</v>
      </c>
      <c r="D264" s="399" t="s">
        <v>199</v>
      </c>
      <c r="E264" s="399" t="s">
        <v>199</v>
      </c>
      <c r="F264" s="399" t="s">
        <v>199</v>
      </c>
      <c r="G264" s="404" t="s">
        <v>556</v>
      </c>
      <c r="H264" s="404" t="s">
        <v>561</v>
      </c>
      <c r="I264" s="404" t="s">
        <v>561</v>
      </c>
    </row>
    <row r="265" spans="1:9" x14ac:dyDescent="0.35">
      <c r="A265" s="410" t="s">
        <v>618</v>
      </c>
      <c r="B265" s="404" t="s">
        <v>556</v>
      </c>
      <c r="C265" s="404" t="s">
        <v>585</v>
      </c>
      <c r="D265" s="399" t="s">
        <v>199</v>
      </c>
      <c r="E265" s="399" t="s">
        <v>199</v>
      </c>
      <c r="F265" s="399" t="s">
        <v>199</v>
      </c>
      <c r="G265" s="404" t="s">
        <v>556</v>
      </c>
      <c r="H265" s="404" t="s">
        <v>561</v>
      </c>
      <c r="I265" s="404" t="s">
        <v>561</v>
      </c>
    </row>
    <row r="266" spans="1:9" x14ac:dyDescent="0.35">
      <c r="A266" s="416" t="s">
        <v>609</v>
      </c>
      <c r="B266" s="394" t="s">
        <v>556</v>
      </c>
      <c r="C266" s="404" t="s">
        <v>585</v>
      </c>
      <c r="D266" s="404" t="s">
        <v>556</v>
      </c>
      <c r="E266" s="404" t="s">
        <v>529</v>
      </c>
      <c r="F266" s="404" t="s">
        <v>529</v>
      </c>
      <c r="G266" s="394" t="s">
        <v>556</v>
      </c>
      <c r="H266" s="394" t="s">
        <v>529</v>
      </c>
      <c r="I266" s="394" t="s">
        <v>529</v>
      </c>
    </row>
    <row r="267" spans="1:9" x14ac:dyDescent="0.35">
      <c r="A267" s="416" t="s">
        <v>619</v>
      </c>
      <c r="B267" s="394" t="s">
        <v>556</v>
      </c>
      <c r="C267" s="404" t="s">
        <v>585</v>
      </c>
      <c r="D267" s="404" t="s">
        <v>556</v>
      </c>
      <c r="E267" s="404" t="s">
        <v>529</v>
      </c>
      <c r="F267" s="404" t="s">
        <v>529</v>
      </c>
      <c r="G267" s="394" t="s">
        <v>556</v>
      </c>
      <c r="H267" s="394" t="s">
        <v>529</v>
      </c>
      <c r="I267" s="394" t="s">
        <v>529</v>
      </c>
    </row>
    <row r="268" spans="1:9" x14ac:dyDescent="0.35">
      <c r="A268" s="416" t="s">
        <v>620</v>
      </c>
      <c r="B268" s="394" t="s">
        <v>556</v>
      </c>
      <c r="C268" s="404" t="s">
        <v>585</v>
      </c>
      <c r="D268" s="404" t="s">
        <v>556</v>
      </c>
      <c r="E268" s="404" t="s">
        <v>529</v>
      </c>
      <c r="F268" s="404" t="s">
        <v>529</v>
      </c>
      <c r="G268" s="394" t="s">
        <v>556</v>
      </c>
      <c r="H268" s="394" t="s">
        <v>529</v>
      </c>
      <c r="I268" s="394" t="s">
        <v>529</v>
      </c>
    </row>
    <row r="269" spans="1:9" x14ac:dyDescent="0.35">
      <c r="A269" s="416" t="s">
        <v>621</v>
      </c>
      <c r="B269" s="404" t="s">
        <v>556</v>
      </c>
      <c r="C269" s="404" t="s">
        <v>585</v>
      </c>
      <c r="D269" s="399" t="s">
        <v>199</v>
      </c>
      <c r="E269" s="399" t="s">
        <v>199</v>
      </c>
      <c r="F269" s="399" t="s">
        <v>199</v>
      </c>
      <c r="G269" s="404" t="s">
        <v>556</v>
      </c>
      <c r="H269" s="404" t="s">
        <v>529</v>
      </c>
      <c r="I269" s="404" t="s">
        <v>529</v>
      </c>
    </row>
    <row r="270" spans="1:9" x14ac:dyDescent="0.35">
      <c r="A270" s="416" t="s">
        <v>594</v>
      </c>
      <c r="B270" s="394" t="s">
        <v>556</v>
      </c>
      <c r="C270" s="404" t="s">
        <v>585</v>
      </c>
      <c r="D270" s="404" t="s">
        <v>556</v>
      </c>
      <c r="E270" s="404" t="s">
        <v>529</v>
      </c>
      <c r="F270" s="404" t="s">
        <v>529</v>
      </c>
      <c r="G270" s="394" t="s">
        <v>556</v>
      </c>
      <c r="H270" s="394" t="s">
        <v>529</v>
      </c>
      <c r="I270" s="394" t="s">
        <v>529</v>
      </c>
    </row>
    <row r="271" spans="1:9" x14ac:dyDescent="0.35">
      <c r="A271" s="416" t="s">
        <v>96</v>
      </c>
      <c r="B271" s="394" t="s">
        <v>556</v>
      </c>
      <c r="C271" s="404" t="s">
        <v>585</v>
      </c>
      <c r="D271" s="404" t="s">
        <v>556</v>
      </c>
      <c r="E271" s="404" t="s">
        <v>529</v>
      </c>
      <c r="F271" s="404" t="s">
        <v>529</v>
      </c>
      <c r="G271" s="394" t="s">
        <v>556</v>
      </c>
      <c r="H271" s="394" t="s">
        <v>529</v>
      </c>
      <c r="I271" s="394" t="s">
        <v>529</v>
      </c>
    </row>
    <row r="272" spans="1:9" x14ac:dyDescent="0.35">
      <c r="A272" s="416" t="s">
        <v>622</v>
      </c>
      <c r="B272" s="404" t="s">
        <v>556</v>
      </c>
      <c r="C272" s="404" t="s">
        <v>585</v>
      </c>
      <c r="D272" s="399" t="s">
        <v>199</v>
      </c>
      <c r="E272" s="399" t="s">
        <v>199</v>
      </c>
      <c r="F272" s="399" t="s">
        <v>199</v>
      </c>
      <c r="G272" s="404" t="s">
        <v>556</v>
      </c>
      <c r="H272" s="404" t="s">
        <v>527</v>
      </c>
      <c r="I272" s="404" t="s">
        <v>527</v>
      </c>
    </row>
    <row r="273" spans="1:10" x14ac:dyDescent="0.35">
      <c r="A273" s="81" t="s">
        <v>540</v>
      </c>
      <c r="B273" s="404">
        <v>650576.52184247703</v>
      </c>
      <c r="C273" s="404" t="s">
        <v>585</v>
      </c>
      <c r="D273" s="399" t="s">
        <v>199</v>
      </c>
      <c r="E273" s="399" t="s">
        <v>199</v>
      </c>
      <c r="F273" s="399" t="s">
        <v>199</v>
      </c>
      <c r="G273" s="404">
        <v>46055.912865416663</v>
      </c>
      <c r="H273" s="404">
        <v>3.5201759225</v>
      </c>
      <c r="I273" s="404">
        <v>1.1264562951999999</v>
      </c>
    </row>
    <row r="274" spans="1:10" x14ac:dyDescent="0.35">
      <c r="A274" s="405" t="s">
        <v>586</v>
      </c>
      <c r="B274" s="394">
        <v>650576.52184247703</v>
      </c>
      <c r="C274" s="404" t="s">
        <v>585</v>
      </c>
      <c r="D274" s="404">
        <v>70.792460716201646</v>
      </c>
      <c r="E274" s="404">
        <v>5.4108560704444502</v>
      </c>
      <c r="F274" s="404">
        <v>1.7314739425422201</v>
      </c>
      <c r="G274" s="394">
        <v>46055.912865416663</v>
      </c>
      <c r="H274" s="394">
        <v>3.5201759225</v>
      </c>
      <c r="I274" s="394">
        <v>1.1264562951999999</v>
      </c>
    </row>
    <row r="275" spans="1:10" x14ac:dyDescent="0.35">
      <c r="A275" s="405" t="s">
        <v>587</v>
      </c>
      <c r="B275" s="394" t="s">
        <v>556</v>
      </c>
      <c r="C275" s="404" t="s">
        <v>585</v>
      </c>
      <c r="D275" s="404" t="s">
        <v>556</v>
      </c>
      <c r="E275" s="404" t="s">
        <v>556</v>
      </c>
      <c r="F275" s="404" t="s">
        <v>556</v>
      </c>
      <c r="G275" s="394" t="s">
        <v>556</v>
      </c>
      <c r="H275" s="394" t="s">
        <v>556</v>
      </c>
      <c r="I275" s="394" t="s">
        <v>556</v>
      </c>
    </row>
    <row r="276" spans="1:10" x14ac:dyDescent="0.35">
      <c r="A276" s="405" t="s">
        <v>588</v>
      </c>
      <c r="B276" s="394" t="s">
        <v>529</v>
      </c>
      <c r="C276" s="404" t="s">
        <v>585</v>
      </c>
      <c r="D276" s="404" t="s">
        <v>529</v>
      </c>
      <c r="E276" s="404" t="s">
        <v>529</v>
      </c>
      <c r="F276" s="404" t="s">
        <v>529</v>
      </c>
      <c r="G276" s="394" t="s">
        <v>529</v>
      </c>
      <c r="H276" s="394" t="s">
        <v>529</v>
      </c>
      <c r="I276" s="394" t="s">
        <v>529</v>
      </c>
    </row>
    <row r="277" spans="1:10" x14ac:dyDescent="0.35">
      <c r="A277" s="405" t="s">
        <v>3435</v>
      </c>
      <c r="B277" s="394" t="s">
        <v>529</v>
      </c>
      <c r="C277" s="404" t="s">
        <v>585</v>
      </c>
      <c r="D277" s="404" t="s">
        <v>529</v>
      </c>
      <c r="E277" s="404" t="s">
        <v>554</v>
      </c>
      <c r="F277" s="404" t="s">
        <v>554</v>
      </c>
      <c r="G277" s="394" t="s">
        <v>529</v>
      </c>
      <c r="H277" s="394" t="s">
        <v>554</v>
      </c>
      <c r="I277" s="394" t="s">
        <v>554</v>
      </c>
    </row>
    <row r="278" spans="1:10" x14ac:dyDescent="0.35">
      <c r="A278" s="405" t="s">
        <v>3447</v>
      </c>
      <c r="B278" s="404" t="s">
        <v>529</v>
      </c>
      <c r="C278" s="404" t="s">
        <v>585</v>
      </c>
      <c r="D278" s="399" t="s">
        <v>199</v>
      </c>
      <c r="E278" s="399" t="s">
        <v>199</v>
      </c>
      <c r="F278" s="399" t="s">
        <v>199</v>
      </c>
      <c r="G278" s="404" t="s">
        <v>529</v>
      </c>
      <c r="H278" s="404" t="s">
        <v>527</v>
      </c>
      <c r="I278" s="404" t="s">
        <v>527</v>
      </c>
    </row>
    <row r="279" spans="1:10" x14ac:dyDescent="0.35">
      <c r="A279" s="81" t="s">
        <v>3448</v>
      </c>
      <c r="B279" s="404">
        <v>546204.83921010012</v>
      </c>
      <c r="C279" s="404" t="s">
        <v>585</v>
      </c>
      <c r="D279" s="399" t="s">
        <v>199</v>
      </c>
      <c r="E279" s="399" t="s">
        <v>199</v>
      </c>
      <c r="F279" s="399" t="s">
        <v>199</v>
      </c>
      <c r="G279" s="404">
        <v>38024.133926124283</v>
      </c>
      <c r="H279" s="404">
        <v>16.188389581899191</v>
      </c>
      <c r="I279" s="404">
        <v>0.73365765457023002</v>
      </c>
    </row>
    <row r="280" spans="1:10" x14ac:dyDescent="0.35">
      <c r="A280" s="405" t="s">
        <v>623</v>
      </c>
      <c r="B280" s="394">
        <v>270555.52902466076</v>
      </c>
      <c r="C280" s="404" t="s">
        <v>585</v>
      </c>
      <c r="D280" s="404">
        <v>71.174746954728036</v>
      </c>
      <c r="E280" s="404">
        <v>7.2747437896637797</v>
      </c>
      <c r="F280" s="404">
        <v>2.07984266172793</v>
      </c>
      <c r="G280" s="394">
        <v>19256.721315532806</v>
      </c>
      <c r="H280" s="394">
        <v>1.9682221545313501</v>
      </c>
      <c r="I280" s="394">
        <v>0.56271293163185998</v>
      </c>
    </row>
    <row r="281" spans="1:10" x14ac:dyDescent="0.35">
      <c r="A281" s="405" t="s">
        <v>624</v>
      </c>
      <c r="B281" s="394">
        <v>275649.31018543936</v>
      </c>
      <c r="C281" s="404" t="s">
        <v>585</v>
      </c>
      <c r="D281" s="404">
        <v>68.084380831448314</v>
      </c>
      <c r="E281" s="404">
        <v>51.587894117353002</v>
      </c>
      <c r="F281" s="404">
        <v>0.62015291394478</v>
      </c>
      <c r="G281" s="394">
        <v>18767.412610591477</v>
      </c>
      <c r="H281" s="394">
        <v>14.220167427367841</v>
      </c>
      <c r="I281" s="394">
        <v>0.17094472293836999</v>
      </c>
    </row>
    <row r="282" spans="1:10" x14ac:dyDescent="0.35">
      <c r="A282" s="405" t="s">
        <v>609</v>
      </c>
      <c r="B282" s="394" t="s">
        <v>529</v>
      </c>
      <c r="C282" s="404" t="s">
        <v>585</v>
      </c>
      <c r="D282" s="404" t="s">
        <v>529</v>
      </c>
      <c r="E282" s="404" t="s">
        <v>529</v>
      </c>
      <c r="F282" s="404" t="s">
        <v>529</v>
      </c>
      <c r="G282" s="394" t="s">
        <v>529</v>
      </c>
      <c r="H282" s="394" t="s">
        <v>529</v>
      </c>
      <c r="I282" s="394" t="s">
        <v>529</v>
      </c>
    </row>
    <row r="283" spans="1:10" x14ac:dyDescent="0.35">
      <c r="A283" s="405" t="s">
        <v>3449</v>
      </c>
      <c r="B283" s="404" t="s">
        <v>556</v>
      </c>
      <c r="C283" s="404" t="s">
        <v>585</v>
      </c>
      <c r="D283" s="399" t="s">
        <v>199</v>
      </c>
      <c r="E283" s="399" t="s">
        <v>199</v>
      </c>
      <c r="F283" s="399" t="s">
        <v>199</v>
      </c>
      <c r="G283" s="404" t="s">
        <v>556</v>
      </c>
      <c r="H283" s="404" t="s">
        <v>527</v>
      </c>
      <c r="I283" s="404" t="s">
        <v>527</v>
      </c>
    </row>
    <row r="284" spans="1:10" x14ac:dyDescent="0.35">
      <c r="A284" s="405" t="s">
        <v>588</v>
      </c>
      <c r="B284" s="394" t="s">
        <v>554</v>
      </c>
      <c r="C284" s="404" t="s">
        <v>585</v>
      </c>
      <c r="D284" s="404" t="s">
        <v>554</v>
      </c>
      <c r="E284" s="404" t="s">
        <v>529</v>
      </c>
      <c r="F284" s="404" t="s">
        <v>529</v>
      </c>
      <c r="G284" s="394" t="s">
        <v>554</v>
      </c>
      <c r="H284" s="394" t="s">
        <v>529</v>
      </c>
      <c r="I284" s="394" t="s">
        <v>529</v>
      </c>
      <c r="J284" s="79" t="s">
        <v>527</v>
      </c>
    </row>
    <row r="285" spans="1:10" x14ac:dyDescent="0.35">
      <c r="A285" s="405" t="s">
        <v>3435</v>
      </c>
      <c r="B285" s="394" t="s">
        <v>529</v>
      </c>
      <c r="C285" s="404" t="s">
        <v>585</v>
      </c>
      <c r="D285" s="404" t="s">
        <v>529</v>
      </c>
      <c r="E285" s="404" t="s">
        <v>554</v>
      </c>
      <c r="F285" s="404" t="s">
        <v>554</v>
      </c>
      <c r="G285" s="394" t="s">
        <v>529</v>
      </c>
      <c r="H285" s="394" t="s">
        <v>554</v>
      </c>
      <c r="I285" s="394" t="s">
        <v>554</v>
      </c>
      <c r="J285" s="79" t="s">
        <v>527</v>
      </c>
    </row>
    <row r="286" spans="1:10" x14ac:dyDescent="0.35">
      <c r="A286" s="405" t="s">
        <v>3450</v>
      </c>
      <c r="B286" s="404" t="s">
        <v>556</v>
      </c>
      <c r="C286" s="404" t="s">
        <v>585</v>
      </c>
      <c r="D286" s="399" t="s">
        <v>199</v>
      </c>
      <c r="E286" s="399" t="s">
        <v>199</v>
      </c>
      <c r="F286" s="399" t="s">
        <v>199</v>
      </c>
      <c r="G286" s="404" t="s">
        <v>556</v>
      </c>
      <c r="H286" s="404" t="s">
        <v>527</v>
      </c>
      <c r="I286" s="404" t="s">
        <v>527</v>
      </c>
      <c r="J286" s="79" t="s">
        <v>527</v>
      </c>
    </row>
    <row r="287" spans="1:10" x14ac:dyDescent="0.35">
      <c r="A287" s="81" t="s">
        <v>3451</v>
      </c>
      <c r="B287" s="404">
        <v>644614.3919557624</v>
      </c>
      <c r="C287" s="404" t="s">
        <v>585</v>
      </c>
      <c r="D287" s="399" t="s">
        <v>199</v>
      </c>
      <c r="E287" s="399" t="s">
        <v>199</v>
      </c>
      <c r="F287" s="399" t="s">
        <v>199</v>
      </c>
      <c r="G287" s="404">
        <v>32390.631664594664</v>
      </c>
      <c r="H287" s="404">
        <v>39.579455347798998</v>
      </c>
      <c r="I287" s="404">
        <v>23.567013395936449</v>
      </c>
      <c r="J287" s="79" t="s">
        <v>527</v>
      </c>
    </row>
    <row r="288" spans="1:10" x14ac:dyDescent="0.35">
      <c r="A288" s="413" t="s">
        <v>586</v>
      </c>
      <c r="B288" s="404" t="s">
        <v>625</v>
      </c>
      <c r="C288" s="404" t="s">
        <v>585</v>
      </c>
      <c r="D288" s="404" t="s">
        <v>625</v>
      </c>
      <c r="E288" s="404" t="s">
        <v>625</v>
      </c>
      <c r="F288" s="404" t="s">
        <v>625</v>
      </c>
      <c r="G288" s="404" t="s">
        <v>625</v>
      </c>
      <c r="H288" s="404">
        <v>37.596227422035923</v>
      </c>
      <c r="I288" s="404">
        <v>23.536156950132501</v>
      </c>
      <c r="J288" s="79" t="s">
        <v>527</v>
      </c>
    </row>
    <row r="289" spans="1:10" x14ac:dyDescent="0.35">
      <c r="A289" s="413" t="s">
        <v>587</v>
      </c>
      <c r="B289" s="404" t="s">
        <v>556</v>
      </c>
      <c r="C289" s="404" t="s">
        <v>585</v>
      </c>
      <c r="D289" s="404" t="s">
        <v>556</v>
      </c>
      <c r="E289" s="404" t="s">
        <v>556</v>
      </c>
      <c r="F289" s="404" t="s">
        <v>556</v>
      </c>
      <c r="G289" s="404" t="s">
        <v>556</v>
      </c>
      <c r="H289" s="404" t="s">
        <v>556</v>
      </c>
      <c r="I289" s="404" t="s">
        <v>556</v>
      </c>
      <c r="J289" s="79" t="s">
        <v>527</v>
      </c>
    </row>
    <row r="290" spans="1:10" x14ac:dyDescent="0.35">
      <c r="A290" s="413" t="s">
        <v>588</v>
      </c>
      <c r="B290" s="404">
        <v>644614.3919557624</v>
      </c>
      <c r="C290" s="404" t="s">
        <v>585</v>
      </c>
      <c r="D290" s="404">
        <v>50.248073994006511</v>
      </c>
      <c r="E290" s="404">
        <v>3.07661130516487</v>
      </c>
      <c r="F290" s="404">
        <v>4.7868068397190003E-2</v>
      </c>
      <c r="G290" s="404">
        <v>32390.631664594664</v>
      </c>
      <c r="H290" s="404">
        <v>1.98322792576308</v>
      </c>
      <c r="I290" s="404">
        <v>3.085644580395E-2</v>
      </c>
      <c r="J290" s="79" t="s">
        <v>527</v>
      </c>
    </row>
    <row r="291" spans="1:10" x14ac:dyDescent="0.35">
      <c r="A291" s="413" t="s">
        <v>3438</v>
      </c>
      <c r="B291" s="404" t="s">
        <v>601</v>
      </c>
      <c r="C291" s="404" t="s">
        <v>585</v>
      </c>
      <c r="D291" s="404" t="s">
        <v>601</v>
      </c>
      <c r="E291" s="404" t="s">
        <v>556</v>
      </c>
      <c r="F291" s="404" t="s">
        <v>556</v>
      </c>
      <c r="G291" s="404" t="s">
        <v>601</v>
      </c>
      <c r="H291" s="404" t="s">
        <v>556</v>
      </c>
      <c r="I291" s="404" t="s">
        <v>556</v>
      </c>
      <c r="J291" s="79" t="s">
        <v>527</v>
      </c>
    </row>
    <row r="292" spans="1:10" x14ac:dyDescent="0.35">
      <c r="A292" s="413" t="s">
        <v>3440</v>
      </c>
      <c r="B292" s="404" t="s">
        <v>529</v>
      </c>
      <c r="C292" s="404" t="s">
        <v>585</v>
      </c>
      <c r="D292" s="404" t="s">
        <v>529</v>
      </c>
      <c r="E292" s="404" t="s">
        <v>626</v>
      </c>
      <c r="F292" s="404" t="s">
        <v>626</v>
      </c>
      <c r="G292" s="404" t="s">
        <v>529</v>
      </c>
      <c r="H292" s="404" t="s">
        <v>626</v>
      </c>
      <c r="I292" s="404" t="s">
        <v>626</v>
      </c>
      <c r="J292" s="79" t="s">
        <v>527</v>
      </c>
    </row>
    <row r="293" spans="1:10" x14ac:dyDescent="0.35">
      <c r="A293" s="420" t="s">
        <v>627</v>
      </c>
      <c r="B293" s="404">
        <v>644614.3919557624</v>
      </c>
      <c r="C293" s="404" t="s">
        <v>585</v>
      </c>
      <c r="D293" s="399" t="s">
        <v>199</v>
      </c>
      <c r="E293" s="399" t="s">
        <v>199</v>
      </c>
      <c r="F293" s="399" t="s">
        <v>199</v>
      </c>
      <c r="G293" s="404">
        <v>32390.631664594664</v>
      </c>
      <c r="H293" s="404" t="s">
        <v>626</v>
      </c>
      <c r="I293" s="404" t="s">
        <v>626</v>
      </c>
      <c r="J293" s="79" t="s">
        <v>527</v>
      </c>
    </row>
    <row r="294" spans="1:10" x14ac:dyDescent="0.35">
      <c r="A294" s="413" t="s">
        <v>586</v>
      </c>
      <c r="B294" s="394" t="s">
        <v>554</v>
      </c>
      <c r="C294" s="404" t="s">
        <v>585</v>
      </c>
      <c r="D294" s="404" t="s">
        <v>554</v>
      </c>
      <c r="E294" s="404" t="s">
        <v>554</v>
      </c>
      <c r="F294" s="404" t="s">
        <v>554</v>
      </c>
      <c r="G294" s="394" t="s">
        <v>554</v>
      </c>
      <c r="H294" s="394" t="s">
        <v>554</v>
      </c>
      <c r="I294" s="394" t="s">
        <v>554</v>
      </c>
      <c r="J294" s="79" t="s">
        <v>527</v>
      </c>
    </row>
    <row r="295" spans="1:10" x14ac:dyDescent="0.35">
      <c r="A295" s="413" t="s">
        <v>587</v>
      </c>
      <c r="B295" s="394" t="s">
        <v>556</v>
      </c>
      <c r="C295" s="404" t="s">
        <v>585</v>
      </c>
      <c r="D295" s="404" t="s">
        <v>556</v>
      </c>
      <c r="E295" s="404" t="s">
        <v>556</v>
      </c>
      <c r="F295" s="404" t="s">
        <v>556</v>
      </c>
      <c r="G295" s="394" t="s">
        <v>556</v>
      </c>
      <c r="H295" s="394" t="s">
        <v>556</v>
      </c>
      <c r="I295" s="394" t="s">
        <v>556</v>
      </c>
      <c r="J295" s="79" t="s">
        <v>527</v>
      </c>
    </row>
    <row r="296" spans="1:10" x14ac:dyDescent="0.35">
      <c r="A296" s="413" t="s">
        <v>588</v>
      </c>
      <c r="B296" s="394">
        <v>644614.3919557624</v>
      </c>
      <c r="C296" s="404" t="s">
        <v>585</v>
      </c>
      <c r="D296" s="404">
        <v>50.248073994006511</v>
      </c>
      <c r="E296" s="404" t="s">
        <v>554</v>
      </c>
      <c r="F296" s="404" t="s">
        <v>554</v>
      </c>
      <c r="G296" s="394">
        <v>32390.631664594664</v>
      </c>
      <c r="H296" s="394" t="s">
        <v>554</v>
      </c>
      <c r="I296" s="394" t="s">
        <v>554</v>
      </c>
      <c r="J296" s="79" t="s">
        <v>527</v>
      </c>
    </row>
    <row r="297" spans="1:10" x14ac:dyDescent="0.35">
      <c r="A297" s="413" t="s">
        <v>3438</v>
      </c>
      <c r="B297" s="394" t="s">
        <v>529</v>
      </c>
      <c r="C297" s="404" t="s">
        <v>585</v>
      </c>
      <c r="D297" s="404" t="s">
        <v>529</v>
      </c>
      <c r="E297" s="404" t="s">
        <v>556</v>
      </c>
      <c r="F297" s="404" t="s">
        <v>556</v>
      </c>
      <c r="G297" s="394" t="s">
        <v>529</v>
      </c>
      <c r="H297" s="394" t="s">
        <v>556</v>
      </c>
      <c r="I297" s="394" t="s">
        <v>556</v>
      </c>
      <c r="J297" s="79" t="s">
        <v>527</v>
      </c>
    </row>
    <row r="298" spans="1:10" x14ac:dyDescent="0.35">
      <c r="A298" s="413" t="s">
        <v>3440</v>
      </c>
      <c r="B298" s="394" t="s">
        <v>529</v>
      </c>
      <c r="C298" s="404" t="s">
        <v>585</v>
      </c>
      <c r="D298" s="404" t="s">
        <v>529</v>
      </c>
      <c r="E298" s="404" t="s">
        <v>556</v>
      </c>
      <c r="F298" s="404" t="s">
        <v>556</v>
      </c>
      <c r="G298" s="394" t="s">
        <v>529</v>
      </c>
      <c r="H298" s="394" t="s">
        <v>556</v>
      </c>
      <c r="I298" s="394" t="s">
        <v>556</v>
      </c>
      <c r="J298" s="79" t="s">
        <v>527</v>
      </c>
    </row>
    <row r="299" spans="1:10" x14ac:dyDescent="0.35">
      <c r="A299" s="420" t="s">
        <v>3452</v>
      </c>
      <c r="B299" s="404" t="s">
        <v>601</v>
      </c>
      <c r="C299" s="404" t="s">
        <v>585</v>
      </c>
      <c r="D299" s="399" t="s">
        <v>199</v>
      </c>
      <c r="E299" s="399" t="s">
        <v>199</v>
      </c>
      <c r="F299" s="399" t="s">
        <v>199</v>
      </c>
      <c r="G299" s="404" t="s">
        <v>601</v>
      </c>
      <c r="H299" s="404">
        <v>39.579455347798998</v>
      </c>
      <c r="I299" s="404">
        <v>23.567013395936449</v>
      </c>
      <c r="J299" s="79" t="s">
        <v>527</v>
      </c>
    </row>
    <row r="300" spans="1:10" x14ac:dyDescent="0.35">
      <c r="A300" s="409" t="s">
        <v>628</v>
      </c>
      <c r="B300" s="404" t="s">
        <v>601</v>
      </c>
      <c r="C300" s="404" t="s">
        <v>585</v>
      </c>
      <c r="D300" s="399" t="s">
        <v>199</v>
      </c>
      <c r="E300" s="399" t="s">
        <v>199</v>
      </c>
      <c r="F300" s="399" t="s">
        <v>199</v>
      </c>
      <c r="G300" s="404" t="s">
        <v>601</v>
      </c>
      <c r="H300" s="404">
        <v>39.579455347798998</v>
      </c>
      <c r="I300" s="404">
        <v>23.567013395936449</v>
      </c>
      <c r="J300" s="79" t="s">
        <v>527</v>
      </c>
    </row>
    <row r="301" spans="1:10" x14ac:dyDescent="0.35">
      <c r="A301" s="410" t="s">
        <v>592</v>
      </c>
      <c r="B301" s="394" t="s">
        <v>529</v>
      </c>
      <c r="C301" s="404" t="s">
        <v>585</v>
      </c>
      <c r="D301" s="404" t="s">
        <v>529</v>
      </c>
      <c r="E301" s="404" t="s">
        <v>529</v>
      </c>
      <c r="F301" s="404" t="s">
        <v>529</v>
      </c>
      <c r="G301" s="394" t="s">
        <v>529</v>
      </c>
      <c r="H301" s="394">
        <v>37.596227422035923</v>
      </c>
      <c r="I301" s="394">
        <v>23.536156950132501</v>
      </c>
      <c r="J301" s="79" t="s">
        <v>527</v>
      </c>
    </row>
    <row r="302" spans="1:10" x14ac:dyDescent="0.35">
      <c r="A302" s="410" t="s">
        <v>593</v>
      </c>
      <c r="B302" s="394" t="s">
        <v>556</v>
      </c>
      <c r="C302" s="404" t="s">
        <v>585</v>
      </c>
      <c r="D302" s="404" t="s">
        <v>556</v>
      </c>
      <c r="E302" s="404" t="s">
        <v>556</v>
      </c>
      <c r="F302" s="404" t="s">
        <v>556</v>
      </c>
      <c r="G302" s="394" t="s">
        <v>556</v>
      </c>
      <c r="H302" s="394" t="s">
        <v>556</v>
      </c>
      <c r="I302" s="394" t="s">
        <v>556</v>
      </c>
      <c r="J302" s="79" t="s">
        <v>527</v>
      </c>
    </row>
    <row r="303" spans="1:10" x14ac:dyDescent="0.35">
      <c r="A303" s="410" t="s">
        <v>594</v>
      </c>
      <c r="B303" s="394" t="s">
        <v>529</v>
      </c>
      <c r="C303" s="404" t="s">
        <v>585</v>
      </c>
      <c r="D303" s="404" t="s">
        <v>529</v>
      </c>
      <c r="E303" s="404" t="s">
        <v>529</v>
      </c>
      <c r="F303" s="404" t="s">
        <v>529</v>
      </c>
      <c r="G303" s="394" t="s">
        <v>529</v>
      </c>
      <c r="H303" s="394">
        <v>1.98322792576308</v>
      </c>
      <c r="I303" s="394">
        <v>3.085644580395E-2</v>
      </c>
      <c r="J303" s="79" t="s">
        <v>527</v>
      </c>
    </row>
    <row r="304" spans="1:10" x14ac:dyDescent="0.35">
      <c r="A304" s="410" t="s">
        <v>595</v>
      </c>
      <c r="B304" s="394" t="s">
        <v>556</v>
      </c>
      <c r="C304" s="404" t="s">
        <v>585</v>
      </c>
      <c r="D304" s="404" t="s">
        <v>556</v>
      </c>
      <c r="E304" s="404" t="s">
        <v>556</v>
      </c>
      <c r="F304" s="404" t="s">
        <v>556</v>
      </c>
      <c r="G304" s="394" t="s">
        <v>556</v>
      </c>
      <c r="H304" s="394" t="s">
        <v>556</v>
      </c>
      <c r="I304" s="394" t="s">
        <v>556</v>
      </c>
      <c r="J304" s="79" t="s">
        <v>527</v>
      </c>
    </row>
    <row r="305" spans="1:10" x14ac:dyDescent="0.35">
      <c r="A305" s="410" t="s">
        <v>96</v>
      </c>
      <c r="B305" s="394" t="s">
        <v>529</v>
      </c>
      <c r="C305" s="404" t="s">
        <v>585</v>
      </c>
      <c r="D305" s="404" t="s">
        <v>529</v>
      </c>
      <c r="E305" s="404" t="s">
        <v>554</v>
      </c>
      <c r="F305" s="404" t="s">
        <v>554</v>
      </c>
      <c r="G305" s="394" t="s">
        <v>529</v>
      </c>
      <c r="H305" s="394" t="s">
        <v>554</v>
      </c>
      <c r="I305" s="394" t="s">
        <v>554</v>
      </c>
      <c r="J305" s="79" t="s">
        <v>527</v>
      </c>
    </row>
    <row r="306" spans="1:10" x14ac:dyDescent="0.35">
      <c r="A306" s="406" t="s">
        <v>629</v>
      </c>
      <c r="B306" s="404">
        <v>11350924.547537155</v>
      </c>
      <c r="C306" s="404" t="s">
        <v>585</v>
      </c>
      <c r="D306" s="399" t="s">
        <v>199</v>
      </c>
      <c r="E306" s="399" t="s">
        <v>199</v>
      </c>
      <c r="F306" s="399" t="s">
        <v>199</v>
      </c>
      <c r="G306" s="404">
        <v>586319.50932829198</v>
      </c>
      <c r="H306" s="404">
        <v>205.35377590972996</v>
      </c>
      <c r="I306" s="404">
        <v>4.1010308449579398</v>
      </c>
      <c r="J306" s="404" t="s">
        <v>589</v>
      </c>
    </row>
    <row r="307" spans="1:10" x14ac:dyDescent="0.35">
      <c r="A307" s="405" t="s">
        <v>586</v>
      </c>
      <c r="B307" s="404">
        <v>2244293.0419910937</v>
      </c>
      <c r="C307" s="404" t="s">
        <v>585</v>
      </c>
      <c r="D307" s="404">
        <v>67.197246675647136</v>
      </c>
      <c r="E307" s="404">
        <v>9.4999325570558</v>
      </c>
      <c r="F307" s="404">
        <v>0.57001330008575002</v>
      </c>
      <c r="G307" s="404">
        <v>150810.31315511401</v>
      </c>
      <c r="H307" s="404">
        <v>21.320632537184999</v>
      </c>
      <c r="I307" s="404">
        <v>1.27927688322483</v>
      </c>
      <c r="J307" s="404" t="s">
        <v>527</v>
      </c>
    </row>
    <row r="308" spans="1:10" x14ac:dyDescent="0.35">
      <c r="A308" s="405" t="s">
        <v>587</v>
      </c>
      <c r="B308" s="404">
        <v>112930.43506429865</v>
      </c>
      <c r="C308" s="404" t="s">
        <v>585</v>
      </c>
      <c r="D308" s="404">
        <v>90.471698466828201</v>
      </c>
      <c r="E308" s="404">
        <v>31.210565701762619</v>
      </c>
      <c r="F308" s="404">
        <v>1.42500000000004</v>
      </c>
      <c r="G308" s="404">
        <v>10217.008268864951</v>
      </c>
      <c r="H308" s="404">
        <v>3.5246227633029301</v>
      </c>
      <c r="I308" s="404">
        <v>0.16092586996663</v>
      </c>
      <c r="J308" s="404" t="s">
        <v>527</v>
      </c>
    </row>
    <row r="309" spans="1:10" x14ac:dyDescent="0.35">
      <c r="A309" s="405" t="s">
        <v>588</v>
      </c>
      <c r="B309" s="404">
        <v>8463850.5339536201</v>
      </c>
      <c r="C309" s="404" t="s">
        <v>585</v>
      </c>
      <c r="D309" s="404">
        <v>50.248073994006518</v>
      </c>
      <c r="E309" s="404">
        <v>4.4988276527558702</v>
      </c>
      <c r="F309" s="404">
        <v>0.09</v>
      </c>
      <c r="G309" s="404">
        <v>425292.18790431303</v>
      </c>
      <c r="H309" s="404">
        <v>38.077404830943053</v>
      </c>
      <c r="I309" s="404">
        <v>0.76174654805582998</v>
      </c>
      <c r="J309" s="404" t="s">
        <v>527</v>
      </c>
    </row>
    <row r="310" spans="1:10" x14ac:dyDescent="0.35">
      <c r="A310" s="405" t="s">
        <v>3433</v>
      </c>
      <c r="B310" s="404" t="s">
        <v>556</v>
      </c>
      <c r="C310" s="404" t="s">
        <v>585</v>
      </c>
      <c r="D310" s="404" t="s">
        <v>556</v>
      </c>
      <c r="E310" s="404" t="s">
        <v>556</v>
      </c>
      <c r="F310" s="404" t="s">
        <v>556</v>
      </c>
      <c r="G310" s="404" t="s">
        <v>556</v>
      </c>
      <c r="H310" s="404" t="s">
        <v>556</v>
      </c>
      <c r="I310" s="404" t="s">
        <v>556</v>
      </c>
      <c r="J310" s="404" t="s">
        <v>556</v>
      </c>
    </row>
    <row r="311" spans="1:10" x14ac:dyDescent="0.35">
      <c r="A311" s="405" t="s">
        <v>3434</v>
      </c>
      <c r="B311" s="404" t="s">
        <v>556</v>
      </c>
      <c r="C311" s="404" t="s">
        <v>585</v>
      </c>
      <c r="D311" s="404" t="s">
        <v>556</v>
      </c>
      <c r="E311" s="404" t="s">
        <v>556</v>
      </c>
      <c r="F311" s="404" t="s">
        <v>556</v>
      </c>
      <c r="G311" s="404" t="s">
        <v>556</v>
      </c>
      <c r="H311" s="404" t="s">
        <v>556</v>
      </c>
      <c r="I311" s="404" t="s">
        <v>556</v>
      </c>
      <c r="J311" s="404" t="s">
        <v>556</v>
      </c>
    </row>
    <row r="312" spans="1:10" x14ac:dyDescent="0.35">
      <c r="A312" s="405" t="s">
        <v>3435</v>
      </c>
      <c r="B312" s="404">
        <v>529850.53652814392</v>
      </c>
      <c r="C312" s="404" t="s">
        <v>585</v>
      </c>
      <c r="D312" s="404">
        <v>97.591405252501346</v>
      </c>
      <c r="E312" s="404">
        <v>268.81376154034245</v>
      </c>
      <c r="F312" s="404">
        <v>3.5841834872045601</v>
      </c>
      <c r="G312" s="404">
        <v>51708.858433573361</v>
      </c>
      <c r="H312" s="404">
        <v>142.43111577829899</v>
      </c>
      <c r="I312" s="404">
        <v>1.8990815437106501</v>
      </c>
      <c r="J312" s="404" t="s">
        <v>527</v>
      </c>
    </row>
    <row r="313" spans="1:10" x14ac:dyDescent="0.35">
      <c r="A313" s="418" t="s">
        <v>3453</v>
      </c>
      <c r="B313" s="404">
        <v>4223549.4038447728</v>
      </c>
      <c r="C313" s="404" t="s">
        <v>585</v>
      </c>
      <c r="D313" s="399" t="s">
        <v>199</v>
      </c>
      <c r="E313" s="399" t="s">
        <v>199</v>
      </c>
      <c r="F313" s="399" t="s">
        <v>199</v>
      </c>
      <c r="G313" s="404">
        <v>227130.37102570775</v>
      </c>
      <c r="H313" s="404">
        <v>43.127101050750518</v>
      </c>
      <c r="I313" s="404">
        <v>1.16099880972741</v>
      </c>
      <c r="J313" s="404" t="s">
        <v>589</v>
      </c>
    </row>
    <row r="314" spans="1:10" x14ac:dyDescent="0.35">
      <c r="A314" s="405" t="s">
        <v>586</v>
      </c>
      <c r="B314" s="404">
        <v>802618.99412951584</v>
      </c>
      <c r="C314" s="404" t="s">
        <v>585</v>
      </c>
      <c r="D314" s="404">
        <v>68.457367855199067</v>
      </c>
      <c r="E314" s="404">
        <v>9.5</v>
      </c>
      <c r="F314" s="404">
        <v>0.56999999999998996</v>
      </c>
      <c r="G314" s="404">
        <v>54945.183728694123</v>
      </c>
      <c r="H314" s="404">
        <v>7.6248804442304001</v>
      </c>
      <c r="I314" s="404">
        <v>0.45749282665382002</v>
      </c>
      <c r="J314" s="404" t="s">
        <v>527</v>
      </c>
    </row>
    <row r="315" spans="1:10" x14ac:dyDescent="0.35">
      <c r="A315" s="405" t="s">
        <v>587</v>
      </c>
      <c r="B315" s="404">
        <v>102339.36264828738</v>
      </c>
      <c r="C315" s="404" t="s">
        <v>585</v>
      </c>
      <c r="D315" s="404">
        <v>90.484267022339296</v>
      </c>
      <c r="E315" s="404">
        <v>9.5</v>
      </c>
      <c r="F315" s="404">
        <v>1.425</v>
      </c>
      <c r="G315" s="404">
        <v>9260.1022167636511</v>
      </c>
      <c r="H315" s="404">
        <v>0.97222394515873001</v>
      </c>
      <c r="I315" s="404">
        <v>0.14583359177381</v>
      </c>
      <c r="J315" s="404" t="s">
        <v>527</v>
      </c>
    </row>
    <row r="316" spans="1:10" x14ac:dyDescent="0.35">
      <c r="A316" s="405" t="s">
        <v>588</v>
      </c>
      <c r="B316" s="404">
        <v>3242414.5271654259</v>
      </c>
      <c r="C316" s="404" t="s">
        <v>585</v>
      </c>
      <c r="D316" s="404">
        <v>50.248073994006511</v>
      </c>
      <c r="E316" s="404">
        <v>4.5</v>
      </c>
      <c r="F316" s="404">
        <v>0.09</v>
      </c>
      <c r="G316" s="404">
        <v>162925.08508024996</v>
      </c>
      <c r="H316" s="404">
        <v>14.590865372244419</v>
      </c>
      <c r="I316" s="404">
        <v>0.29181730744488998</v>
      </c>
      <c r="J316" s="404" t="s">
        <v>527</v>
      </c>
    </row>
    <row r="317" spans="1:10" x14ac:dyDescent="0.35">
      <c r="A317" s="405" t="s">
        <v>3433</v>
      </c>
      <c r="B317" s="404" t="s">
        <v>556</v>
      </c>
      <c r="C317" s="404" t="s">
        <v>585</v>
      </c>
      <c r="D317" s="404" t="s">
        <v>556</v>
      </c>
      <c r="E317" s="404" t="s">
        <v>556</v>
      </c>
      <c r="F317" s="404" t="s">
        <v>556</v>
      </c>
      <c r="G317" s="404" t="s">
        <v>556</v>
      </c>
      <c r="H317" s="404" t="s">
        <v>556</v>
      </c>
      <c r="I317" s="404" t="s">
        <v>556</v>
      </c>
      <c r="J317" s="404" t="s">
        <v>556</v>
      </c>
    </row>
    <row r="318" spans="1:10" x14ac:dyDescent="0.35">
      <c r="A318" s="405" t="s">
        <v>3434</v>
      </c>
      <c r="B318" s="404" t="s">
        <v>556</v>
      </c>
      <c r="C318" s="404" t="s">
        <v>585</v>
      </c>
      <c r="D318" s="404" t="s">
        <v>556</v>
      </c>
      <c r="E318" s="404" t="s">
        <v>556</v>
      </c>
      <c r="F318" s="404" t="s">
        <v>556</v>
      </c>
      <c r="G318" s="404" t="s">
        <v>556</v>
      </c>
      <c r="H318" s="404" t="s">
        <v>556</v>
      </c>
      <c r="I318" s="404" t="s">
        <v>556</v>
      </c>
      <c r="J318" s="404" t="s">
        <v>556</v>
      </c>
    </row>
    <row r="319" spans="1:10" x14ac:dyDescent="0.35">
      <c r="A319" s="405" t="s">
        <v>3435</v>
      </c>
      <c r="B319" s="404">
        <v>76176.519901543914</v>
      </c>
      <c r="C319" s="404" t="s">
        <v>585</v>
      </c>
      <c r="D319" s="404">
        <v>96.731829704947643</v>
      </c>
      <c r="E319" s="404">
        <v>261.74904438910778</v>
      </c>
      <c r="F319" s="404">
        <v>3.4899872585214</v>
      </c>
      <c r="G319" s="404">
        <v>7368.6941506317007</v>
      </c>
      <c r="H319" s="404">
        <v>19.939131289116968</v>
      </c>
      <c r="I319" s="404">
        <v>0.26585508385488998</v>
      </c>
      <c r="J319" s="404" t="s">
        <v>527</v>
      </c>
    </row>
    <row r="320" spans="1:10" x14ac:dyDescent="0.35">
      <c r="A320" s="410" t="s">
        <v>630</v>
      </c>
      <c r="B320" s="404">
        <v>4223549.4038447728</v>
      </c>
      <c r="C320" s="404" t="s">
        <v>585</v>
      </c>
      <c r="D320" s="399" t="s">
        <v>199</v>
      </c>
      <c r="E320" s="399" t="s">
        <v>199</v>
      </c>
      <c r="F320" s="399" t="s">
        <v>199</v>
      </c>
      <c r="G320" s="404">
        <v>227130.37102570775</v>
      </c>
      <c r="H320" s="404">
        <v>43.127101050750518</v>
      </c>
      <c r="I320" s="404">
        <v>1.16099880972741</v>
      </c>
      <c r="J320" s="404" t="s">
        <v>589</v>
      </c>
    </row>
    <row r="321" spans="1:10" x14ac:dyDescent="0.35">
      <c r="A321" s="416" t="s">
        <v>592</v>
      </c>
      <c r="B321" s="394">
        <v>802618.99412951584</v>
      </c>
      <c r="C321" s="404" t="s">
        <v>585</v>
      </c>
      <c r="D321" s="404">
        <v>68.457367855199067</v>
      </c>
      <c r="E321" s="404">
        <v>9.5</v>
      </c>
      <c r="F321" s="404">
        <v>0.56999999999998996</v>
      </c>
      <c r="G321" s="394">
        <v>54945.183728694123</v>
      </c>
      <c r="H321" s="394">
        <v>7.6248804442304001</v>
      </c>
      <c r="I321" s="394">
        <v>0.45749282665382002</v>
      </c>
      <c r="J321" s="394" t="s">
        <v>527</v>
      </c>
    </row>
    <row r="322" spans="1:10" x14ac:dyDescent="0.35">
      <c r="A322" s="416" t="s">
        <v>593</v>
      </c>
      <c r="B322" s="394">
        <v>102339.36264828738</v>
      </c>
      <c r="C322" s="404" t="s">
        <v>585</v>
      </c>
      <c r="D322" s="404">
        <v>90.484267022339296</v>
      </c>
      <c r="E322" s="404">
        <v>9.5</v>
      </c>
      <c r="F322" s="404">
        <v>1.425</v>
      </c>
      <c r="G322" s="394">
        <v>9260.1022167636511</v>
      </c>
      <c r="H322" s="394">
        <v>0.97222394515873001</v>
      </c>
      <c r="I322" s="394">
        <v>0.14583359177381</v>
      </c>
      <c r="J322" s="394" t="s">
        <v>527</v>
      </c>
    </row>
    <row r="323" spans="1:10" x14ac:dyDescent="0.35">
      <c r="A323" s="416" t="s">
        <v>594</v>
      </c>
      <c r="B323" s="394">
        <v>3242414.5271654259</v>
      </c>
      <c r="C323" s="404" t="s">
        <v>585</v>
      </c>
      <c r="D323" s="404">
        <v>50.248073994006511</v>
      </c>
      <c r="E323" s="404">
        <v>4.5</v>
      </c>
      <c r="F323" s="404">
        <v>0.09</v>
      </c>
      <c r="G323" s="394">
        <v>162925.08508024996</v>
      </c>
      <c r="H323" s="394">
        <v>14.590865372244419</v>
      </c>
      <c r="I323" s="394">
        <v>0.29181730744488998</v>
      </c>
      <c r="J323" s="394" t="s">
        <v>527</v>
      </c>
    </row>
    <row r="324" spans="1:10" x14ac:dyDescent="0.35">
      <c r="A324" s="416" t="s">
        <v>595</v>
      </c>
      <c r="B324" s="394" t="s">
        <v>556</v>
      </c>
      <c r="C324" s="404" t="s">
        <v>585</v>
      </c>
      <c r="D324" s="404" t="s">
        <v>556</v>
      </c>
      <c r="E324" s="404" t="s">
        <v>556</v>
      </c>
      <c r="F324" s="404" t="s">
        <v>556</v>
      </c>
      <c r="G324" s="394" t="s">
        <v>556</v>
      </c>
      <c r="H324" s="394" t="s">
        <v>556</v>
      </c>
      <c r="I324" s="394" t="s">
        <v>556</v>
      </c>
      <c r="J324" s="394" t="s">
        <v>556</v>
      </c>
    </row>
    <row r="325" spans="1:10" x14ac:dyDescent="0.35">
      <c r="A325" s="416" t="s">
        <v>596</v>
      </c>
      <c r="B325" s="394" t="s">
        <v>556</v>
      </c>
      <c r="C325" s="404" t="s">
        <v>585</v>
      </c>
      <c r="D325" s="404" t="s">
        <v>556</v>
      </c>
      <c r="E325" s="404" t="s">
        <v>556</v>
      </c>
      <c r="F325" s="404" t="s">
        <v>556</v>
      </c>
      <c r="G325" s="394" t="s">
        <v>556</v>
      </c>
      <c r="H325" s="394" t="s">
        <v>556</v>
      </c>
      <c r="I325" s="394" t="s">
        <v>556</v>
      </c>
      <c r="J325" s="394" t="s">
        <v>556</v>
      </c>
    </row>
    <row r="326" spans="1:10" x14ac:dyDescent="0.35">
      <c r="A326" s="416" t="s">
        <v>96</v>
      </c>
      <c r="B326" s="394">
        <v>76176.519901543914</v>
      </c>
      <c r="C326" s="404" t="s">
        <v>585</v>
      </c>
      <c r="D326" s="404">
        <v>96.731829704947643</v>
      </c>
      <c r="E326" s="404">
        <v>261.74904438910778</v>
      </c>
      <c r="F326" s="404">
        <v>3.4899872585214</v>
      </c>
      <c r="G326" s="394">
        <v>7368.6941506317007</v>
      </c>
      <c r="H326" s="394">
        <v>19.939131289116968</v>
      </c>
      <c r="I326" s="394">
        <v>0.26585508385488998</v>
      </c>
      <c r="J326" s="394" t="s">
        <v>527</v>
      </c>
    </row>
    <row r="327" spans="1:10" x14ac:dyDescent="0.35">
      <c r="A327" s="418" t="s">
        <v>3454</v>
      </c>
      <c r="B327" s="404">
        <v>7122906.3888648106</v>
      </c>
      <c r="C327" s="404" t="s">
        <v>585</v>
      </c>
      <c r="D327" s="399" t="s">
        <v>199</v>
      </c>
      <c r="E327" s="399" t="s">
        <v>199</v>
      </c>
      <c r="F327" s="399" t="s">
        <v>199</v>
      </c>
      <c r="G327" s="404">
        <v>358897.51072027022</v>
      </c>
      <c r="H327" s="404">
        <v>162.20807697148538</v>
      </c>
      <c r="I327" s="404">
        <v>2.9373316220328798</v>
      </c>
      <c r="J327" s="404" t="s">
        <v>589</v>
      </c>
    </row>
    <row r="328" spans="1:10" x14ac:dyDescent="0.35">
      <c r="A328" s="405" t="s">
        <v>586</v>
      </c>
      <c r="B328" s="404">
        <v>1441653.2392910132</v>
      </c>
      <c r="C328" s="404" t="s">
        <v>585</v>
      </c>
      <c r="D328" s="404">
        <v>66.495636541257568</v>
      </c>
      <c r="E328" s="404">
        <v>9.5</v>
      </c>
      <c r="F328" s="404">
        <v>0.56999999999999995</v>
      </c>
      <c r="G328" s="404">
        <v>95863.649818421836</v>
      </c>
      <c r="H328" s="404">
        <v>13.695705773264629</v>
      </c>
      <c r="I328" s="404">
        <v>0.82174234639587995</v>
      </c>
      <c r="J328" s="404" t="s">
        <v>527</v>
      </c>
    </row>
    <row r="329" spans="1:10" x14ac:dyDescent="0.35">
      <c r="A329" s="405" t="s">
        <v>587</v>
      </c>
      <c r="B329" s="404">
        <v>8899.3961168497008</v>
      </c>
      <c r="C329" s="404" t="s">
        <v>585</v>
      </c>
      <c r="D329" s="404">
        <v>90.484267022339282</v>
      </c>
      <c r="E329" s="404">
        <v>284.99999999999949</v>
      </c>
      <c r="F329" s="404">
        <v>1.4249999999999099</v>
      </c>
      <c r="G329" s="404">
        <v>805.25533457459767</v>
      </c>
      <c r="H329" s="404">
        <v>2.5363278933021598</v>
      </c>
      <c r="I329" s="404">
        <v>1.2681639466510001E-2</v>
      </c>
      <c r="J329" s="404" t="s">
        <v>527</v>
      </c>
    </row>
    <row r="330" spans="1:10" x14ac:dyDescent="0.35">
      <c r="A330" s="405" t="s">
        <v>588</v>
      </c>
      <c r="B330" s="404">
        <v>5218679.7368303481</v>
      </c>
      <c r="C330" s="404" t="s">
        <v>585</v>
      </c>
      <c r="D330" s="404">
        <v>50.248073994006518</v>
      </c>
      <c r="E330" s="404">
        <v>4.5</v>
      </c>
      <c r="F330" s="404">
        <v>0.09</v>
      </c>
      <c r="G330" s="404">
        <v>262228.6055672738</v>
      </c>
      <c r="H330" s="404">
        <v>23.484058815736571</v>
      </c>
      <c r="I330" s="404">
        <v>0.46968117631473</v>
      </c>
      <c r="J330" s="404" t="s">
        <v>527</v>
      </c>
    </row>
    <row r="331" spans="1:10" x14ac:dyDescent="0.35">
      <c r="A331" s="405" t="s">
        <v>3433</v>
      </c>
      <c r="B331" s="404" t="s">
        <v>556</v>
      </c>
      <c r="C331" s="404" t="s">
        <v>585</v>
      </c>
      <c r="D331" s="404" t="s">
        <v>556</v>
      </c>
      <c r="E331" s="404" t="s">
        <v>556</v>
      </c>
      <c r="F331" s="404" t="s">
        <v>556</v>
      </c>
      <c r="G331" s="404" t="s">
        <v>556</v>
      </c>
      <c r="H331" s="404" t="s">
        <v>556</v>
      </c>
      <c r="I331" s="404" t="s">
        <v>556</v>
      </c>
      <c r="J331" s="404" t="s">
        <v>556</v>
      </c>
    </row>
    <row r="332" spans="1:10" x14ac:dyDescent="0.35">
      <c r="A332" s="405" t="s">
        <v>3434</v>
      </c>
      <c r="B332" s="404" t="s">
        <v>556</v>
      </c>
      <c r="C332" s="404" t="s">
        <v>585</v>
      </c>
      <c r="D332" s="404" t="s">
        <v>556</v>
      </c>
      <c r="E332" s="404" t="s">
        <v>556</v>
      </c>
      <c r="F332" s="404" t="s">
        <v>556</v>
      </c>
      <c r="G332" s="404" t="s">
        <v>556</v>
      </c>
      <c r="H332" s="404" t="s">
        <v>556</v>
      </c>
      <c r="I332" s="404" t="s">
        <v>556</v>
      </c>
      <c r="J332" s="404" t="s">
        <v>556</v>
      </c>
    </row>
    <row r="333" spans="1:10" x14ac:dyDescent="0.35">
      <c r="A333" s="405" t="s">
        <v>3435</v>
      </c>
      <c r="B333" s="404">
        <v>453674.0166266</v>
      </c>
      <c r="C333" s="404" t="s">
        <v>585</v>
      </c>
      <c r="D333" s="404">
        <v>97.735736802039924</v>
      </c>
      <c r="E333" s="404">
        <v>270.00000000000006</v>
      </c>
      <c r="F333" s="404">
        <v>3.6</v>
      </c>
      <c r="G333" s="404">
        <v>44340.16428294166</v>
      </c>
      <c r="H333" s="404">
        <v>122.49198448918202</v>
      </c>
      <c r="I333" s="404">
        <v>1.63322645985576</v>
      </c>
      <c r="J333" s="404" t="s">
        <v>527</v>
      </c>
    </row>
    <row r="334" spans="1:10" x14ac:dyDescent="0.35">
      <c r="A334" s="409" t="s">
        <v>631</v>
      </c>
      <c r="B334" s="404">
        <v>7122906.3888648106</v>
      </c>
      <c r="C334" s="404" t="s">
        <v>585</v>
      </c>
      <c r="D334" s="399" t="s">
        <v>199</v>
      </c>
      <c r="E334" s="399" t="s">
        <v>199</v>
      </c>
      <c r="F334" s="399" t="s">
        <v>199</v>
      </c>
      <c r="G334" s="404">
        <v>358897.51072027022</v>
      </c>
      <c r="H334" s="404">
        <v>162.20807697148538</v>
      </c>
      <c r="I334" s="404">
        <v>2.9373316220328798</v>
      </c>
      <c r="J334" s="404" t="s">
        <v>589</v>
      </c>
    </row>
    <row r="335" spans="1:10" x14ac:dyDescent="0.35">
      <c r="A335" s="410" t="s">
        <v>632</v>
      </c>
      <c r="B335" s="404">
        <v>7122906.3888648106</v>
      </c>
      <c r="C335" s="404" t="s">
        <v>585</v>
      </c>
      <c r="D335" s="399" t="s">
        <v>199</v>
      </c>
      <c r="E335" s="399" t="s">
        <v>199</v>
      </c>
      <c r="F335" s="399" t="s">
        <v>199</v>
      </c>
      <c r="G335" s="404">
        <v>358897.51072027022</v>
      </c>
      <c r="H335" s="404">
        <v>162.20807697148538</v>
      </c>
      <c r="I335" s="404">
        <v>2.9373316220328798</v>
      </c>
      <c r="J335" s="404" t="s">
        <v>589</v>
      </c>
    </row>
    <row r="336" spans="1:10" x14ac:dyDescent="0.35">
      <c r="A336" s="416" t="s">
        <v>592</v>
      </c>
      <c r="B336" s="394">
        <v>1441653.2392910132</v>
      </c>
      <c r="C336" s="404" t="s">
        <v>585</v>
      </c>
      <c r="D336" s="404">
        <v>66.495636541257568</v>
      </c>
      <c r="E336" s="404">
        <v>9.5</v>
      </c>
      <c r="F336" s="404">
        <v>0.56999999999999995</v>
      </c>
      <c r="G336" s="394">
        <v>95863.649818421836</v>
      </c>
      <c r="H336" s="394">
        <v>13.695705773264629</v>
      </c>
      <c r="I336" s="394">
        <v>0.82174234639587995</v>
      </c>
      <c r="J336" s="394" t="s">
        <v>527</v>
      </c>
    </row>
    <row r="337" spans="1:10" x14ac:dyDescent="0.35">
      <c r="A337" s="416" t="s">
        <v>593</v>
      </c>
      <c r="B337" s="394">
        <v>8899.3961168497008</v>
      </c>
      <c r="C337" s="404" t="s">
        <v>585</v>
      </c>
      <c r="D337" s="404">
        <v>90.484267022339282</v>
      </c>
      <c r="E337" s="404">
        <v>284.99999999999949</v>
      </c>
      <c r="F337" s="404">
        <v>1.4249999999999099</v>
      </c>
      <c r="G337" s="394">
        <v>805.25533457459767</v>
      </c>
      <c r="H337" s="394">
        <v>2.5363278933021598</v>
      </c>
      <c r="I337" s="394">
        <v>1.2681639466510001E-2</v>
      </c>
      <c r="J337" s="394" t="s">
        <v>527</v>
      </c>
    </row>
    <row r="338" spans="1:10" x14ac:dyDescent="0.35">
      <c r="A338" s="416" t="s">
        <v>594</v>
      </c>
      <c r="B338" s="394">
        <v>5218679.7368303481</v>
      </c>
      <c r="C338" s="404" t="s">
        <v>585</v>
      </c>
      <c r="D338" s="404">
        <v>50.248073994006518</v>
      </c>
      <c r="E338" s="404">
        <v>4.5</v>
      </c>
      <c r="F338" s="404">
        <v>0.09</v>
      </c>
      <c r="G338" s="394">
        <v>262228.6055672738</v>
      </c>
      <c r="H338" s="394">
        <v>23.484058815736571</v>
      </c>
      <c r="I338" s="394">
        <v>0.46968117631473</v>
      </c>
      <c r="J338" s="394" t="s">
        <v>527</v>
      </c>
    </row>
    <row r="339" spans="1:10" x14ac:dyDescent="0.35">
      <c r="A339" s="416" t="s">
        <v>595</v>
      </c>
      <c r="B339" s="394" t="s">
        <v>556</v>
      </c>
      <c r="C339" s="404" t="s">
        <v>585</v>
      </c>
      <c r="D339" s="404" t="s">
        <v>556</v>
      </c>
      <c r="E339" s="404" t="s">
        <v>556</v>
      </c>
      <c r="F339" s="404" t="s">
        <v>556</v>
      </c>
      <c r="G339" s="394" t="s">
        <v>556</v>
      </c>
      <c r="H339" s="394" t="s">
        <v>556</v>
      </c>
      <c r="I339" s="394" t="s">
        <v>556</v>
      </c>
      <c r="J339" s="394" t="s">
        <v>556</v>
      </c>
    </row>
    <row r="340" spans="1:10" x14ac:dyDescent="0.35">
      <c r="A340" s="416" t="s">
        <v>596</v>
      </c>
      <c r="B340" s="394" t="s">
        <v>556</v>
      </c>
      <c r="C340" s="404" t="s">
        <v>585</v>
      </c>
      <c r="D340" s="404" t="s">
        <v>556</v>
      </c>
      <c r="E340" s="404" t="s">
        <v>556</v>
      </c>
      <c r="F340" s="404" t="s">
        <v>556</v>
      </c>
      <c r="G340" s="394" t="s">
        <v>556</v>
      </c>
      <c r="H340" s="394" t="s">
        <v>556</v>
      </c>
      <c r="I340" s="394" t="s">
        <v>556</v>
      </c>
      <c r="J340" s="394" t="s">
        <v>556</v>
      </c>
    </row>
    <row r="341" spans="1:10" x14ac:dyDescent="0.35">
      <c r="A341" s="416" t="s">
        <v>96</v>
      </c>
      <c r="B341" s="394">
        <v>453674.0166266</v>
      </c>
      <c r="C341" s="404" t="s">
        <v>585</v>
      </c>
      <c r="D341" s="404">
        <v>97.735736802039924</v>
      </c>
      <c r="E341" s="404">
        <v>270.00000000000006</v>
      </c>
      <c r="F341" s="404">
        <v>3.6</v>
      </c>
      <c r="G341" s="394">
        <v>44340.16428294166</v>
      </c>
      <c r="H341" s="394">
        <v>122.49198448918202</v>
      </c>
      <c r="I341" s="394">
        <v>1.63322645985576</v>
      </c>
      <c r="J341" s="394" t="s">
        <v>527</v>
      </c>
    </row>
    <row r="342" spans="1:10" x14ac:dyDescent="0.35">
      <c r="A342" s="418" t="s">
        <v>546</v>
      </c>
      <c r="B342" s="404">
        <v>4468.7548275720128</v>
      </c>
      <c r="C342" s="404" t="s">
        <v>585</v>
      </c>
      <c r="D342" s="399" t="s">
        <v>199</v>
      </c>
      <c r="E342" s="399" t="s">
        <v>199</v>
      </c>
      <c r="F342" s="399" t="s">
        <v>199</v>
      </c>
      <c r="G342" s="404">
        <v>291.62758231404649</v>
      </c>
      <c r="H342" s="404">
        <v>1.8597887494070001E-2</v>
      </c>
      <c r="I342" s="404">
        <v>2.7004131976500001E-3</v>
      </c>
      <c r="J342" s="404" t="s">
        <v>589</v>
      </c>
    </row>
    <row r="343" spans="1:10" x14ac:dyDescent="0.35">
      <c r="A343" s="405" t="s">
        <v>586</v>
      </c>
      <c r="B343" s="404">
        <v>20.808570564626329</v>
      </c>
      <c r="C343" s="404" t="s">
        <v>585</v>
      </c>
      <c r="D343" s="404">
        <v>71.10570105985029</v>
      </c>
      <c r="E343" s="404">
        <v>2.2259909601258898</v>
      </c>
      <c r="F343" s="404">
        <v>2.0044709462602599</v>
      </c>
      <c r="G343" s="404">
        <v>1.4796079980511201</v>
      </c>
      <c r="H343" s="404">
        <v>4.631968997E-5</v>
      </c>
      <c r="I343" s="404">
        <v>4.1710175129999999E-5</v>
      </c>
      <c r="J343" s="404" t="s">
        <v>527</v>
      </c>
    </row>
    <row r="344" spans="1:10" x14ac:dyDescent="0.35">
      <c r="A344" s="405" t="s">
        <v>587</v>
      </c>
      <c r="B344" s="404">
        <v>1691.6762991615799</v>
      </c>
      <c r="C344" s="404" t="s">
        <v>585</v>
      </c>
      <c r="D344" s="404">
        <v>89.645233903118736</v>
      </c>
      <c r="E344" s="404">
        <v>9.5000000000029505</v>
      </c>
      <c r="F344" s="404">
        <v>1.42500000000281</v>
      </c>
      <c r="G344" s="404">
        <v>151.6507175267021</v>
      </c>
      <c r="H344" s="404">
        <v>1.6070924842040001E-2</v>
      </c>
      <c r="I344" s="404">
        <v>2.4106387263100001E-3</v>
      </c>
      <c r="J344" s="404" t="s">
        <v>527</v>
      </c>
    </row>
    <row r="345" spans="1:10" x14ac:dyDescent="0.35">
      <c r="A345" s="405" t="s">
        <v>588</v>
      </c>
      <c r="B345" s="404">
        <v>2756.2699578458064</v>
      </c>
      <c r="C345" s="404" t="s">
        <v>585</v>
      </c>
      <c r="D345" s="404">
        <v>50.248073994006511</v>
      </c>
      <c r="E345" s="404">
        <v>0.89999999999956004</v>
      </c>
      <c r="F345" s="404">
        <v>9.0000000001409994E-2</v>
      </c>
      <c r="G345" s="404">
        <v>138.49725678929329</v>
      </c>
      <c r="H345" s="404">
        <v>2.4806429620600002E-3</v>
      </c>
      <c r="I345" s="404">
        <v>2.4806429620999998E-4</v>
      </c>
      <c r="J345" s="404" t="s">
        <v>527</v>
      </c>
    </row>
    <row r="346" spans="1:10" x14ac:dyDescent="0.35">
      <c r="A346" s="405" t="s">
        <v>3433</v>
      </c>
      <c r="B346" s="404" t="s">
        <v>556</v>
      </c>
      <c r="C346" s="404" t="s">
        <v>585</v>
      </c>
      <c r="D346" s="404" t="s">
        <v>556</v>
      </c>
      <c r="E346" s="404" t="s">
        <v>556</v>
      </c>
      <c r="F346" s="404" t="s">
        <v>556</v>
      </c>
      <c r="G346" s="404" t="s">
        <v>556</v>
      </c>
      <c r="H346" s="404" t="s">
        <v>556</v>
      </c>
      <c r="I346" s="404" t="s">
        <v>556</v>
      </c>
      <c r="J346" s="404" t="s">
        <v>556</v>
      </c>
    </row>
    <row r="347" spans="1:10" x14ac:dyDescent="0.35">
      <c r="A347" s="405" t="s">
        <v>3434</v>
      </c>
      <c r="B347" s="404" t="s">
        <v>556</v>
      </c>
      <c r="C347" s="404" t="s">
        <v>585</v>
      </c>
      <c r="D347" s="404" t="s">
        <v>556</v>
      </c>
      <c r="E347" s="404" t="s">
        <v>556</v>
      </c>
      <c r="F347" s="404" t="s">
        <v>556</v>
      </c>
      <c r="G347" s="404" t="s">
        <v>556</v>
      </c>
      <c r="H347" s="404" t="s">
        <v>556</v>
      </c>
      <c r="I347" s="404" t="s">
        <v>556</v>
      </c>
      <c r="J347" s="404" t="s">
        <v>556</v>
      </c>
    </row>
    <row r="348" spans="1:10" x14ac:dyDescent="0.35">
      <c r="A348" s="405" t="s">
        <v>3435</v>
      </c>
      <c r="B348" s="404" t="s">
        <v>529</v>
      </c>
      <c r="C348" s="404" t="s">
        <v>585</v>
      </c>
      <c r="D348" s="404" t="s">
        <v>561</v>
      </c>
      <c r="E348" s="404" t="s">
        <v>527</v>
      </c>
      <c r="F348" s="404" t="s">
        <v>527</v>
      </c>
      <c r="G348" s="404" t="s">
        <v>529</v>
      </c>
      <c r="H348" s="404" t="s">
        <v>527</v>
      </c>
      <c r="I348" s="404" t="s">
        <v>527</v>
      </c>
      <c r="J348" s="404" t="s">
        <v>527</v>
      </c>
    </row>
    <row r="349" spans="1:10" x14ac:dyDescent="0.35">
      <c r="A349" s="412" t="s">
        <v>633</v>
      </c>
      <c r="B349" s="404">
        <v>4468.7548275720128</v>
      </c>
      <c r="C349" s="404" t="s">
        <v>585</v>
      </c>
      <c r="D349" s="399" t="s">
        <v>199</v>
      </c>
      <c r="E349" s="399" t="s">
        <v>199</v>
      </c>
      <c r="F349" s="399" t="s">
        <v>199</v>
      </c>
      <c r="G349" s="404">
        <v>291.62758231404649</v>
      </c>
      <c r="H349" s="404">
        <v>1.8597887494070001E-2</v>
      </c>
      <c r="I349" s="404">
        <v>2.7004131976500001E-3</v>
      </c>
      <c r="J349" s="404" t="s">
        <v>589</v>
      </c>
    </row>
    <row r="350" spans="1:10" x14ac:dyDescent="0.35">
      <c r="A350" s="405" t="s">
        <v>586</v>
      </c>
      <c r="B350" s="394">
        <v>20.808570564626329</v>
      </c>
      <c r="C350" s="404" t="s">
        <v>585</v>
      </c>
      <c r="D350" s="404">
        <v>71.10570105985029</v>
      </c>
      <c r="E350" s="404">
        <v>2.2259909601258898</v>
      </c>
      <c r="F350" s="404">
        <v>2.0044709462602599</v>
      </c>
      <c r="G350" s="394">
        <v>1.4796079980511201</v>
      </c>
      <c r="H350" s="394">
        <v>4.631968997E-5</v>
      </c>
      <c r="I350" s="394">
        <v>4.1710175129999999E-5</v>
      </c>
      <c r="J350" s="394" t="s">
        <v>527</v>
      </c>
    </row>
    <row r="351" spans="1:10" x14ac:dyDescent="0.35">
      <c r="A351" s="405" t="s">
        <v>587</v>
      </c>
      <c r="B351" s="394">
        <v>1691.6762991615799</v>
      </c>
      <c r="C351" s="404" t="s">
        <v>585</v>
      </c>
      <c r="D351" s="404">
        <v>89.645233903118736</v>
      </c>
      <c r="E351" s="404">
        <v>9.5000000000029505</v>
      </c>
      <c r="F351" s="404">
        <v>1.42500000000281</v>
      </c>
      <c r="G351" s="394">
        <v>151.6507175267021</v>
      </c>
      <c r="H351" s="394">
        <v>1.6070924842040001E-2</v>
      </c>
      <c r="I351" s="394">
        <v>2.4106387263100001E-3</v>
      </c>
      <c r="J351" s="394" t="s">
        <v>527</v>
      </c>
    </row>
    <row r="352" spans="1:10" x14ac:dyDescent="0.35">
      <c r="A352" s="405" t="s">
        <v>588</v>
      </c>
      <c r="B352" s="394">
        <v>2756.2699578458064</v>
      </c>
      <c r="C352" s="404" t="s">
        <v>585</v>
      </c>
      <c r="D352" s="404">
        <v>50.248073994006511</v>
      </c>
      <c r="E352" s="404">
        <v>0.89999999999956004</v>
      </c>
      <c r="F352" s="404">
        <v>9.0000000001409994E-2</v>
      </c>
      <c r="G352" s="394">
        <v>138.49725678929329</v>
      </c>
      <c r="H352" s="394">
        <v>2.4806429620600002E-3</v>
      </c>
      <c r="I352" s="394">
        <v>2.4806429620999998E-4</v>
      </c>
      <c r="J352" s="394" t="s">
        <v>527</v>
      </c>
    </row>
    <row r="353" spans="1:10" x14ac:dyDescent="0.35">
      <c r="A353" s="405" t="s">
        <v>3433</v>
      </c>
      <c r="B353" s="394" t="s">
        <v>556</v>
      </c>
      <c r="C353" s="404" t="s">
        <v>585</v>
      </c>
      <c r="D353" s="404" t="s">
        <v>556</v>
      </c>
      <c r="E353" s="404" t="s">
        <v>556</v>
      </c>
      <c r="F353" s="404" t="s">
        <v>556</v>
      </c>
      <c r="G353" s="394" t="s">
        <v>556</v>
      </c>
      <c r="H353" s="394" t="s">
        <v>556</v>
      </c>
      <c r="I353" s="394" t="s">
        <v>556</v>
      </c>
      <c r="J353" s="394" t="s">
        <v>556</v>
      </c>
    </row>
    <row r="354" spans="1:10" x14ac:dyDescent="0.35">
      <c r="A354" s="405" t="s">
        <v>3434</v>
      </c>
      <c r="B354" s="394" t="s">
        <v>556</v>
      </c>
      <c r="C354" s="404" t="s">
        <v>585</v>
      </c>
      <c r="D354" s="404" t="s">
        <v>556</v>
      </c>
      <c r="E354" s="404" t="s">
        <v>556</v>
      </c>
      <c r="F354" s="404" t="s">
        <v>556</v>
      </c>
      <c r="G354" s="394" t="s">
        <v>556</v>
      </c>
      <c r="H354" s="394" t="s">
        <v>556</v>
      </c>
      <c r="I354" s="394" t="s">
        <v>556</v>
      </c>
      <c r="J354" s="394" t="s">
        <v>556</v>
      </c>
    </row>
    <row r="355" spans="1:10" x14ac:dyDescent="0.35">
      <c r="A355" s="405" t="s">
        <v>3435</v>
      </c>
      <c r="B355" s="394" t="s">
        <v>529</v>
      </c>
      <c r="C355" s="404" t="s">
        <v>585</v>
      </c>
      <c r="D355" s="404" t="s">
        <v>561</v>
      </c>
      <c r="E355" s="404" t="s">
        <v>527</v>
      </c>
      <c r="F355" s="404" t="s">
        <v>527</v>
      </c>
      <c r="G355" s="394" t="s">
        <v>529</v>
      </c>
      <c r="H355" s="394" t="s">
        <v>527</v>
      </c>
      <c r="I355" s="394" t="s">
        <v>527</v>
      </c>
      <c r="J355" s="394" t="s">
        <v>527</v>
      </c>
    </row>
    <row r="356" spans="1:10" x14ac:dyDescent="0.35">
      <c r="A356" s="412" t="s">
        <v>634</v>
      </c>
      <c r="B356" s="404" t="s">
        <v>601</v>
      </c>
      <c r="C356" s="404" t="s">
        <v>585</v>
      </c>
      <c r="D356" s="399" t="s">
        <v>199</v>
      </c>
      <c r="E356" s="399" t="s">
        <v>199</v>
      </c>
      <c r="F356" s="399" t="s">
        <v>199</v>
      </c>
      <c r="G356" s="404" t="s">
        <v>601</v>
      </c>
      <c r="H356" s="404" t="s">
        <v>3303</v>
      </c>
      <c r="I356" s="404" t="s">
        <v>3303</v>
      </c>
      <c r="J356" s="399" t="s">
        <v>199</v>
      </c>
    </row>
    <row r="357" spans="1:10" x14ac:dyDescent="0.35">
      <c r="A357" s="405" t="s">
        <v>609</v>
      </c>
      <c r="B357" s="394" t="s">
        <v>529</v>
      </c>
      <c r="C357" s="404" t="s">
        <v>585</v>
      </c>
      <c r="D357" s="404" t="s">
        <v>529</v>
      </c>
      <c r="E357" s="404" t="s">
        <v>529</v>
      </c>
      <c r="F357" s="404" t="s">
        <v>529</v>
      </c>
      <c r="G357" s="394" t="s">
        <v>529</v>
      </c>
      <c r="H357" s="394" t="s">
        <v>529</v>
      </c>
      <c r="I357" s="394" t="s">
        <v>529</v>
      </c>
      <c r="J357" s="399" t="s">
        <v>199</v>
      </c>
    </row>
    <row r="358" spans="1:10" x14ac:dyDescent="0.35">
      <c r="A358" s="405" t="s">
        <v>610</v>
      </c>
      <c r="B358" s="394" t="s">
        <v>529</v>
      </c>
      <c r="C358" s="404" t="s">
        <v>585</v>
      </c>
      <c r="D358" s="404" t="s">
        <v>529</v>
      </c>
      <c r="E358" s="404" t="s">
        <v>529</v>
      </c>
      <c r="F358" s="404" t="s">
        <v>529</v>
      </c>
      <c r="G358" s="394" t="s">
        <v>529</v>
      </c>
      <c r="H358" s="394" t="s">
        <v>529</v>
      </c>
      <c r="I358" s="394" t="s">
        <v>529</v>
      </c>
      <c r="J358" s="399" t="s">
        <v>199</v>
      </c>
    </row>
    <row r="359" spans="1:10" x14ac:dyDescent="0.35">
      <c r="A359" s="405" t="s">
        <v>611</v>
      </c>
      <c r="B359" s="394" t="s">
        <v>529</v>
      </c>
      <c r="C359" s="404" t="s">
        <v>585</v>
      </c>
      <c r="D359" s="404" t="s">
        <v>529</v>
      </c>
      <c r="E359" s="404" t="s">
        <v>529</v>
      </c>
      <c r="F359" s="404" t="s">
        <v>529</v>
      </c>
      <c r="G359" s="394" t="s">
        <v>529</v>
      </c>
      <c r="H359" s="394" t="s">
        <v>529</v>
      </c>
      <c r="I359" s="394" t="s">
        <v>529</v>
      </c>
      <c r="J359" s="399" t="s">
        <v>199</v>
      </c>
    </row>
    <row r="360" spans="1:10" x14ac:dyDescent="0.35">
      <c r="A360" s="405" t="s">
        <v>3444</v>
      </c>
      <c r="B360" s="404" t="s">
        <v>529</v>
      </c>
      <c r="C360" s="404" t="s">
        <v>585</v>
      </c>
      <c r="D360" s="399" t="s">
        <v>199</v>
      </c>
      <c r="E360" s="399" t="s">
        <v>199</v>
      </c>
      <c r="F360" s="399" t="s">
        <v>199</v>
      </c>
      <c r="G360" s="404" t="s">
        <v>529</v>
      </c>
      <c r="H360" s="404" t="s">
        <v>556</v>
      </c>
      <c r="I360" s="404" t="s">
        <v>556</v>
      </c>
      <c r="J360" s="399" t="s">
        <v>199</v>
      </c>
    </row>
    <row r="361" spans="1:10" x14ac:dyDescent="0.35">
      <c r="A361" s="405" t="s">
        <v>588</v>
      </c>
      <c r="B361" s="394" t="s">
        <v>529</v>
      </c>
      <c r="C361" s="404" t="s">
        <v>585</v>
      </c>
      <c r="D361" s="404" t="s">
        <v>529</v>
      </c>
      <c r="E361" s="404" t="s">
        <v>529</v>
      </c>
      <c r="F361" s="404" t="s">
        <v>529</v>
      </c>
      <c r="G361" s="394" t="s">
        <v>529</v>
      </c>
      <c r="H361" s="394" t="s">
        <v>529</v>
      </c>
      <c r="I361" s="394" t="s">
        <v>529</v>
      </c>
      <c r="J361" s="399" t="s">
        <v>199</v>
      </c>
    </row>
    <row r="362" spans="1:10" x14ac:dyDescent="0.35">
      <c r="A362" s="405" t="s">
        <v>3435</v>
      </c>
      <c r="B362" s="394" t="s">
        <v>529</v>
      </c>
      <c r="C362" s="404" t="s">
        <v>585</v>
      </c>
      <c r="D362" s="404" t="s">
        <v>529</v>
      </c>
      <c r="E362" s="404" t="s">
        <v>527</v>
      </c>
      <c r="F362" s="404" t="s">
        <v>527</v>
      </c>
      <c r="G362" s="394" t="s">
        <v>529</v>
      </c>
      <c r="H362" s="394" t="s">
        <v>527</v>
      </c>
      <c r="I362" s="394" t="s">
        <v>527</v>
      </c>
      <c r="J362" s="399" t="s">
        <v>199</v>
      </c>
    </row>
    <row r="363" spans="1:10" x14ac:dyDescent="0.35">
      <c r="A363" s="405" t="s">
        <v>3445</v>
      </c>
      <c r="B363" s="404" t="s">
        <v>556</v>
      </c>
      <c r="C363" s="404" t="s">
        <v>585</v>
      </c>
      <c r="D363" s="399" t="s">
        <v>199</v>
      </c>
      <c r="E363" s="399" t="s">
        <v>199</v>
      </c>
      <c r="F363" s="399" t="s">
        <v>199</v>
      </c>
      <c r="G363" s="404" t="s">
        <v>556</v>
      </c>
      <c r="H363" s="404" t="s">
        <v>556</v>
      </c>
      <c r="I363" s="404" t="s">
        <v>556</v>
      </c>
      <c r="J363" s="399" t="s">
        <v>199</v>
      </c>
    </row>
    <row r="364" spans="1:10" x14ac:dyDescent="0.35">
      <c r="A364" s="412" t="s">
        <v>635</v>
      </c>
      <c r="B364" s="404" t="s">
        <v>601</v>
      </c>
      <c r="C364" s="404" t="s">
        <v>585</v>
      </c>
      <c r="D364" s="399" t="s">
        <v>199</v>
      </c>
      <c r="E364" s="399" t="s">
        <v>199</v>
      </c>
      <c r="F364" s="399" t="s">
        <v>199</v>
      </c>
      <c r="G364" s="404" t="s">
        <v>601</v>
      </c>
      <c r="H364" s="404" t="s">
        <v>3303</v>
      </c>
      <c r="I364" s="404" t="s">
        <v>3303</v>
      </c>
      <c r="J364" s="399" t="s">
        <v>199</v>
      </c>
    </row>
    <row r="365" spans="1:10" x14ac:dyDescent="0.35">
      <c r="A365" s="405" t="s">
        <v>623</v>
      </c>
      <c r="B365" s="394" t="s">
        <v>529</v>
      </c>
      <c r="C365" s="404" t="s">
        <v>585</v>
      </c>
      <c r="D365" s="404" t="s">
        <v>529</v>
      </c>
      <c r="E365" s="404" t="s">
        <v>529</v>
      </c>
      <c r="F365" s="404" t="s">
        <v>529</v>
      </c>
      <c r="G365" s="394" t="s">
        <v>529</v>
      </c>
      <c r="H365" s="394" t="s">
        <v>529</v>
      </c>
      <c r="I365" s="394" t="s">
        <v>529</v>
      </c>
      <c r="J365" s="399" t="s">
        <v>199</v>
      </c>
    </row>
    <row r="366" spans="1:10" x14ac:dyDescent="0.35">
      <c r="A366" s="405" t="s">
        <v>624</v>
      </c>
      <c r="B366" s="394" t="s">
        <v>529</v>
      </c>
      <c r="C366" s="404" t="s">
        <v>585</v>
      </c>
      <c r="D366" s="404" t="s">
        <v>529</v>
      </c>
      <c r="E366" s="404" t="s">
        <v>529</v>
      </c>
      <c r="F366" s="404" t="s">
        <v>529</v>
      </c>
      <c r="G366" s="394" t="s">
        <v>529</v>
      </c>
      <c r="H366" s="394" t="s">
        <v>529</v>
      </c>
      <c r="I366" s="394" t="s">
        <v>529</v>
      </c>
      <c r="J366" s="399" t="s">
        <v>199</v>
      </c>
    </row>
    <row r="367" spans="1:10" x14ac:dyDescent="0.35">
      <c r="A367" s="405" t="s">
        <v>609</v>
      </c>
      <c r="B367" s="394" t="s">
        <v>529</v>
      </c>
      <c r="C367" s="404" t="s">
        <v>585</v>
      </c>
      <c r="D367" s="404" t="s">
        <v>529</v>
      </c>
      <c r="E367" s="404" t="s">
        <v>529</v>
      </c>
      <c r="F367" s="404" t="s">
        <v>529</v>
      </c>
      <c r="G367" s="394" t="s">
        <v>529</v>
      </c>
      <c r="H367" s="394" t="s">
        <v>529</v>
      </c>
      <c r="I367" s="394" t="s">
        <v>529</v>
      </c>
      <c r="J367" s="399" t="s">
        <v>199</v>
      </c>
    </row>
    <row r="368" spans="1:10" x14ac:dyDescent="0.35">
      <c r="A368" s="405" t="s">
        <v>3449</v>
      </c>
      <c r="B368" s="404" t="s">
        <v>529</v>
      </c>
      <c r="C368" s="404" t="s">
        <v>585</v>
      </c>
      <c r="D368" s="399" t="s">
        <v>199</v>
      </c>
      <c r="E368" s="399" t="s">
        <v>199</v>
      </c>
      <c r="F368" s="399" t="s">
        <v>199</v>
      </c>
      <c r="G368" s="404" t="s">
        <v>529</v>
      </c>
      <c r="H368" s="404" t="s">
        <v>529</v>
      </c>
      <c r="I368" s="404" t="s">
        <v>529</v>
      </c>
      <c r="J368" s="399" t="s">
        <v>199</v>
      </c>
    </row>
    <row r="369" spans="1:10" x14ac:dyDescent="0.35">
      <c r="A369" s="405" t="s">
        <v>588</v>
      </c>
      <c r="B369" s="394" t="s">
        <v>529</v>
      </c>
      <c r="C369" s="404" t="s">
        <v>585</v>
      </c>
      <c r="D369" s="404" t="s">
        <v>529</v>
      </c>
      <c r="E369" s="404" t="s">
        <v>529</v>
      </c>
      <c r="F369" s="404" t="s">
        <v>529</v>
      </c>
      <c r="G369" s="394" t="s">
        <v>529</v>
      </c>
      <c r="H369" s="394" t="s">
        <v>529</v>
      </c>
      <c r="I369" s="394" t="s">
        <v>529</v>
      </c>
      <c r="J369" s="399" t="s">
        <v>199</v>
      </c>
    </row>
    <row r="370" spans="1:10" x14ac:dyDescent="0.35">
      <c r="A370" s="405" t="s">
        <v>3435</v>
      </c>
      <c r="B370" s="394" t="s">
        <v>529</v>
      </c>
      <c r="C370" s="404" t="s">
        <v>585</v>
      </c>
      <c r="D370" s="404" t="s">
        <v>529</v>
      </c>
      <c r="E370" s="404" t="s">
        <v>527</v>
      </c>
      <c r="F370" s="404" t="s">
        <v>527</v>
      </c>
      <c r="G370" s="394" t="s">
        <v>529</v>
      </c>
      <c r="H370" s="394" t="s">
        <v>527</v>
      </c>
      <c r="I370" s="394" t="s">
        <v>527</v>
      </c>
      <c r="J370" s="399" t="s">
        <v>199</v>
      </c>
    </row>
    <row r="371" spans="1:10" x14ac:dyDescent="0.35">
      <c r="A371" s="405" t="s">
        <v>3450</v>
      </c>
      <c r="B371" s="404" t="s">
        <v>556</v>
      </c>
      <c r="C371" s="404" t="s">
        <v>585</v>
      </c>
      <c r="D371" s="399" t="s">
        <v>199</v>
      </c>
      <c r="E371" s="399" t="s">
        <v>199</v>
      </c>
      <c r="F371" s="399" t="s">
        <v>199</v>
      </c>
      <c r="G371" s="404" t="s">
        <v>556</v>
      </c>
      <c r="H371" s="404" t="s">
        <v>556</v>
      </c>
      <c r="I371" s="404" t="s">
        <v>556</v>
      </c>
      <c r="J371" s="399" t="s">
        <v>199</v>
      </c>
    </row>
    <row r="372" spans="1:10" x14ac:dyDescent="0.35">
      <c r="A372" s="80" t="s">
        <v>636</v>
      </c>
      <c r="B372" s="404">
        <v>7169950.9728628369</v>
      </c>
      <c r="C372" s="404" t="s">
        <v>585</v>
      </c>
      <c r="D372" s="399" t="s">
        <v>199</v>
      </c>
      <c r="E372" s="399" t="s">
        <v>199</v>
      </c>
      <c r="F372" s="399" t="s">
        <v>199</v>
      </c>
      <c r="G372" s="404">
        <v>225360.31628275706</v>
      </c>
      <c r="H372" s="404">
        <v>4.1196269771152103</v>
      </c>
      <c r="I372" s="404">
        <v>2.5601844175807398</v>
      </c>
      <c r="J372" s="404" t="s">
        <v>589</v>
      </c>
    </row>
    <row r="373" spans="1:10" x14ac:dyDescent="0.35">
      <c r="A373" s="81" t="s">
        <v>637</v>
      </c>
      <c r="B373" s="404">
        <v>6787220.0370122474</v>
      </c>
      <c r="C373" s="404" t="s">
        <v>585</v>
      </c>
      <c r="D373" s="399" t="s">
        <v>199</v>
      </c>
      <c r="E373" s="399" t="s">
        <v>199</v>
      </c>
      <c r="F373" s="399" t="s">
        <v>199</v>
      </c>
      <c r="G373" s="404">
        <v>197727.56395066719</v>
      </c>
      <c r="H373" s="404">
        <v>3.63136019854521</v>
      </c>
      <c r="I373" s="404">
        <v>1.7785747835824199</v>
      </c>
      <c r="J373" s="404" t="s">
        <v>589</v>
      </c>
    </row>
    <row r="374" spans="1:10" x14ac:dyDescent="0.35">
      <c r="A374" s="409" t="s">
        <v>638</v>
      </c>
      <c r="B374" s="404">
        <v>302072.04657817504</v>
      </c>
      <c r="C374" s="404" t="s">
        <v>585</v>
      </c>
      <c r="D374" s="399" t="s">
        <v>199</v>
      </c>
      <c r="E374" s="399" t="s">
        <v>199</v>
      </c>
      <c r="F374" s="399" t="s">
        <v>199</v>
      </c>
      <c r="G374" s="404">
        <v>12713.092056610814</v>
      </c>
      <c r="H374" s="404">
        <v>5.1947039253499999E-3</v>
      </c>
      <c r="I374" s="404">
        <v>1.29867598133739</v>
      </c>
      <c r="J374" s="404" t="s">
        <v>589</v>
      </c>
    </row>
    <row r="375" spans="1:10" x14ac:dyDescent="0.35">
      <c r="A375" s="410" t="s">
        <v>592</v>
      </c>
      <c r="B375" s="394" t="s">
        <v>527</v>
      </c>
      <c r="C375" s="404" t="s">
        <v>585</v>
      </c>
      <c r="D375" s="404" t="s">
        <v>527</v>
      </c>
      <c r="E375" s="404" t="s">
        <v>527</v>
      </c>
      <c r="F375" s="404" t="s">
        <v>527</v>
      </c>
      <c r="G375" s="394" t="s">
        <v>527</v>
      </c>
      <c r="H375" s="394" t="s">
        <v>527</v>
      </c>
      <c r="I375" s="394" t="s">
        <v>527</v>
      </c>
      <c r="J375" s="394" t="s">
        <v>527</v>
      </c>
    </row>
    <row r="376" spans="1:10" x14ac:dyDescent="0.35">
      <c r="A376" s="410" t="s">
        <v>593</v>
      </c>
      <c r="B376" s="394" t="s">
        <v>527</v>
      </c>
      <c r="C376" s="404" t="s">
        <v>585</v>
      </c>
      <c r="D376" s="404" t="s">
        <v>527</v>
      </c>
      <c r="E376" s="404" t="s">
        <v>527</v>
      </c>
      <c r="F376" s="404" t="s">
        <v>527</v>
      </c>
      <c r="G376" s="394" t="s">
        <v>527</v>
      </c>
      <c r="H376" s="394" t="s">
        <v>527</v>
      </c>
      <c r="I376" s="394" t="s">
        <v>527</v>
      </c>
      <c r="J376" s="394" t="s">
        <v>527</v>
      </c>
    </row>
    <row r="377" spans="1:10" x14ac:dyDescent="0.35">
      <c r="A377" s="410" t="s">
        <v>594</v>
      </c>
      <c r="B377" s="394" t="s">
        <v>527</v>
      </c>
      <c r="C377" s="404" t="s">
        <v>585</v>
      </c>
      <c r="D377" s="404" t="s">
        <v>527</v>
      </c>
      <c r="E377" s="404" t="s">
        <v>527</v>
      </c>
      <c r="F377" s="404" t="s">
        <v>527</v>
      </c>
      <c r="G377" s="394" t="s">
        <v>527</v>
      </c>
      <c r="H377" s="394" t="s">
        <v>527</v>
      </c>
      <c r="I377" s="394" t="s">
        <v>527</v>
      </c>
      <c r="J377" s="394" t="s">
        <v>527</v>
      </c>
    </row>
    <row r="378" spans="1:10" x14ac:dyDescent="0.35">
      <c r="A378" s="410" t="s">
        <v>595</v>
      </c>
      <c r="B378" s="394">
        <v>302072.04657817504</v>
      </c>
      <c r="C378" s="404" t="s">
        <v>585</v>
      </c>
      <c r="D378" s="404">
        <v>42.08629100448961</v>
      </c>
      <c r="E378" s="404">
        <v>1.7196903798930002E-2</v>
      </c>
      <c r="F378" s="404">
        <v>4.2992259497314897</v>
      </c>
      <c r="G378" s="394">
        <v>12713.092056610814</v>
      </c>
      <c r="H378" s="394">
        <v>5.1947039253499999E-3</v>
      </c>
      <c r="I378" s="394">
        <v>1.29867598133739</v>
      </c>
      <c r="J378" s="394" t="s">
        <v>527</v>
      </c>
    </row>
    <row r="379" spans="1:10" x14ac:dyDescent="0.35">
      <c r="A379" s="410" t="s">
        <v>596</v>
      </c>
      <c r="B379" s="394" t="s">
        <v>556</v>
      </c>
      <c r="C379" s="404" t="s">
        <v>585</v>
      </c>
      <c r="D379" s="404" t="s">
        <v>556</v>
      </c>
      <c r="E379" s="404" t="s">
        <v>556</v>
      </c>
      <c r="F379" s="404" t="s">
        <v>556</v>
      </c>
      <c r="G379" s="394" t="s">
        <v>556</v>
      </c>
      <c r="H379" s="394" t="s">
        <v>556</v>
      </c>
      <c r="I379" s="394" t="s">
        <v>556</v>
      </c>
      <c r="J379" s="394" t="s">
        <v>556</v>
      </c>
    </row>
    <row r="380" spans="1:10" x14ac:dyDescent="0.35">
      <c r="A380" s="410" t="s">
        <v>96</v>
      </c>
      <c r="B380" s="394" t="s">
        <v>527</v>
      </c>
      <c r="C380" s="404" t="s">
        <v>585</v>
      </c>
      <c r="D380" s="404" t="s">
        <v>527</v>
      </c>
      <c r="E380" s="404" t="s">
        <v>527</v>
      </c>
      <c r="F380" s="404" t="s">
        <v>527</v>
      </c>
      <c r="G380" s="394" t="s">
        <v>527</v>
      </c>
      <c r="H380" s="394" t="s">
        <v>527</v>
      </c>
      <c r="I380" s="394" t="s">
        <v>527</v>
      </c>
      <c r="J380" s="394" t="s">
        <v>527</v>
      </c>
    </row>
    <row r="381" spans="1:10" x14ac:dyDescent="0.35">
      <c r="A381" s="409" t="s">
        <v>639</v>
      </c>
      <c r="B381" s="404">
        <v>811798.30166600773</v>
      </c>
      <c r="C381" s="404" t="s">
        <v>585</v>
      </c>
      <c r="D381" s="399" t="s">
        <v>199</v>
      </c>
      <c r="E381" s="399" t="s">
        <v>199</v>
      </c>
      <c r="F381" s="399" t="s">
        <v>199</v>
      </c>
      <c r="G381" s="404">
        <v>63470.2645949777</v>
      </c>
      <c r="H381" s="404">
        <v>3.62616549461986</v>
      </c>
      <c r="I381" s="404">
        <v>0.47989880224503001</v>
      </c>
      <c r="J381" s="404" t="s">
        <v>589</v>
      </c>
    </row>
    <row r="382" spans="1:10" x14ac:dyDescent="0.35">
      <c r="A382" s="410" t="s">
        <v>592</v>
      </c>
      <c r="B382" s="394">
        <v>751642.169400585</v>
      </c>
      <c r="C382" s="404" t="s">
        <v>585</v>
      </c>
      <c r="D382" s="404">
        <v>78.717084539904633</v>
      </c>
      <c r="E382" s="404">
        <v>4.75</v>
      </c>
      <c r="F382" s="404">
        <v>0.56999999999999995</v>
      </c>
      <c r="G382" s="394">
        <v>59167.080192463167</v>
      </c>
      <c r="H382" s="394">
        <v>3.5703003046527799</v>
      </c>
      <c r="I382" s="394">
        <v>0.42843603655833001</v>
      </c>
      <c r="J382" s="394" t="s">
        <v>527</v>
      </c>
    </row>
    <row r="383" spans="1:10" x14ac:dyDescent="0.35">
      <c r="A383" s="410" t="s">
        <v>593</v>
      </c>
      <c r="B383" s="394">
        <v>34493.418563902516</v>
      </c>
      <c r="C383" s="404" t="s">
        <v>585</v>
      </c>
      <c r="D383" s="404">
        <v>87.369782150481583</v>
      </c>
      <c r="E383" s="404">
        <v>0.95000000000008</v>
      </c>
      <c r="F383" s="404">
        <v>1.4249999999999701</v>
      </c>
      <c r="G383" s="394">
        <v>3013.6824655535402</v>
      </c>
      <c r="H383" s="394">
        <v>3.2768747635709999E-2</v>
      </c>
      <c r="I383" s="394">
        <v>4.9153121453560003E-2</v>
      </c>
      <c r="J383" s="394" t="s">
        <v>527</v>
      </c>
    </row>
    <row r="384" spans="1:10" x14ac:dyDescent="0.35">
      <c r="A384" s="410" t="s">
        <v>594</v>
      </c>
      <c r="B384" s="394">
        <v>25662.713701520213</v>
      </c>
      <c r="C384" s="404" t="s">
        <v>585</v>
      </c>
      <c r="D384" s="404">
        <v>50.248073994006532</v>
      </c>
      <c r="E384" s="404">
        <v>0.90000000000006997</v>
      </c>
      <c r="F384" s="404">
        <v>9.0000000000119998E-2</v>
      </c>
      <c r="G384" s="394">
        <v>1289.5019369609929</v>
      </c>
      <c r="H384" s="394">
        <v>2.3096442331369999E-2</v>
      </c>
      <c r="I384" s="394">
        <v>2.3096442331399999E-3</v>
      </c>
      <c r="J384" s="394" t="s">
        <v>527</v>
      </c>
    </row>
    <row r="385" spans="1:10" x14ac:dyDescent="0.35">
      <c r="A385" s="410" t="s">
        <v>595</v>
      </c>
      <c r="B385" s="394" t="s">
        <v>556</v>
      </c>
      <c r="C385" s="404" t="s">
        <v>585</v>
      </c>
      <c r="D385" s="404" t="s">
        <v>556</v>
      </c>
      <c r="E385" s="404" t="s">
        <v>556</v>
      </c>
      <c r="F385" s="404" t="s">
        <v>556</v>
      </c>
      <c r="G385" s="394" t="s">
        <v>556</v>
      </c>
      <c r="H385" s="394" t="s">
        <v>556</v>
      </c>
      <c r="I385" s="394" t="s">
        <v>556</v>
      </c>
      <c r="J385" s="394" t="s">
        <v>556</v>
      </c>
    </row>
    <row r="386" spans="1:10" x14ac:dyDescent="0.35">
      <c r="A386" s="410" t="s">
        <v>596</v>
      </c>
      <c r="B386" s="394" t="s">
        <v>556</v>
      </c>
      <c r="C386" s="404" t="s">
        <v>585</v>
      </c>
      <c r="D386" s="404" t="s">
        <v>556</v>
      </c>
      <c r="E386" s="404" t="s">
        <v>556</v>
      </c>
      <c r="F386" s="404" t="s">
        <v>556</v>
      </c>
      <c r="G386" s="394" t="s">
        <v>556</v>
      </c>
      <c r="H386" s="394" t="s">
        <v>556</v>
      </c>
      <c r="I386" s="394" t="s">
        <v>556</v>
      </c>
      <c r="J386" s="394" t="s">
        <v>556</v>
      </c>
    </row>
    <row r="387" spans="1:10" x14ac:dyDescent="0.35">
      <c r="A387" s="410" t="s">
        <v>96</v>
      </c>
      <c r="B387" s="394" t="s">
        <v>554</v>
      </c>
      <c r="C387" s="404" t="s">
        <v>585</v>
      </c>
      <c r="D387" s="404" t="s">
        <v>550</v>
      </c>
      <c r="E387" s="404" t="s">
        <v>554</v>
      </c>
      <c r="F387" s="404" t="s">
        <v>554</v>
      </c>
      <c r="G387" s="394" t="s">
        <v>554</v>
      </c>
      <c r="H387" s="394" t="s">
        <v>554</v>
      </c>
      <c r="I387" s="394" t="s">
        <v>554</v>
      </c>
      <c r="J387" s="394" t="s">
        <v>527</v>
      </c>
    </row>
    <row r="388" spans="1:10" x14ac:dyDescent="0.35">
      <c r="A388" s="409" t="s">
        <v>640</v>
      </c>
      <c r="B388" s="404">
        <v>5673349.6887680646</v>
      </c>
      <c r="C388" s="404" t="s">
        <v>585</v>
      </c>
      <c r="D388" s="399" t="s">
        <v>199</v>
      </c>
      <c r="E388" s="399" t="s">
        <v>199</v>
      </c>
      <c r="F388" s="399" t="s">
        <v>199</v>
      </c>
      <c r="G388" s="404">
        <v>121544.20729907868</v>
      </c>
      <c r="H388" s="404" t="s">
        <v>589</v>
      </c>
      <c r="I388" s="404" t="s">
        <v>589</v>
      </c>
      <c r="J388" s="404" t="s">
        <v>589</v>
      </c>
    </row>
    <row r="389" spans="1:10" x14ac:dyDescent="0.35">
      <c r="A389" s="410" t="s">
        <v>592</v>
      </c>
      <c r="B389" s="394">
        <v>5118151.8197841924</v>
      </c>
      <c r="C389" s="404" t="s">
        <v>585</v>
      </c>
      <c r="D389" s="404">
        <v>19.46057425074617</v>
      </c>
      <c r="E389" s="404" t="s">
        <v>527</v>
      </c>
      <c r="F389" s="404" t="s">
        <v>527</v>
      </c>
      <c r="G389" s="394">
        <v>99602.173515501912</v>
      </c>
      <c r="H389" s="394" t="s">
        <v>527</v>
      </c>
      <c r="I389" s="394" t="s">
        <v>527</v>
      </c>
      <c r="J389" s="394" t="s">
        <v>527</v>
      </c>
    </row>
    <row r="390" spans="1:10" x14ac:dyDescent="0.35">
      <c r="A390" s="410" t="s">
        <v>593</v>
      </c>
      <c r="B390" s="394">
        <v>208587.74337946158</v>
      </c>
      <c r="C390" s="404" t="s">
        <v>585</v>
      </c>
      <c r="D390" s="404">
        <v>70.948187124442754</v>
      </c>
      <c r="E390" s="404" t="s">
        <v>527</v>
      </c>
      <c r="F390" s="404" t="s">
        <v>527</v>
      </c>
      <c r="G390" s="394">
        <v>14798.922249151285</v>
      </c>
      <c r="H390" s="394" t="s">
        <v>527</v>
      </c>
      <c r="I390" s="394" t="s">
        <v>527</v>
      </c>
      <c r="J390" s="394" t="s">
        <v>527</v>
      </c>
    </row>
    <row r="391" spans="1:10" x14ac:dyDescent="0.35">
      <c r="A391" s="410" t="s">
        <v>594</v>
      </c>
      <c r="B391" s="394">
        <v>346610.12560441019</v>
      </c>
      <c r="C391" s="404" t="s">
        <v>585</v>
      </c>
      <c r="D391" s="404">
        <v>20.608490654938318</v>
      </c>
      <c r="E391" s="404" t="s">
        <v>527</v>
      </c>
      <c r="F391" s="404" t="s">
        <v>527</v>
      </c>
      <c r="G391" s="394">
        <v>7143.1115344254831</v>
      </c>
      <c r="H391" s="394" t="s">
        <v>527</v>
      </c>
      <c r="I391" s="394" t="s">
        <v>527</v>
      </c>
      <c r="J391" s="394" t="s">
        <v>527</v>
      </c>
    </row>
    <row r="392" spans="1:10" x14ac:dyDescent="0.35">
      <c r="A392" s="410" t="s">
        <v>595</v>
      </c>
      <c r="B392" s="394" t="s">
        <v>556</v>
      </c>
      <c r="C392" s="404" t="s">
        <v>585</v>
      </c>
      <c r="D392" s="404" t="s">
        <v>556</v>
      </c>
      <c r="E392" s="404" t="s">
        <v>556</v>
      </c>
      <c r="F392" s="404" t="s">
        <v>556</v>
      </c>
      <c r="G392" s="394" t="s">
        <v>556</v>
      </c>
      <c r="H392" s="394" t="s">
        <v>556</v>
      </c>
      <c r="I392" s="394" t="s">
        <v>556</v>
      </c>
      <c r="J392" s="394" t="s">
        <v>556</v>
      </c>
    </row>
    <row r="393" spans="1:10" x14ac:dyDescent="0.35">
      <c r="A393" s="410" t="s">
        <v>596</v>
      </c>
      <c r="B393" s="394" t="s">
        <v>556</v>
      </c>
      <c r="C393" s="404" t="s">
        <v>585</v>
      </c>
      <c r="D393" s="404" t="s">
        <v>556</v>
      </c>
      <c r="E393" s="404" t="s">
        <v>556</v>
      </c>
      <c r="F393" s="404" t="s">
        <v>556</v>
      </c>
      <c r="G393" s="394" t="s">
        <v>556</v>
      </c>
      <c r="H393" s="394" t="s">
        <v>556</v>
      </c>
      <c r="I393" s="394" t="s">
        <v>556</v>
      </c>
      <c r="J393" s="394" t="s">
        <v>556</v>
      </c>
    </row>
    <row r="394" spans="1:10" x14ac:dyDescent="0.35">
      <c r="A394" s="410" t="s">
        <v>96</v>
      </c>
      <c r="B394" s="394" t="s">
        <v>527</v>
      </c>
      <c r="C394" s="404" t="s">
        <v>585</v>
      </c>
      <c r="D394" s="404" t="s">
        <v>527</v>
      </c>
      <c r="E394" s="404" t="s">
        <v>527</v>
      </c>
      <c r="F394" s="404" t="s">
        <v>527</v>
      </c>
      <c r="G394" s="394" t="s">
        <v>527</v>
      </c>
      <c r="H394" s="394" t="s">
        <v>527</v>
      </c>
      <c r="I394" s="394" t="s">
        <v>527</v>
      </c>
      <c r="J394" s="394" t="s">
        <v>527</v>
      </c>
    </row>
    <row r="395" spans="1:10" x14ac:dyDescent="0.35">
      <c r="A395" s="81" t="s">
        <v>641</v>
      </c>
      <c r="B395" s="404">
        <v>382730.93585058965</v>
      </c>
      <c r="C395" s="404" t="s">
        <v>585</v>
      </c>
      <c r="D395" s="399" t="s">
        <v>199</v>
      </c>
      <c r="E395" s="399" t="s">
        <v>199</v>
      </c>
      <c r="F395" s="399" t="s">
        <v>199</v>
      </c>
      <c r="G395" s="404">
        <v>27632.752332089869</v>
      </c>
      <c r="H395" s="404">
        <v>0.48826677857</v>
      </c>
      <c r="I395" s="404">
        <v>0.78160963399831995</v>
      </c>
      <c r="J395" s="399" t="s">
        <v>199</v>
      </c>
    </row>
    <row r="396" spans="1:10" x14ac:dyDescent="0.35">
      <c r="A396" s="409" t="s">
        <v>642</v>
      </c>
      <c r="B396" s="404">
        <v>382730.93585058965</v>
      </c>
      <c r="C396" s="404" t="s">
        <v>585</v>
      </c>
      <c r="D396" s="399" t="s">
        <v>199</v>
      </c>
      <c r="E396" s="399" t="s">
        <v>199</v>
      </c>
      <c r="F396" s="399" t="s">
        <v>199</v>
      </c>
      <c r="G396" s="404">
        <v>27632.752332089869</v>
      </c>
      <c r="H396" s="404">
        <v>0.48826677857</v>
      </c>
      <c r="I396" s="404">
        <v>0.78160963399831995</v>
      </c>
      <c r="J396" s="399" t="s">
        <v>199</v>
      </c>
    </row>
    <row r="397" spans="1:10" x14ac:dyDescent="0.35">
      <c r="A397" s="410" t="s">
        <v>592</v>
      </c>
      <c r="B397" s="394">
        <v>382730.93585058965</v>
      </c>
      <c r="C397" s="404" t="s">
        <v>585</v>
      </c>
      <c r="D397" s="404">
        <v>72.198899393063783</v>
      </c>
      <c r="E397" s="404">
        <v>1.27574421828449</v>
      </c>
      <c r="F397" s="404">
        <v>2.0421908991005702</v>
      </c>
      <c r="G397" s="394">
        <v>27632.752332089869</v>
      </c>
      <c r="H397" s="394">
        <v>0.48826677857</v>
      </c>
      <c r="I397" s="394">
        <v>0.78160963399831995</v>
      </c>
      <c r="J397" s="399" t="s">
        <v>199</v>
      </c>
    </row>
    <row r="398" spans="1:10" x14ac:dyDescent="0.35">
      <c r="A398" s="410" t="s">
        <v>593</v>
      </c>
      <c r="B398" s="394" t="s">
        <v>527</v>
      </c>
      <c r="C398" s="404" t="s">
        <v>585</v>
      </c>
      <c r="D398" s="404" t="s">
        <v>527</v>
      </c>
      <c r="E398" s="404" t="s">
        <v>527</v>
      </c>
      <c r="F398" s="404" t="s">
        <v>527</v>
      </c>
      <c r="G398" s="394" t="s">
        <v>527</v>
      </c>
      <c r="H398" s="394" t="s">
        <v>527</v>
      </c>
      <c r="I398" s="394" t="s">
        <v>527</v>
      </c>
      <c r="J398" s="399" t="s">
        <v>199</v>
      </c>
    </row>
    <row r="399" spans="1:10" x14ac:dyDescent="0.35">
      <c r="A399" s="410" t="s">
        <v>594</v>
      </c>
      <c r="B399" s="394" t="s">
        <v>527</v>
      </c>
      <c r="C399" s="404" t="s">
        <v>585</v>
      </c>
      <c r="D399" s="404" t="s">
        <v>527</v>
      </c>
      <c r="E399" s="404" t="s">
        <v>527</v>
      </c>
      <c r="F399" s="404" t="s">
        <v>527</v>
      </c>
      <c r="G399" s="394" t="s">
        <v>527</v>
      </c>
      <c r="H399" s="394" t="s">
        <v>527</v>
      </c>
      <c r="I399" s="394" t="s">
        <v>527</v>
      </c>
      <c r="J399" s="399" t="s">
        <v>199</v>
      </c>
    </row>
    <row r="400" spans="1:10" x14ac:dyDescent="0.35">
      <c r="A400" s="410" t="s">
        <v>595</v>
      </c>
      <c r="B400" s="394" t="s">
        <v>527</v>
      </c>
      <c r="C400" s="404" t="s">
        <v>585</v>
      </c>
      <c r="D400" s="404" t="s">
        <v>527</v>
      </c>
      <c r="E400" s="404" t="s">
        <v>527</v>
      </c>
      <c r="F400" s="404" t="s">
        <v>527</v>
      </c>
      <c r="G400" s="394" t="s">
        <v>527</v>
      </c>
      <c r="H400" s="394" t="s">
        <v>527</v>
      </c>
      <c r="I400" s="394" t="s">
        <v>527</v>
      </c>
      <c r="J400" s="399" t="s">
        <v>199</v>
      </c>
    </row>
    <row r="401" spans="1:13" x14ac:dyDescent="0.35">
      <c r="A401" s="410" t="s">
        <v>96</v>
      </c>
      <c r="B401" s="394" t="s">
        <v>527</v>
      </c>
      <c r="C401" s="404" t="s">
        <v>585</v>
      </c>
      <c r="D401" s="404" t="s">
        <v>527</v>
      </c>
      <c r="E401" s="404" t="s">
        <v>527</v>
      </c>
      <c r="F401" s="404" t="s">
        <v>527</v>
      </c>
      <c r="G401" s="394" t="s">
        <v>527</v>
      </c>
      <c r="H401" s="394" t="s">
        <v>527</v>
      </c>
      <c r="I401" s="394" t="s">
        <v>527</v>
      </c>
      <c r="J401" s="399" t="s">
        <v>199</v>
      </c>
    </row>
    <row r="402" spans="1:13" x14ac:dyDescent="0.35">
      <c r="A402" s="82" t="s">
        <v>643</v>
      </c>
      <c r="B402" s="421"/>
      <c r="C402" s="421"/>
      <c r="D402" s="421"/>
      <c r="E402" s="421"/>
      <c r="F402" s="421"/>
      <c r="G402" s="421"/>
      <c r="H402" s="421"/>
      <c r="I402" s="421"/>
      <c r="J402" s="421"/>
    </row>
    <row r="403" spans="1:13" x14ac:dyDescent="0.35">
      <c r="A403" s="83" t="s">
        <v>644</v>
      </c>
      <c r="B403" s="399" t="s">
        <v>199</v>
      </c>
      <c r="C403" s="399" t="s">
        <v>199</v>
      </c>
      <c r="D403" s="399" t="s">
        <v>199</v>
      </c>
      <c r="E403" s="399" t="s">
        <v>199</v>
      </c>
      <c r="F403" s="399" t="s">
        <v>199</v>
      </c>
      <c r="G403" s="399" t="s">
        <v>199</v>
      </c>
      <c r="H403" s="399" t="s">
        <v>199</v>
      </c>
      <c r="I403" s="399" t="s">
        <v>199</v>
      </c>
      <c r="J403" s="399" t="s">
        <v>199</v>
      </c>
    </row>
    <row r="404" spans="1:13" x14ac:dyDescent="0.35">
      <c r="A404" s="412" t="s">
        <v>3435</v>
      </c>
      <c r="B404" s="394" t="s">
        <v>527</v>
      </c>
      <c r="C404" s="404" t="s">
        <v>585</v>
      </c>
      <c r="D404" s="404" t="s">
        <v>527</v>
      </c>
      <c r="E404" s="404" t="s">
        <v>527</v>
      </c>
      <c r="F404" s="404" t="s">
        <v>527</v>
      </c>
      <c r="G404" s="394" t="s">
        <v>527</v>
      </c>
      <c r="H404" s="394" t="s">
        <v>527</v>
      </c>
      <c r="I404" s="394" t="s">
        <v>527</v>
      </c>
      <c r="J404" s="394" t="s">
        <v>527</v>
      </c>
    </row>
    <row r="405" spans="1:13" x14ac:dyDescent="0.35">
      <c r="A405" s="412" t="s">
        <v>3455</v>
      </c>
      <c r="B405" s="394" t="s">
        <v>527</v>
      </c>
      <c r="C405" s="404" t="s">
        <v>585</v>
      </c>
      <c r="D405" s="404" t="s">
        <v>527</v>
      </c>
      <c r="E405" s="404" t="s">
        <v>527</v>
      </c>
      <c r="F405" s="404" t="s">
        <v>527</v>
      </c>
      <c r="G405" s="394" t="s">
        <v>527</v>
      </c>
      <c r="H405" s="394" t="s">
        <v>527</v>
      </c>
      <c r="I405" s="394" t="s">
        <v>527</v>
      </c>
      <c r="J405" s="394" t="s">
        <v>527</v>
      </c>
    </row>
    <row r="407" spans="1:13" x14ac:dyDescent="0.35">
      <c r="A407" s="72" t="s">
        <v>645</v>
      </c>
      <c r="B407" s="84">
        <f>SUM(B215,B401)</f>
        <v>345378.91694677953</v>
      </c>
      <c r="C407" s="84">
        <f t="shared" ref="C407:J407" si="7">SUM(C215,C401)</f>
        <v>0</v>
      </c>
      <c r="D407" s="84">
        <f t="shared" si="7"/>
        <v>65.065035461653977</v>
      </c>
      <c r="E407" s="84">
        <f t="shared" si="7"/>
        <v>1.39203745442E-2</v>
      </c>
      <c r="F407" s="84">
        <f t="shared" si="7"/>
        <v>1.46212586472E-2</v>
      </c>
      <c r="G407" s="84">
        <f t="shared" si="7"/>
        <v>22472.091478849856</v>
      </c>
      <c r="H407" s="84">
        <f t="shared" si="7"/>
        <v>4.8078038835700004E-3</v>
      </c>
      <c r="I407" s="84">
        <f t="shared" si="7"/>
        <v>5.0498744759699997E-3</v>
      </c>
      <c r="J407" s="84">
        <f t="shared" si="7"/>
        <v>0</v>
      </c>
    </row>
    <row r="409" spans="1:13" ht="15.5" x14ac:dyDescent="0.35">
      <c r="A409" s="469" t="s">
        <v>646</v>
      </c>
      <c r="B409" s="469"/>
      <c r="C409" s="469"/>
      <c r="D409" s="469"/>
      <c r="E409" s="469"/>
      <c r="F409" s="469"/>
      <c r="G409" s="469"/>
      <c r="H409" s="312"/>
      <c r="I409" s="312"/>
      <c r="J409" s="312"/>
      <c r="K409" s="312"/>
      <c r="L409" s="312"/>
      <c r="M409" s="451" t="s">
        <v>511</v>
      </c>
    </row>
    <row r="410" spans="1:13" ht="15.5" x14ac:dyDescent="0.35">
      <c r="A410" s="303" t="s">
        <v>756</v>
      </c>
      <c r="B410" s="309"/>
      <c r="C410" s="309"/>
      <c r="D410" s="309"/>
      <c r="E410" s="309"/>
      <c r="F410" s="309"/>
      <c r="G410" s="309"/>
      <c r="H410" s="312"/>
      <c r="I410" s="312"/>
      <c r="J410" s="312"/>
      <c r="K410" s="312"/>
      <c r="L410" s="312"/>
      <c r="M410" s="451" t="s">
        <v>3470</v>
      </c>
    </row>
    <row r="411" spans="1:13" x14ac:dyDescent="0.35">
      <c r="A411" s="314"/>
      <c r="B411" s="312"/>
      <c r="C411" s="312"/>
      <c r="D411" s="312"/>
      <c r="E411" s="312"/>
      <c r="F411" s="312"/>
      <c r="G411" s="312"/>
      <c r="H411" s="312"/>
      <c r="I411" s="312"/>
      <c r="J411" s="312"/>
      <c r="K411" s="312"/>
      <c r="L411" s="313"/>
      <c r="M411" s="451" t="s">
        <v>512</v>
      </c>
    </row>
    <row r="412" spans="1:13" x14ac:dyDescent="0.35">
      <c r="A412" s="312"/>
      <c r="B412" s="312"/>
      <c r="C412" s="312"/>
      <c r="D412" s="312"/>
      <c r="E412" s="312"/>
      <c r="F412" s="312"/>
      <c r="G412" s="312"/>
      <c r="H412" s="312"/>
      <c r="I412" s="312"/>
      <c r="J412" s="312"/>
      <c r="K412" s="312"/>
      <c r="L412" s="312"/>
      <c r="M412" s="315"/>
    </row>
    <row r="413" spans="1:13" ht="37" x14ac:dyDescent="0.35">
      <c r="A413" s="316" t="s">
        <v>513</v>
      </c>
      <c r="B413" s="317" t="s">
        <v>514</v>
      </c>
      <c r="C413" s="318" t="s">
        <v>515</v>
      </c>
      <c r="D413" s="318" t="s">
        <v>516</v>
      </c>
      <c r="E413" s="319" t="s">
        <v>647</v>
      </c>
      <c r="F413" s="319" t="s">
        <v>648</v>
      </c>
      <c r="G413" s="320" t="s">
        <v>649</v>
      </c>
      <c r="H413" s="318" t="s">
        <v>650</v>
      </c>
      <c r="I413" s="85" t="s">
        <v>651</v>
      </c>
      <c r="J413" s="318" t="s">
        <v>652</v>
      </c>
      <c r="K413" s="319" t="s">
        <v>518</v>
      </c>
      <c r="L413" s="319" t="s">
        <v>519</v>
      </c>
      <c r="M413" s="321" t="s">
        <v>653</v>
      </c>
    </row>
    <row r="414" spans="1:13" ht="15" thickBot="1" x14ac:dyDescent="0.4">
      <c r="A414" s="322"/>
      <c r="B414" s="492" t="s">
        <v>521</v>
      </c>
      <c r="C414" s="492"/>
      <c r="D414" s="493"/>
      <c r="E414" s="494" t="s">
        <v>654</v>
      </c>
      <c r="F414" s="492"/>
      <c r="G414" s="493"/>
      <c r="H414" s="494" t="s">
        <v>521</v>
      </c>
      <c r="I414" s="495"/>
      <c r="J414" s="495"/>
      <c r="K414" s="495"/>
      <c r="L414" s="495"/>
      <c r="M414" s="496"/>
    </row>
    <row r="415" spans="1:13" ht="15" thickTop="1" x14ac:dyDescent="0.35">
      <c r="A415" s="323" t="s">
        <v>655</v>
      </c>
      <c r="B415" s="390">
        <v>194068.13526147662</v>
      </c>
      <c r="C415" s="390">
        <v>4.4228396639999996</v>
      </c>
      <c r="D415" s="390">
        <v>83.654409240516344</v>
      </c>
      <c r="E415" s="390">
        <v>120223.32005567812</v>
      </c>
      <c r="F415" s="390">
        <v>6707.3619791853198</v>
      </c>
      <c r="G415" s="390">
        <v>7332.5098355411983</v>
      </c>
      <c r="H415" s="390">
        <v>0.51767788417194005</v>
      </c>
      <c r="I415" s="390">
        <v>2.8530150025699998E-2</v>
      </c>
      <c r="J415" s="390">
        <v>572.16514495327442</v>
      </c>
      <c r="K415" s="390">
        <v>1557.1939910195872</v>
      </c>
      <c r="L415" s="390">
        <v>5849.2197121443369</v>
      </c>
      <c r="M415" s="390">
        <v>830.75987228203655</v>
      </c>
    </row>
    <row r="416" spans="1:13" x14ac:dyDescent="0.35">
      <c r="A416" s="324" t="s">
        <v>656</v>
      </c>
      <c r="B416" s="390">
        <v>70318.070227320059</v>
      </c>
      <c r="C416" s="399" t="s">
        <v>199</v>
      </c>
      <c r="D416" s="399" t="s">
        <v>199</v>
      </c>
      <c r="E416" s="399" t="s">
        <v>199</v>
      </c>
      <c r="F416" s="399" t="s">
        <v>199</v>
      </c>
      <c r="G416" s="399" t="s">
        <v>199</v>
      </c>
      <c r="H416" s="399" t="s">
        <v>199</v>
      </c>
      <c r="I416" s="399" t="s">
        <v>199</v>
      </c>
      <c r="J416" s="390" t="s">
        <v>527</v>
      </c>
      <c r="K416" s="390" t="s">
        <v>527</v>
      </c>
      <c r="L416" s="390" t="s">
        <v>527</v>
      </c>
      <c r="M416" s="390">
        <v>134.03649648504052</v>
      </c>
    </row>
    <row r="417" spans="1:13" x14ac:dyDescent="0.35">
      <c r="A417" s="422" t="s">
        <v>657</v>
      </c>
      <c r="B417" s="390">
        <v>46194.121028708993</v>
      </c>
      <c r="C417" s="399" t="s">
        <v>199</v>
      </c>
      <c r="D417" s="399" t="s">
        <v>199</v>
      </c>
      <c r="E417" s="399" t="s">
        <v>199</v>
      </c>
      <c r="F417" s="399" t="s">
        <v>199</v>
      </c>
      <c r="G417" s="399" t="s">
        <v>199</v>
      </c>
      <c r="H417" s="399" t="s">
        <v>199</v>
      </c>
      <c r="I417" s="399" t="s">
        <v>199</v>
      </c>
      <c r="J417" s="399" t="s">
        <v>199</v>
      </c>
      <c r="K417" s="399" t="s">
        <v>199</v>
      </c>
      <c r="L417" s="399" t="s">
        <v>199</v>
      </c>
      <c r="M417" s="394">
        <v>134.03649648504052</v>
      </c>
    </row>
    <row r="418" spans="1:13" x14ac:dyDescent="0.35">
      <c r="A418" s="422" t="s">
        <v>658</v>
      </c>
      <c r="B418" s="390">
        <v>14551.955897401811</v>
      </c>
      <c r="C418" s="399" t="s">
        <v>199</v>
      </c>
      <c r="D418" s="399" t="s">
        <v>199</v>
      </c>
      <c r="E418" s="399" t="s">
        <v>199</v>
      </c>
      <c r="F418" s="399" t="s">
        <v>199</v>
      </c>
      <c r="G418" s="399" t="s">
        <v>199</v>
      </c>
      <c r="H418" s="399" t="s">
        <v>199</v>
      </c>
      <c r="I418" s="399" t="s">
        <v>199</v>
      </c>
      <c r="J418" s="399" t="s">
        <v>199</v>
      </c>
      <c r="K418" s="399" t="s">
        <v>199</v>
      </c>
      <c r="L418" s="399" t="s">
        <v>199</v>
      </c>
      <c r="M418" s="399" t="s">
        <v>199</v>
      </c>
    </row>
    <row r="419" spans="1:13" x14ac:dyDescent="0.35">
      <c r="A419" s="422" t="s">
        <v>659</v>
      </c>
      <c r="B419" s="390">
        <v>1928.2873679484251</v>
      </c>
      <c r="C419" s="399" t="s">
        <v>199</v>
      </c>
      <c r="D419" s="399" t="s">
        <v>199</v>
      </c>
      <c r="E419" s="399" t="s">
        <v>199</v>
      </c>
      <c r="F419" s="399" t="s">
        <v>199</v>
      </c>
      <c r="G419" s="399" t="s">
        <v>199</v>
      </c>
      <c r="H419" s="399" t="s">
        <v>199</v>
      </c>
      <c r="I419" s="399" t="s">
        <v>199</v>
      </c>
      <c r="J419" s="399" t="s">
        <v>199</v>
      </c>
      <c r="K419" s="399" t="s">
        <v>199</v>
      </c>
      <c r="L419" s="399" t="s">
        <v>199</v>
      </c>
      <c r="M419" s="399" t="s">
        <v>199</v>
      </c>
    </row>
    <row r="420" spans="1:13" x14ac:dyDescent="0.35">
      <c r="A420" s="422" t="s">
        <v>660</v>
      </c>
      <c r="B420" s="390">
        <v>7643.7059332608314</v>
      </c>
      <c r="C420" s="399" t="s">
        <v>199</v>
      </c>
      <c r="D420" s="399" t="s">
        <v>199</v>
      </c>
      <c r="E420" s="399" t="s">
        <v>199</v>
      </c>
      <c r="F420" s="399" t="s">
        <v>199</v>
      </c>
      <c r="G420" s="399" t="s">
        <v>199</v>
      </c>
      <c r="H420" s="399" t="s">
        <v>199</v>
      </c>
      <c r="I420" s="399" t="s">
        <v>199</v>
      </c>
      <c r="J420" s="390" t="s">
        <v>527</v>
      </c>
      <c r="K420" s="390" t="s">
        <v>527</v>
      </c>
      <c r="L420" s="390" t="s">
        <v>527</v>
      </c>
      <c r="M420" s="390" t="s">
        <v>527</v>
      </c>
    </row>
    <row r="421" spans="1:13" x14ac:dyDescent="0.35">
      <c r="A421" s="325" t="s">
        <v>661</v>
      </c>
      <c r="B421" s="390">
        <v>46553.765996456706</v>
      </c>
      <c r="C421" s="390">
        <v>3.4620000000000002</v>
      </c>
      <c r="D421" s="390">
        <v>69.090317678675007</v>
      </c>
      <c r="E421" s="390">
        <v>20040.325102040817</v>
      </c>
      <c r="F421" s="390" t="s">
        <v>527</v>
      </c>
      <c r="G421" s="390" t="s">
        <v>527</v>
      </c>
      <c r="H421" s="390" t="s">
        <v>527</v>
      </c>
      <c r="I421" s="390" t="s">
        <v>527</v>
      </c>
      <c r="J421" s="390">
        <v>55.249069497127223</v>
      </c>
      <c r="K421" s="390">
        <v>188.72091220254887</v>
      </c>
      <c r="L421" s="390">
        <v>213.37603828081271</v>
      </c>
      <c r="M421" s="390">
        <v>228.15769905799976</v>
      </c>
    </row>
    <row r="422" spans="1:13" x14ac:dyDescent="0.35">
      <c r="A422" s="423" t="s">
        <v>662</v>
      </c>
      <c r="B422" s="390">
        <v>9177.0984327999995</v>
      </c>
      <c r="C422" s="390" t="s">
        <v>527</v>
      </c>
      <c r="D422" s="390" t="s">
        <v>527</v>
      </c>
      <c r="E422" s="399" t="s">
        <v>199</v>
      </c>
      <c r="F422" s="399" t="s">
        <v>199</v>
      </c>
      <c r="G422" s="399" t="s">
        <v>199</v>
      </c>
      <c r="H422" s="399" t="s">
        <v>199</v>
      </c>
      <c r="I422" s="399" t="s">
        <v>199</v>
      </c>
      <c r="J422" s="394" t="s">
        <v>529</v>
      </c>
      <c r="K422" s="394" t="s">
        <v>529</v>
      </c>
      <c r="L422" s="394" t="s">
        <v>529</v>
      </c>
      <c r="M422" s="394" t="s">
        <v>529</v>
      </c>
    </row>
    <row r="423" spans="1:13" x14ac:dyDescent="0.35">
      <c r="A423" s="422" t="s">
        <v>663</v>
      </c>
      <c r="B423" s="399" t="s">
        <v>199</v>
      </c>
      <c r="C423" s="399" t="s">
        <v>199</v>
      </c>
      <c r="D423" s="390">
        <v>37.974850892036372</v>
      </c>
      <c r="E423" s="399" t="s">
        <v>199</v>
      </c>
      <c r="F423" s="399" t="s">
        <v>199</v>
      </c>
      <c r="G423" s="399" t="s">
        <v>199</v>
      </c>
      <c r="H423" s="399" t="s">
        <v>199</v>
      </c>
      <c r="I423" s="399" t="s">
        <v>199</v>
      </c>
      <c r="J423" s="394" t="s">
        <v>529</v>
      </c>
      <c r="K423" s="399" t="s">
        <v>199</v>
      </c>
      <c r="L423" s="399" t="s">
        <v>199</v>
      </c>
      <c r="M423" s="399" t="s">
        <v>199</v>
      </c>
    </row>
    <row r="424" spans="1:13" x14ac:dyDescent="0.35">
      <c r="A424" s="422" t="s">
        <v>664</v>
      </c>
      <c r="B424" s="390" t="s">
        <v>527</v>
      </c>
      <c r="C424" s="399" t="s">
        <v>199</v>
      </c>
      <c r="D424" s="390">
        <v>23.960466786638641</v>
      </c>
      <c r="E424" s="399" t="s">
        <v>199</v>
      </c>
      <c r="F424" s="399" t="s">
        <v>199</v>
      </c>
      <c r="G424" s="399" t="s">
        <v>199</v>
      </c>
      <c r="H424" s="399" t="s">
        <v>199</v>
      </c>
      <c r="I424" s="399" t="s">
        <v>199</v>
      </c>
      <c r="J424" s="394" t="s">
        <v>529</v>
      </c>
      <c r="K424" s="394" t="s">
        <v>529</v>
      </c>
      <c r="L424" s="394" t="s">
        <v>529</v>
      </c>
      <c r="M424" s="399" t="s">
        <v>199</v>
      </c>
    </row>
    <row r="425" spans="1:13" x14ac:dyDescent="0.35">
      <c r="A425" s="422" t="s">
        <v>665</v>
      </c>
      <c r="B425" s="390" t="s">
        <v>550</v>
      </c>
      <c r="C425" s="399" t="s">
        <v>199</v>
      </c>
      <c r="D425" s="390">
        <v>7.1550000000000002</v>
      </c>
      <c r="E425" s="399" t="s">
        <v>199</v>
      </c>
      <c r="F425" s="399" t="s">
        <v>199</v>
      </c>
      <c r="G425" s="399" t="s">
        <v>199</v>
      </c>
      <c r="H425" s="399" t="s">
        <v>199</v>
      </c>
      <c r="I425" s="399" t="s">
        <v>199</v>
      </c>
      <c r="J425" s="399" t="s">
        <v>199</v>
      </c>
      <c r="K425" s="399" t="s">
        <v>199</v>
      </c>
      <c r="L425" s="394" t="s">
        <v>529</v>
      </c>
      <c r="M425" s="394" t="s">
        <v>529</v>
      </c>
    </row>
    <row r="426" spans="1:13" x14ac:dyDescent="0.35">
      <c r="A426" s="422" t="s">
        <v>666</v>
      </c>
      <c r="B426" s="390">
        <v>91.7</v>
      </c>
      <c r="C426" s="390">
        <v>0.40600000000000003</v>
      </c>
      <c r="D426" s="399" t="s">
        <v>199</v>
      </c>
      <c r="E426" s="399" t="s">
        <v>199</v>
      </c>
      <c r="F426" s="399" t="s">
        <v>199</v>
      </c>
      <c r="G426" s="399" t="s">
        <v>199</v>
      </c>
      <c r="H426" s="399" t="s">
        <v>199</v>
      </c>
      <c r="I426" s="399" t="s">
        <v>199</v>
      </c>
      <c r="J426" s="394" t="s">
        <v>529</v>
      </c>
      <c r="K426" s="394" t="s">
        <v>529</v>
      </c>
      <c r="L426" s="394" t="s">
        <v>529</v>
      </c>
      <c r="M426" s="394" t="s">
        <v>529</v>
      </c>
    </row>
    <row r="427" spans="1:13" x14ac:dyDescent="0.35">
      <c r="A427" s="422" t="s">
        <v>667</v>
      </c>
      <c r="B427" s="390">
        <v>1755.3999999999999</v>
      </c>
      <c r="C427" s="399" t="s">
        <v>199</v>
      </c>
      <c r="D427" s="399" t="s">
        <v>199</v>
      </c>
      <c r="E427" s="399" t="s">
        <v>199</v>
      </c>
      <c r="F427" s="399" t="s">
        <v>199</v>
      </c>
      <c r="G427" s="399" t="s">
        <v>199</v>
      </c>
      <c r="H427" s="399" t="s">
        <v>199</v>
      </c>
      <c r="I427" s="399" t="s">
        <v>199</v>
      </c>
      <c r="J427" s="399" t="s">
        <v>199</v>
      </c>
      <c r="K427" s="399" t="s">
        <v>199</v>
      </c>
      <c r="L427" s="399" t="s">
        <v>199</v>
      </c>
      <c r="M427" s="399" t="s">
        <v>199</v>
      </c>
    </row>
    <row r="428" spans="1:13" x14ac:dyDescent="0.35">
      <c r="A428" s="422" t="s">
        <v>668</v>
      </c>
      <c r="B428" s="390">
        <v>1655.306718597858</v>
      </c>
      <c r="C428" s="399" t="s">
        <v>199</v>
      </c>
      <c r="D428" s="399" t="s">
        <v>199</v>
      </c>
      <c r="E428" s="399" t="s">
        <v>199</v>
      </c>
      <c r="F428" s="399" t="s">
        <v>199</v>
      </c>
      <c r="G428" s="399" t="s">
        <v>199</v>
      </c>
      <c r="H428" s="399" t="s">
        <v>199</v>
      </c>
      <c r="I428" s="399" t="s">
        <v>199</v>
      </c>
      <c r="J428" s="399" t="s">
        <v>199</v>
      </c>
      <c r="K428" s="399" t="s">
        <v>199</v>
      </c>
      <c r="L428" s="399" t="s">
        <v>199</v>
      </c>
      <c r="M428" s="399" t="s">
        <v>199</v>
      </c>
    </row>
    <row r="429" spans="1:13" x14ac:dyDescent="0.35">
      <c r="A429" s="422" t="s">
        <v>669</v>
      </c>
      <c r="B429" s="390">
        <v>27383.218865213978</v>
      </c>
      <c r="C429" s="390">
        <v>3.056</v>
      </c>
      <c r="D429" s="399" t="s">
        <v>199</v>
      </c>
      <c r="E429" s="399" t="s">
        <v>199</v>
      </c>
      <c r="F429" s="399" t="s">
        <v>199</v>
      </c>
      <c r="G429" s="399" t="s">
        <v>199</v>
      </c>
      <c r="H429" s="399" t="s">
        <v>199</v>
      </c>
      <c r="I429" s="399" t="s">
        <v>199</v>
      </c>
      <c r="J429" s="394" t="s">
        <v>529</v>
      </c>
      <c r="K429" s="394" t="s">
        <v>529</v>
      </c>
      <c r="L429" s="394" t="s">
        <v>529</v>
      </c>
      <c r="M429" s="394" t="s">
        <v>529</v>
      </c>
    </row>
    <row r="430" spans="1:13" x14ac:dyDescent="0.35">
      <c r="A430" s="422" t="s">
        <v>670</v>
      </c>
      <c r="B430" s="399" t="s">
        <v>199</v>
      </c>
      <c r="C430" s="399" t="s">
        <v>199</v>
      </c>
      <c r="D430" s="399" t="s">
        <v>199</v>
      </c>
      <c r="E430" s="390">
        <v>20040.325102040817</v>
      </c>
      <c r="F430" s="390" t="s">
        <v>527</v>
      </c>
      <c r="G430" s="390" t="s">
        <v>527</v>
      </c>
      <c r="H430" s="390" t="s">
        <v>527</v>
      </c>
      <c r="I430" s="390" t="s">
        <v>527</v>
      </c>
      <c r="J430" s="399" t="s">
        <v>199</v>
      </c>
      <c r="K430" s="399" t="s">
        <v>199</v>
      </c>
      <c r="L430" s="399" t="s">
        <v>199</v>
      </c>
      <c r="M430" s="399" t="s">
        <v>199</v>
      </c>
    </row>
    <row r="431" spans="1:13" x14ac:dyDescent="0.35">
      <c r="A431" s="424" t="s">
        <v>3456</v>
      </c>
      <c r="B431" s="390">
        <v>6491.041979844872</v>
      </c>
      <c r="C431" s="390" t="s">
        <v>589</v>
      </c>
      <c r="D431" s="390" t="s">
        <v>527</v>
      </c>
      <c r="E431" s="390" t="s">
        <v>527</v>
      </c>
      <c r="F431" s="390" t="s">
        <v>527</v>
      </c>
      <c r="G431" s="390" t="s">
        <v>527</v>
      </c>
      <c r="H431" s="390" t="s">
        <v>527</v>
      </c>
      <c r="I431" s="390" t="s">
        <v>527</v>
      </c>
      <c r="J431" s="390">
        <v>55.249069497127223</v>
      </c>
      <c r="K431" s="390">
        <v>188.72091220254887</v>
      </c>
      <c r="L431" s="390">
        <v>213.37603828081271</v>
      </c>
      <c r="M431" s="390">
        <v>228.15769905799976</v>
      </c>
    </row>
    <row r="432" spans="1:13" x14ac:dyDescent="0.35">
      <c r="A432" s="324" t="s">
        <v>671</v>
      </c>
      <c r="B432" s="390">
        <v>77196.299037699835</v>
      </c>
      <c r="C432" s="390">
        <v>0.96083966399999998</v>
      </c>
      <c r="D432" s="390" t="s">
        <v>527</v>
      </c>
      <c r="E432" s="390" t="s">
        <v>589</v>
      </c>
      <c r="F432" s="390">
        <v>3439.7541856200496</v>
      </c>
      <c r="G432" s="390" t="s">
        <v>527</v>
      </c>
      <c r="H432" s="390">
        <v>0.12041830440901</v>
      </c>
      <c r="I432" s="390" t="s">
        <v>527</v>
      </c>
      <c r="J432" s="390">
        <v>60.032090854165958</v>
      </c>
      <c r="K432" s="390">
        <v>752.39490757758881</v>
      </c>
      <c r="L432" s="390">
        <v>44.874287061635293</v>
      </c>
      <c r="M432" s="390">
        <v>158.39225986800554</v>
      </c>
    </row>
    <row r="433" spans="1:13" x14ac:dyDescent="0.35">
      <c r="A433" s="422" t="s">
        <v>672</v>
      </c>
      <c r="B433" s="390">
        <v>70075.972196806615</v>
      </c>
      <c r="C433" s="390">
        <v>0.57413966400000005</v>
      </c>
      <c r="D433" s="399" t="s">
        <v>199</v>
      </c>
      <c r="E433" s="399" t="s">
        <v>199</v>
      </c>
      <c r="F433" s="399" t="s">
        <v>199</v>
      </c>
      <c r="G433" s="399" t="s">
        <v>199</v>
      </c>
      <c r="H433" s="399" t="s">
        <v>199</v>
      </c>
      <c r="I433" s="399" t="s">
        <v>199</v>
      </c>
      <c r="J433" s="394" t="s">
        <v>529</v>
      </c>
      <c r="K433" s="394" t="s">
        <v>529</v>
      </c>
      <c r="L433" s="394" t="s">
        <v>529</v>
      </c>
      <c r="M433" s="394" t="s">
        <v>529</v>
      </c>
    </row>
    <row r="434" spans="1:13" x14ac:dyDescent="0.35">
      <c r="A434" s="422" t="s">
        <v>673</v>
      </c>
      <c r="B434" s="390">
        <v>1391.9</v>
      </c>
      <c r="C434" s="390">
        <v>0.38669999999999999</v>
      </c>
      <c r="D434" s="399" t="s">
        <v>199</v>
      </c>
      <c r="E434" s="399" t="s">
        <v>199</v>
      </c>
      <c r="F434" s="399" t="s">
        <v>199</v>
      </c>
      <c r="G434" s="399" t="s">
        <v>199</v>
      </c>
      <c r="H434" s="399" t="s">
        <v>199</v>
      </c>
      <c r="I434" s="399" t="s">
        <v>199</v>
      </c>
      <c r="J434" s="394" t="s">
        <v>529</v>
      </c>
      <c r="K434" s="394" t="s">
        <v>529</v>
      </c>
      <c r="L434" s="394" t="s">
        <v>529</v>
      </c>
      <c r="M434" s="394" t="s">
        <v>529</v>
      </c>
    </row>
    <row r="435" spans="1:13" x14ac:dyDescent="0.35">
      <c r="A435" s="422" t="s">
        <v>674</v>
      </c>
      <c r="B435" s="390">
        <v>4142.0497045616085</v>
      </c>
      <c r="C435" s="399" t="s">
        <v>199</v>
      </c>
      <c r="D435" s="399" t="s">
        <v>199</v>
      </c>
      <c r="E435" s="399" t="s">
        <v>199</v>
      </c>
      <c r="F435" s="390">
        <v>3439.7541856200496</v>
      </c>
      <c r="G435" s="399" t="s">
        <v>199</v>
      </c>
      <c r="H435" s="390" t="s">
        <v>527</v>
      </c>
      <c r="I435" s="399" t="s">
        <v>199</v>
      </c>
      <c r="J435" s="394" t="s">
        <v>529</v>
      </c>
      <c r="K435" s="394" t="s">
        <v>529</v>
      </c>
      <c r="L435" s="394" t="s">
        <v>529</v>
      </c>
      <c r="M435" s="394" t="s">
        <v>529</v>
      </c>
    </row>
    <row r="436" spans="1:13" x14ac:dyDescent="0.35">
      <c r="A436" s="424" t="s">
        <v>675</v>
      </c>
      <c r="B436" s="390">
        <v>2.9424154986548698</v>
      </c>
      <c r="C436" s="399" t="s">
        <v>199</v>
      </c>
      <c r="D436" s="399" t="s">
        <v>199</v>
      </c>
      <c r="E436" s="390" t="s">
        <v>589</v>
      </c>
      <c r="F436" s="390" t="s">
        <v>527</v>
      </c>
      <c r="G436" s="390" t="s">
        <v>527</v>
      </c>
      <c r="H436" s="390">
        <v>0.12041830440901</v>
      </c>
      <c r="I436" s="399" t="s">
        <v>199</v>
      </c>
      <c r="J436" s="394" t="s">
        <v>529</v>
      </c>
      <c r="K436" s="394" t="s">
        <v>529</v>
      </c>
      <c r="L436" s="394" t="s">
        <v>529</v>
      </c>
      <c r="M436" s="394" t="s">
        <v>529</v>
      </c>
    </row>
    <row r="437" spans="1:13" x14ac:dyDescent="0.35">
      <c r="A437" s="425" t="s">
        <v>676</v>
      </c>
      <c r="B437" s="390">
        <v>553.25</v>
      </c>
      <c r="C437" s="399" t="s">
        <v>199</v>
      </c>
      <c r="D437" s="399" t="s">
        <v>199</v>
      </c>
      <c r="E437" s="399" t="s">
        <v>199</v>
      </c>
      <c r="F437" s="399" t="s">
        <v>199</v>
      </c>
      <c r="G437" s="399" t="s">
        <v>199</v>
      </c>
      <c r="H437" s="399" t="s">
        <v>199</v>
      </c>
      <c r="I437" s="399" t="s">
        <v>199</v>
      </c>
      <c r="J437" s="394" t="s">
        <v>529</v>
      </c>
      <c r="K437" s="394" t="s">
        <v>529</v>
      </c>
      <c r="L437" s="394" t="s">
        <v>529</v>
      </c>
      <c r="M437" s="394" t="s">
        <v>529</v>
      </c>
    </row>
    <row r="438" spans="1:13" x14ac:dyDescent="0.35">
      <c r="A438" s="425" t="s">
        <v>677</v>
      </c>
      <c r="B438" s="390">
        <v>1030.18472083296</v>
      </c>
      <c r="C438" s="399" t="s">
        <v>199</v>
      </c>
      <c r="D438" s="399" t="s">
        <v>199</v>
      </c>
      <c r="E438" s="399" t="s">
        <v>199</v>
      </c>
      <c r="F438" s="399" t="s">
        <v>199</v>
      </c>
      <c r="G438" s="399" t="s">
        <v>199</v>
      </c>
      <c r="H438" s="399" t="s">
        <v>199</v>
      </c>
      <c r="I438" s="399" t="s">
        <v>199</v>
      </c>
      <c r="J438" s="394" t="s">
        <v>529</v>
      </c>
      <c r="K438" s="394" t="s">
        <v>529</v>
      </c>
      <c r="L438" s="394" t="s">
        <v>529</v>
      </c>
      <c r="M438" s="394" t="s">
        <v>529</v>
      </c>
    </row>
    <row r="439" spans="1:13" x14ac:dyDescent="0.35">
      <c r="A439" s="422" t="s">
        <v>3457</v>
      </c>
      <c r="B439" s="390" t="s">
        <v>527</v>
      </c>
      <c r="C439" s="390" t="s">
        <v>527</v>
      </c>
      <c r="D439" s="390" t="s">
        <v>527</v>
      </c>
      <c r="E439" s="390" t="s">
        <v>527</v>
      </c>
      <c r="F439" s="390" t="s">
        <v>527</v>
      </c>
      <c r="G439" s="390" t="s">
        <v>527</v>
      </c>
      <c r="H439" s="390" t="s">
        <v>527</v>
      </c>
      <c r="I439" s="390" t="s">
        <v>527</v>
      </c>
      <c r="J439" s="390">
        <v>60.032090854165958</v>
      </c>
      <c r="K439" s="390">
        <v>752.39490757758881</v>
      </c>
      <c r="L439" s="390">
        <v>44.874287061635293</v>
      </c>
      <c r="M439" s="390">
        <v>158.39225986800554</v>
      </c>
    </row>
    <row r="440" spans="1:13" x14ac:dyDescent="0.35">
      <c r="A440" s="426" t="s">
        <v>678</v>
      </c>
      <c r="B440" s="390" t="s">
        <v>529</v>
      </c>
      <c r="C440" s="390" t="s">
        <v>527</v>
      </c>
      <c r="D440" s="390" t="s">
        <v>527</v>
      </c>
      <c r="E440" s="399" t="s">
        <v>199</v>
      </c>
      <c r="F440" s="399" t="s">
        <v>199</v>
      </c>
      <c r="G440" s="399" t="s">
        <v>199</v>
      </c>
      <c r="H440" s="399" t="s">
        <v>199</v>
      </c>
      <c r="I440" s="399" t="s">
        <v>199</v>
      </c>
      <c r="J440" s="390" t="s">
        <v>527</v>
      </c>
      <c r="K440" s="390" t="s">
        <v>527</v>
      </c>
      <c r="L440" s="390" t="s">
        <v>527</v>
      </c>
      <c r="M440" s="390" t="s">
        <v>527</v>
      </c>
    </row>
    <row r="441" spans="1:13" x14ac:dyDescent="0.35">
      <c r="A441" s="427" t="s">
        <v>679</v>
      </c>
      <c r="B441" s="390" t="s">
        <v>529</v>
      </c>
      <c r="C441" s="390" t="s">
        <v>527</v>
      </c>
      <c r="D441" s="390" t="s">
        <v>527</v>
      </c>
      <c r="E441" s="399" t="s">
        <v>199</v>
      </c>
      <c r="F441" s="399" t="s">
        <v>199</v>
      </c>
      <c r="G441" s="399" t="s">
        <v>199</v>
      </c>
      <c r="H441" s="399" t="s">
        <v>199</v>
      </c>
      <c r="I441" s="399" t="s">
        <v>199</v>
      </c>
      <c r="J441" s="394" t="s">
        <v>527</v>
      </c>
      <c r="K441" s="394" t="s">
        <v>527</v>
      </c>
      <c r="L441" s="394" t="s">
        <v>527</v>
      </c>
      <c r="M441" s="394" t="s">
        <v>527</v>
      </c>
    </row>
    <row r="442" spans="1:13" x14ac:dyDescent="0.35">
      <c r="A442" s="427" t="s">
        <v>680</v>
      </c>
      <c r="B442" s="390" t="s">
        <v>529</v>
      </c>
      <c r="C442" s="390" t="s">
        <v>527</v>
      </c>
      <c r="D442" s="390" t="s">
        <v>527</v>
      </c>
      <c r="E442" s="399" t="s">
        <v>199</v>
      </c>
      <c r="F442" s="399" t="s">
        <v>199</v>
      </c>
      <c r="G442" s="399" t="s">
        <v>199</v>
      </c>
      <c r="H442" s="399" t="s">
        <v>199</v>
      </c>
      <c r="I442" s="399" t="s">
        <v>199</v>
      </c>
      <c r="J442" s="394" t="s">
        <v>527</v>
      </c>
      <c r="K442" s="394" t="s">
        <v>527</v>
      </c>
      <c r="L442" s="394" t="s">
        <v>527</v>
      </c>
      <c r="M442" s="394" t="s">
        <v>527</v>
      </c>
    </row>
    <row r="443" spans="1:13" x14ac:dyDescent="0.35">
      <c r="A443" s="428" t="s">
        <v>681</v>
      </c>
      <c r="B443" s="390" t="s">
        <v>529</v>
      </c>
      <c r="C443" s="390" t="s">
        <v>527</v>
      </c>
      <c r="D443" s="390" t="s">
        <v>527</v>
      </c>
      <c r="E443" s="399" t="s">
        <v>199</v>
      </c>
      <c r="F443" s="399" t="s">
        <v>199</v>
      </c>
      <c r="G443" s="399" t="s">
        <v>199</v>
      </c>
      <c r="H443" s="399" t="s">
        <v>199</v>
      </c>
      <c r="I443" s="399" t="s">
        <v>199</v>
      </c>
      <c r="J443" s="390" t="s">
        <v>527</v>
      </c>
      <c r="K443" s="390" t="s">
        <v>527</v>
      </c>
      <c r="L443" s="390" t="s">
        <v>527</v>
      </c>
      <c r="M443" s="390" t="s">
        <v>527</v>
      </c>
    </row>
    <row r="444" spans="1:13" x14ac:dyDescent="0.35">
      <c r="A444" s="429" t="s">
        <v>682</v>
      </c>
      <c r="B444" s="399" t="s">
        <v>199</v>
      </c>
      <c r="C444" s="399" t="s">
        <v>199</v>
      </c>
      <c r="D444" s="399" t="s">
        <v>199</v>
      </c>
      <c r="E444" s="390">
        <v>204.17777113730182</v>
      </c>
      <c r="F444" s="390">
        <v>3251.9469055652708</v>
      </c>
      <c r="G444" s="390">
        <v>18.975929941198739</v>
      </c>
      <c r="H444" s="390">
        <v>3.1016287312299998E-2</v>
      </c>
      <c r="I444" s="390">
        <v>2.8530150025699998E-2</v>
      </c>
      <c r="J444" s="399" t="s">
        <v>199</v>
      </c>
      <c r="K444" s="399" t="s">
        <v>199</v>
      </c>
      <c r="L444" s="399" t="s">
        <v>199</v>
      </c>
      <c r="M444" s="399" t="s">
        <v>199</v>
      </c>
    </row>
    <row r="445" spans="1:13" x14ac:dyDescent="0.35">
      <c r="A445" s="427" t="s">
        <v>683</v>
      </c>
      <c r="B445" s="399" t="s">
        <v>199</v>
      </c>
      <c r="C445" s="399" t="s">
        <v>199</v>
      </c>
      <c r="D445" s="399" t="s">
        <v>199</v>
      </c>
      <c r="E445" s="390">
        <v>202.33771926921244</v>
      </c>
      <c r="F445" s="390">
        <v>3249.4584409982149</v>
      </c>
      <c r="G445" s="390">
        <v>0.75795702244873997</v>
      </c>
      <c r="H445" s="390">
        <v>3.0668042743200001E-2</v>
      </c>
      <c r="I445" s="390">
        <v>2.8530150025699998E-2</v>
      </c>
      <c r="J445" s="399" t="s">
        <v>199</v>
      </c>
      <c r="K445" s="399" t="s">
        <v>199</v>
      </c>
      <c r="L445" s="399" t="s">
        <v>199</v>
      </c>
      <c r="M445" s="399" t="s">
        <v>199</v>
      </c>
    </row>
    <row r="446" spans="1:13" x14ac:dyDescent="0.35">
      <c r="A446" s="427" t="s">
        <v>684</v>
      </c>
      <c r="B446" s="399" t="s">
        <v>199</v>
      </c>
      <c r="C446" s="399" t="s">
        <v>199</v>
      </c>
      <c r="D446" s="399" t="s">
        <v>199</v>
      </c>
      <c r="E446" s="390" t="s">
        <v>554</v>
      </c>
      <c r="F446" s="390" t="s">
        <v>554</v>
      </c>
      <c r="G446" s="390" t="s">
        <v>554</v>
      </c>
      <c r="H446" s="390" t="s">
        <v>554</v>
      </c>
      <c r="I446" s="390" t="s">
        <v>554</v>
      </c>
      <c r="J446" s="399" t="s">
        <v>199</v>
      </c>
      <c r="K446" s="399" t="s">
        <v>199</v>
      </c>
      <c r="L446" s="399" t="s">
        <v>199</v>
      </c>
      <c r="M446" s="399" t="s">
        <v>199</v>
      </c>
    </row>
    <row r="447" spans="1:13" x14ac:dyDescent="0.35">
      <c r="A447" s="427" t="s">
        <v>685</v>
      </c>
      <c r="B447" s="399" t="s">
        <v>199</v>
      </c>
      <c r="C447" s="399" t="s">
        <v>199</v>
      </c>
      <c r="D447" s="399" t="s">
        <v>199</v>
      </c>
      <c r="E447" s="390" t="s">
        <v>625</v>
      </c>
      <c r="F447" s="390" t="s">
        <v>625</v>
      </c>
      <c r="G447" s="390">
        <v>4.9702035437500003</v>
      </c>
      <c r="H447" s="390" t="s">
        <v>554</v>
      </c>
      <c r="I447" s="390" t="s">
        <v>554</v>
      </c>
      <c r="J447" s="399" t="s">
        <v>199</v>
      </c>
      <c r="K447" s="399" t="s">
        <v>199</v>
      </c>
      <c r="L447" s="399" t="s">
        <v>199</v>
      </c>
      <c r="M447" s="399" t="s">
        <v>199</v>
      </c>
    </row>
    <row r="448" spans="1:13" x14ac:dyDescent="0.35">
      <c r="A448" s="427" t="s">
        <v>686</v>
      </c>
      <c r="B448" s="399" t="s">
        <v>199</v>
      </c>
      <c r="C448" s="399" t="s">
        <v>199</v>
      </c>
      <c r="D448" s="399" t="s">
        <v>199</v>
      </c>
      <c r="E448" s="390">
        <v>1.84005186808937</v>
      </c>
      <c r="F448" s="390">
        <v>2.4884645670558498</v>
      </c>
      <c r="G448" s="390" t="s">
        <v>556</v>
      </c>
      <c r="H448" s="390">
        <v>3.4824456909999998E-4</v>
      </c>
      <c r="I448" s="390" t="s">
        <v>556</v>
      </c>
      <c r="J448" s="399" t="s">
        <v>199</v>
      </c>
      <c r="K448" s="399" t="s">
        <v>199</v>
      </c>
      <c r="L448" s="399" t="s">
        <v>199</v>
      </c>
      <c r="M448" s="399" t="s">
        <v>199</v>
      </c>
    </row>
    <row r="449" spans="1:13" x14ac:dyDescent="0.35">
      <c r="A449" s="427" t="s">
        <v>3458</v>
      </c>
      <c r="B449" s="399" t="s">
        <v>199</v>
      </c>
      <c r="C449" s="399" t="s">
        <v>199</v>
      </c>
      <c r="D449" s="399" t="s">
        <v>199</v>
      </c>
      <c r="E449" s="390" t="s">
        <v>554</v>
      </c>
      <c r="F449" s="390" t="s">
        <v>625</v>
      </c>
      <c r="G449" s="390">
        <v>13.247769375000001</v>
      </c>
      <c r="H449" s="390" t="s">
        <v>529</v>
      </c>
      <c r="I449" s="390" t="s">
        <v>529</v>
      </c>
      <c r="J449" s="399" t="s">
        <v>199</v>
      </c>
      <c r="K449" s="399" t="s">
        <v>199</v>
      </c>
      <c r="L449" s="399" t="s">
        <v>199</v>
      </c>
      <c r="M449" s="399" t="s">
        <v>199</v>
      </c>
    </row>
    <row r="450" spans="1:13" x14ac:dyDescent="0.35">
      <c r="A450" s="430" t="s">
        <v>687</v>
      </c>
      <c r="B450" s="399" t="s">
        <v>199</v>
      </c>
      <c r="C450" s="399" t="s">
        <v>199</v>
      </c>
      <c r="D450" s="399" t="s">
        <v>199</v>
      </c>
      <c r="E450" s="390">
        <v>99978.817182500003</v>
      </c>
      <c r="F450" s="390">
        <v>15.660888</v>
      </c>
      <c r="G450" s="390">
        <v>7313.5339055999993</v>
      </c>
      <c r="H450" s="390" t="s">
        <v>527</v>
      </c>
      <c r="I450" s="390" t="s">
        <v>527</v>
      </c>
      <c r="J450" s="399" t="s">
        <v>199</v>
      </c>
      <c r="K450" s="399" t="s">
        <v>199</v>
      </c>
      <c r="L450" s="399" t="s">
        <v>199</v>
      </c>
      <c r="M450" s="399" t="s">
        <v>199</v>
      </c>
    </row>
    <row r="451" spans="1:13" x14ac:dyDescent="0.35">
      <c r="A451" s="427" t="s">
        <v>688</v>
      </c>
      <c r="B451" s="399" t="s">
        <v>199</v>
      </c>
      <c r="C451" s="399" t="s">
        <v>199</v>
      </c>
      <c r="D451" s="399" t="s">
        <v>199</v>
      </c>
      <c r="E451" s="390">
        <v>89653.230582500008</v>
      </c>
      <c r="F451" s="390" t="s">
        <v>527</v>
      </c>
      <c r="G451" s="390" t="s">
        <v>3303</v>
      </c>
      <c r="H451" s="390" t="s">
        <v>527</v>
      </c>
      <c r="I451" s="390" t="s">
        <v>527</v>
      </c>
      <c r="J451" s="399" t="s">
        <v>199</v>
      </c>
      <c r="K451" s="399" t="s">
        <v>199</v>
      </c>
      <c r="L451" s="399" t="s">
        <v>199</v>
      </c>
      <c r="M451" s="399" t="s">
        <v>199</v>
      </c>
    </row>
    <row r="452" spans="1:13" x14ac:dyDescent="0.35">
      <c r="A452" s="427" t="s">
        <v>689</v>
      </c>
      <c r="B452" s="399" t="s">
        <v>199</v>
      </c>
      <c r="C452" s="399" t="s">
        <v>199</v>
      </c>
      <c r="D452" s="399" t="s">
        <v>199</v>
      </c>
      <c r="E452" s="390">
        <v>1490.8036</v>
      </c>
      <c r="F452" s="390" t="s">
        <v>527</v>
      </c>
      <c r="G452" s="390" t="s">
        <v>529</v>
      </c>
      <c r="H452" s="390" t="s">
        <v>527</v>
      </c>
      <c r="I452" s="390" t="s">
        <v>527</v>
      </c>
      <c r="J452" s="399" t="s">
        <v>199</v>
      </c>
      <c r="K452" s="399" t="s">
        <v>199</v>
      </c>
      <c r="L452" s="399" t="s">
        <v>199</v>
      </c>
      <c r="M452" s="399" t="s">
        <v>199</v>
      </c>
    </row>
    <row r="453" spans="1:13" x14ac:dyDescent="0.35">
      <c r="A453" s="427" t="s">
        <v>690</v>
      </c>
      <c r="B453" s="399" t="s">
        <v>199</v>
      </c>
      <c r="C453" s="399" t="s">
        <v>199</v>
      </c>
      <c r="D453" s="399" t="s">
        <v>199</v>
      </c>
      <c r="E453" s="390">
        <v>301.25799999999998</v>
      </c>
      <c r="F453" s="390">
        <v>15.660888</v>
      </c>
      <c r="G453" s="390" t="s">
        <v>529</v>
      </c>
      <c r="H453" s="390" t="s">
        <v>527</v>
      </c>
      <c r="I453" s="390" t="s">
        <v>527</v>
      </c>
      <c r="J453" s="399" t="s">
        <v>199</v>
      </c>
      <c r="K453" s="399" t="s">
        <v>199</v>
      </c>
      <c r="L453" s="399" t="s">
        <v>199</v>
      </c>
      <c r="M453" s="399" t="s">
        <v>199</v>
      </c>
    </row>
    <row r="454" spans="1:13" x14ac:dyDescent="0.35">
      <c r="A454" s="427" t="s">
        <v>691</v>
      </c>
      <c r="B454" s="399" t="s">
        <v>199</v>
      </c>
      <c r="C454" s="399" t="s">
        <v>199</v>
      </c>
      <c r="D454" s="399" t="s">
        <v>199</v>
      </c>
      <c r="E454" s="390">
        <v>8533.5249999999996</v>
      </c>
      <c r="F454" s="390" t="s">
        <v>527</v>
      </c>
      <c r="G454" s="390" t="s">
        <v>601</v>
      </c>
      <c r="H454" s="390" t="s">
        <v>527</v>
      </c>
      <c r="I454" s="390" t="s">
        <v>527</v>
      </c>
      <c r="J454" s="399" t="s">
        <v>199</v>
      </c>
      <c r="K454" s="399" t="s">
        <v>199</v>
      </c>
      <c r="L454" s="399" t="s">
        <v>199</v>
      </c>
      <c r="M454" s="399" t="s">
        <v>199</v>
      </c>
    </row>
    <row r="455" spans="1:13" x14ac:dyDescent="0.35">
      <c r="A455" s="427" t="s">
        <v>692</v>
      </c>
      <c r="B455" s="399" t="s">
        <v>199</v>
      </c>
      <c r="C455" s="399" t="s">
        <v>199</v>
      </c>
      <c r="D455" s="399" t="s">
        <v>199</v>
      </c>
      <c r="E455" s="390" t="s">
        <v>527</v>
      </c>
      <c r="F455" s="390" t="s">
        <v>527</v>
      </c>
      <c r="G455" s="390" t="s">
        <v>529</v>
      </c>
      <c r="H455" s="390" t="s">
        <v>527</v>
      </c>
      <c r="I455" s="390" t="s">
        <v>527</v>
      </c>
      <c r="J455" s="399" t="s">
        <v>199</v>
      </c>
      <c r="K455" s="399" t="s">
        <v>199</v>
      </c>
      <c r="L455" s="399" t="s">
        <v>199</v>
      </c>
      <c r="M455" s="399" t="s">
        <v>199</v>
      </c>
    </row>
    <row r="456" spans="1:13" x14ac:dyDescent="0.35">
      <c r="A456" s="428" t="s">
        <v>693</v>
      </c>
      <c r="B456" s="399" t="s">
        <v>199</v>
      </c>
      <c r="C456" s="399" t="s">
        <v>199</v>
      </c>
      <c r="D456" s="399" t="s">
        <v>199</v>
      </c>
      <c r="E456" s="390" t="s">
        <v>527</v>
      </c>
      <c r="F456" s="390" t="s">
        <v>527</v>
      </c>
      <c r="G456" s="390">
        <v>7313.5339055999993</v>
      </c>
      <c r="H456" s="390" t="s">
        <v>527</v>
      </c>
      <c r="I456" s="390" t="s">
        <v>527</v>
      </c>
      <c r="J456" s="399" t="s">
        <v>199</v>
      </c>
      <c r="K456" s="399" t="s">
        <v>199</v>
      </c>
      <c r="L456" s="399" t="s">
        <v>199</v>
      </c>
      <c r="M456" s="399" t="s">
        <v>199</v>
      </c>
    </row>
    <row r="457" spans="1:13" x14ac:dyDescent="0.35">
      <c r="A457" s="429" t="s">
        <v>694</v>
      </c>
      <c r="B457" s="390" t="s">
        <v>550</v>
      </c>
      <c r="C457" s="390" t="s">
        <v>527</v>
      </c>
      <c r="D457" s="390">
        <v>14.15208194400004</v>
      </c>
      <c r="E457" s="390" t="s">
        <v>527</v>
      </c>
      <c r="F457" s="390" t="s">
        <v>527</v>
      </c>
      <c r="G457" s="390" t="s">
        <v>527</v>
      </c>
      <c r="H457" s="390">
        <v>0.36624329245062998</v>
      </c>
      <c r="I457" s="390" t="s">
        <v>527</v>
      </c>
      <c r="J457" s="390">
        <v>3.0595650574289701</v>
      </c>
      <c r="K457" s="390">
        <v>2.2218459027463999</v>
      </c>
      <c r="L457" s="390">
        <v>3851.2231308671667</v>
      </c>
      <c r="M457" s="390">
        <v>0.17191986356898001</v>
      </c>
    </row>
    <row r="458" spans="1:13" x14ac:dyDescent="0.35">
      <c r="A458" s="427" t="s">
        <v>695</v>
      </c>
      <c r="B458" s="399" t="s">
        <v>199</v>
      </c>
      <c r="C458" s="399" t="s">
        <v>199</v>
      </c>
      <c r="D458" s="399" t="s">
        <v>199</v>
      </c>
      <c r="E458" s="390" t="s">
        <v>527</v>
      </c>
      <c r="F458" s="390" t="s">
        <v>527</v>
      </c>
      <c r="G458" s="390" t="s">
        <v>527</v>
      </c>
      <c r="H458" s="390">
        <v>0.36624329245062998</v>
      </c>
      <c r="I458" s="390" t="s">
        <v>527</v>
      </c>
      <c r="J458" s="399" t="s">
        <v>199</v>
      </c>
      <c r="K458" s="399" t="s">
        <v>199</v>
      </c>
      <c r="L458" s="399" t="s">
        <v>199</v>
      </c>
      <c r="M458" s="399" t="s">
        <v>199</v>
      </c>
    </row>
    <row r="459" spans="1:13" x14ac:dyDescent="0.35">
      <c r="A459" s="427" t="s">
        <v>3459</v>
      </c>
      <c r="B459" s="399" t="s">
        <v>199</v>
      </c>
      <c r="C459" s="399" t="s">
        <v>199</v>
      </c>
      <c r="D459" s="399" t="s">
        <v>199</v>
      </c>
      <c r="E459" s="399" t="s">
        <v>199</v>
      </c>
      <c r="F459" s="390" t="s">
        <v>527</v>
      </c>
      <c r="G459" s="390" t="s">
        <v>199</v>
      </c>
      <c r="H459" s="390" t="s">
        <v>554</v>
      </c>
      <c r="I459" s="399" t="s">
        <v>199</v>
      </c>
      <c r="J459" s="399" t="s">
        <v>199</v>
      </c>
      <c r="K459" s="399" t="s">
        <v>199</v>
      </c>
      <c r="L459" s="399" t="s">
        <v>199</v>
      </c>
      <c r="M459" s="399" t="s">
        <v>199</v>
      </c>
    </row>
    <row r="460" spans="1:13" x14ac:dyDescent="0.35">
      <c r="A460" s="427" t="s">
        <v>3460</v>
      </c>
      <c r="B460" s="399" t="s">
        <v>199</v>
      </c>
      <c r="C460" s="399" t="s">
        <v>199</v>
      </c>
      <c r="D460" s="390">
        <v>14.15208194400004</v>
      </c>
      <c r="E460" s="399" t="s">
        <v>199</v>
      </c>
      <c r="F460" s="399" t="s">
        <v>199</v>
      </c>
      <c r="G460" s="399" t="s">
        <v>199</v>
      </c>
      <c r="H460" s="399" t="s">
        <v>199</v>
      </c>
      <c r="I460" s="399" t="s">
        <v>199</v>
      </c>
      <c r="J460" s="399" t="s">
        <v>199</v>
      </c>
      <c r="K460" s="399" t="s">
        <v>199</v>
      </c>
      <c r="L460" s="399" t="s">
        <v>199</v>
      </c>
      <c r="M460" s="399" t="s">
        <v>199</v>
      </c>
    </row>
    <row r="461" spans="1:13" x14ac:dyDescent="0.35">
      <c r="A461" s="427" t="s">
        <v>696</v>
      </c>
      <c r="B461" s="390" t="s">
        <v>550</v>
      </c>
      <c r="C461" s="390" t="s">
        <v>527</v>
      </c>
      <c r="D461" s="390" t="s">
        <v>527</v>
      </c>
      <c r="E461" s="390" t="s">
        <v>527</v>
      </c>
      <c r="F461" s="390" t="s">
        <v>527</v>
      </c>
      <c r="G461" s="390" t="s">
        <v>527</v>
      </c>
      <c r="H461" s="390" t="s">
        <v>527</v>
      </c>
      <c r="I461" s="390" t="s">
        <v>527</v>
      </c>
      <c r="J461" s="390">
        <v>3.0595650574289701</v>
      </c>
      <c r="K461" s="390">
        <v>2.2218459027463999</v>
      </c>
      <c r="L461" s="390">
        <v>3851.2231308671667</v>
      </c>
      <c r="M461" s="390">
        <v>0.17191986356898001</v>
      </c>
    </row>
    <row r="462" spans="1:13" x14ac:dyDescent="0.35">
      <c r="A462" s="426" t="s">
        <v>697</v>
      </c>
      <c r="B462" s="390" t="s">
        <v>527</v>
      </c>
      <c r="C462" s="390" t="s">
        <v>527</v>
      </c>
      <c r="D462" s="390">
        <v>0.41200961784130002</v>
      </c>
      <c r="E462" s="390" t="s">
        <v>561</v>
      </c>
      <c r="F462" s="390" t="s">
        <v>561</v>
      </c>
      <c r="G462" s="390" t="s">
        <v>527</v>
      </c>
      <c r="H462" s="390" t="s">
        <v>561</v>
      </c>
      <c r="I462" s="390" t="s">
        <v>561</v>
      </c>
      <c r="J462" s="390">
        <v>453.82441954455231</v>
      </c>
      <c r="K462" s="390">
        <v>613.85632533670321</v>
      </c>
      <c r="L462" s="390">
        <v>1739.7462559347221</v>
      </c>
      <c r="M462" s="390">
        <v>310.00149700742173</v>
      </c>
    </row>
    <row r="464" spans="1:13" x14ac:dyDescent="0.35">
      <c r="A464" s="72" t="s">
        <v>698</v>
      </c>
      <c r="B464" s="84">
        <f>B415</f>
        <v>194068.13526147662</v>
      </c>
      <c r="C464" s="84">
        <f t="shared" ref="C464:M464" si="8">C415</f>
        <v>4.4228396639999996</v>
      </c>
      <c r="D464" s="84">
        <f t="shared" si="8"/>
        <v>83.654409240516344</v>
      </c>
      <c r="E464" s="84">
        <f t="shared" si="8"/>
        <v>120223.32005567812</v>
      </c>
      <c r="F464" s="84">
        <f t="shared" si="8"/>
        <v>6707.3619791853198</v>
      </c>
      <c r="G464" s="84">
        <f t="shared" si="8"/>
        <v>7332.5098355411983</v>
      </c>
      <c r="H464" s="84">
        <f t="shared" si="8"/>
        <v>0.51767788417194005</v>
      </c>
      <c r="I464" s="84">
        <f t="shared" si="8"/>
        <v>2.8530150025699998E-2</v>
      </c>
      <c r="J464" s="84">
        <f t="shared" si="8"/>
        <v>572.16514495327442</v>
      </c>
      <c r="K464" s="84">
        <f t="shared" si="8"/>
        <v>1557.1939910195872</v>
      </c>
      <c r="L464" s="84">
        <f t="shared" si="8"/>
        <v>5849.2197121443369</v>
      </c>
      <c r="M464" s="84">
        <f t="shared" si="8"/>
        <v>830.75987228203655</v>
      </c>
    </row>
    <row r="466" spans="1:36" ht="18" x14ac:dyDescent="0.35">
      <c r="A466" s="499" t="s">
        <v>699</v>
      </c>
      <c r="B466" s="499"/>
      <c r="C466" s="499"/>
      <c r="D466" s="499"/>
      <c r="E466" s="499"/>
      <c r="F466" s="499"/>
      <c r="G466" s="499"/>
      <c r="H466" s="499"/>
      <c r="I466" s="499"/>
      <c r="J466" s="499"/>
      <c r="K466" s="499"/>
      <c r="L466" s="499"/>
      <c r="M466" s="499"/>
      <c r="N466" s="499"/>
      <c r="O466" s="499"/>
      <c r="P466" s="499"/>
      <c r="Q466" s="499"/>
      <c r="R466" s="315"/>
      <c r="S466" s="315"/>
      <c r="T466" s="315"/>
      <c r="U466" s="315"/>
      <c r="V466" s="315"/>
      <c r="W466" s="315"/>
      <c r="X466" s="315"/>
      <c r="Y466" s="315"/>
      <c r="Z466" s="315"/>
      <c r="AA466" s="315"/>
      <c r="AB466" s="315"/>
      <c r="AC466" s="315"/>
      <c r="AD466" s="315"/>
      <c r="AE466" s="315"/>
      <c r="AF466" s="326"/>
      <c r="AG466" s="315"/>
      <c r="AH466" s="315"/>
      <c r="AI466" s="452" t="s">
        <v>511</v>
      </c>
      <c r="AJ466" s="313"/>
    </row>
    <row r="467" spans="1:36" ht="15.5" x14ac:dyDescent="0.35">
      <c r="A467" s="327" t="s">
        <v>700</v>
      </c>
      <c r="B467" s="86"/>
      <c r="C467" s="86"/>
      <c r="D467" s="86"/>
      <c r="E467" s="86"/>
      <c r="F467" s="86"/>
      <c r="G467" s="86"/>
      <c r="H467" s="86"/>
      <c r="I467" s="86"/>
      <c r="J467" s="86"/>
      <c r="K467" s="86"/>
      <c r="L467" s="86"/>
      <c r="M467" s="86"/>
      <c r="N467" s="86"/>
      <c r="O467" s="86"/>
      <c r="P467" s="86"/>
      <c r="Q467" s="86"/>
      <c r="R467" s="315"/>
      <c r="S467" s="315"/>
      <c r="T467" s="315"/>
      <c r="U467" s="315"/>
      <c r="V467" s="315"/>
      <c r="W467" s="315"/>
      <c r="X467" s="315"/>
      <c r="Y467" s="315"/>
      <c r="Z467" s="315"/>
      <c r="AA467" s="315"/>
      <c r="AB467" s="315"/>
      <c r="AC467" s="315"/>
      <c r="AD467" s="315"/>
      <c r="AE467" s="315"/>
      <c r="AF467" s="326"/>
      <c r="AG467" s="313"/>
      <c r="AH467" s="313"/>
      <c r="AI467" s="452" t="s">
        <v>3470</v>
      </c>
      <c r="AJ467" s="313"/>
    </row>
    <row r="468" spans="1:36" x14ac:dyDescent="0.35">
      <c r="A468" s="87"/>
      <c r="B468" s="315"/>
      <c r="C468" s="315"/>
      <c r="D468" s="315"/>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c r="AA468" s="315"/>
      <c r="AB468" s="315"/>
      <c r="AC468" s="315"/>
      <c r="AD468" s="315"/>
      <c r="AE468" s="315"/>
      <c r="AF468" s="326"/>
      <c r="AG468" s="313"/>
      <c r="AH468" s="313"/>
      <c r="AI468" s="452" t="s">
        <v>512</v>
      </c>
      <c r="AJ468" s="313"/>
    </row>
    <row r="469" spans="1:36" x14ac:dyDescent="0.35">
      <c r="A469" s="328"/>
      <c r="B469" s="315"/>
      <c r="C469" s="315"/>
      <c r="D469" s="315"/>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c r="AA469" s="315"/>
      <c r="AB469" s="315"/>
      <c r="AC469" s="315"/>
      <c r="AD469" s="315"/>
      <c r="AE469" s="315"/>
      <c r="AF469" s="315"/>
      <c r="AG469" s="315"/>
      <c r="AH469" s="315"/>
      <c r="AI469" s="315"/>
      <c r="AJ469" s="315"/>
    </row>
    <row r="470" spans="1:36" ht="64.5" customHeight="1" x14ac:dyDescent="0.35">
      <c r="A470" s="514" t="s">
        <v>513</v>
      </c>
      <c r="B470" s="329" t="s">
        <v>701</v>
      </c>
      <c r="C470" s="330" t="s">
        <v>702</v>
      </c>
      <c r="D470" s="330" t="s">
        <v>703</v>
      </c>
      <c r="E470" s="330" t="s">
        <v>704</v>
      </c>
      <c r="F470" s="330" t="s">
        <v>705</v>
      </c>
      <c r="G470" s="330" t="s">
        <v>706</v>
      </c>
      <c r="H470" s="330" t="s">
        <v>707</v>
      </c>
      <c r="I470" s="330" t="s">
        <v>708</v>
      </c>
      <c r="J470" s="330" t="s">
        <v>709</v>
      </c>
      <c r="K470" s="330" t="s">
        <v>710</v>
      </c>
      <c r="L470" s="330" t="s">
        <v>711</v>
      </c>
      <c r="M470" s="330" t="s">
        <v>712</v>
      </c>
      <c r="N470" s="330" t="s">
        <v>713</v>
      </c>
      <c r="O470" s="330" t="s">
        <v>714</v>
      </c>
      <c r="P470" s="330" t="s">
        <v>715</v>
      </c>
      <c r="Q470" s="330" t="s">
        <v>716</v>
      </c>
      <c r="R470" s="330" t="s">
        <v>717</v>
      </c>
      <c r="S470" s="331" t="s">
        <v>718</v>
      </c>
      <c r="T470" s="331" t="s">
        <v>719</v>
      </c>
      <c r="U470" s="332" t="s">
        <v>720</v>
      </c>
      <c r="V470" s="330" t="s">
        <v>721</v>
      </c>
      <c r="W470" s="333" t="s">
        <v>722</v>
      </c>
      <c r="X470" s="333" t="s">
        <v>723</v>
      </c>
      <c r="Y470" s="333" t="s">
        <v>724</v>
      </c>
      <c r="Z470" s="333" t="s">
        <v>725</v>
      </c>
      <c r="AA470" s="333" t="s">
        <v>726</v>
      </c>
      <c r="AB470" s="333" t="s">
        <v>727</v>
      </c>
      <c r="AC470" s="333" t="s">
        <v>728</v>
      </c>
      <c r="AD470" s="334" t="s">
        <v>729</v>
      </c>
      <c r="AE470" s="334" t="s">
        <v>730</v>
      </c>
      <c r="AF470" s="332" t="s">
        <v>731</v>
      </c>
      <c r="AG470" s="330" t="s">
        <v>732</v>
      </c>
      <c r="AH470" s="332" t="s">
        <v>649</v>
      </c>
      <c r="AI470" s="331" t="s">
        <v>650</v>
      </c>
      <c r="AJ470" s="88" t="s">
        <v>733</v>
      </c>
    </row>
    <row r="471" spans="1:36" ht="37" thickBot="1" x14ac:dyDescent="0.4">
      <c r="A471" s="515"/>
      <c r="B471" s="494" t="s">
        <v>3305</v>
      </c>
      <c r="C471" s="492"/>
      <c r="D471" s="492"/>
      <c r="E471" s="492"/>
      <c r="F471" s="492"/>
      <c r="G471" s="492"/>
      <c r="H471" s="492"/>
      <c r="I471" s="492"/>
      <c r="J471" s="492"/>
      <c r="K471" s="492"/>
      <c r="L471" s="492"/>
      <c r="M471" s="492"/>
      <c r="N471" s="492"/>
      <c r="O471" s="492"/>
      <c r="P471" s="492"/>
      <c r="Q471" s="492"/>
      <c r="R471" s="493"/>
      <c r="S471" s="385"/>
      <c r="T471" s="385"/>
      <c r="U471" s="500" t="s">
        <v>734</v>
      </c>
      <c r="V471" s="501"/>
      <c r="W471" s="494" t="s">
        <v>3305</v>
      </c>
      <c r="X471" s="492"/>
      <c r="Y471" s="492"/>
      <c r="Z471" s="492"/>
      <c r="AA471" s="492"/>
      <c r="AB471" s="492"/>
      <c r="AC471" s="493"/>
      <c r="AD471" s="385"/>
      <c r="AE471" s="385"/>
      <c r="AF471" s="500" t="s">
        <v>734</v>
      </c>
      <c r="AG471" s="501"/>
      <c r="AH471" s="335" t="s">
        <v>654</v>
      </c>
      <c r="AI471" s="386" t="s">
        <v>3305</v>
      </c>
      <c r="AJ471" s="336" t="s">
        <v>3305</v>
      </c>
    </row>
    <row r="472" spans="1:36" ht="15" thickTop="1" x14ac:dyDescent="0.35">
      <c r="A472" s="337" t="s">
        <v>735</v>
      </c>
      <c r="B472" s="390">
        <v>1368.6274879263533</v>
      </c>
      <c r="C472" s="390">
        <v>397.31929999999994</v>
      </c>
      <c r="D472" s="390" t="s">
        <v>832</v>
      </c>
      <c r="E472" s="390" t="s">
        <v>832</v>
      </c>
      <c r="F472" s="390">
        <v>2580.4423400000001</v>
      </c>
      <c r="G472" s="390" t="s">
        <v>552</v>
      </c>
      <c r="H472" s="390">
        <v>56052.275099999999</v>
      </c>
      <c r="I472" s="390" t="s">
        <v>552</v>
      </c>
      <c r="J472" s="390">
        <v>2093.1475999999998</v>
      </c>
      <c r="K472" s="390" t="s">
        <v>552</v>
      </c>
      <c r="L472" s="390" t="s">
        <v>832</v>
      </c>
      <c r="M472" s="390" t="s">
        <v>552</v>
      </c>
      <c r="N472" s="390" t="s">
        <v>552</v>
      </c>
      <c r="O472" s="390" t="s">
        <v>552</v>
      </c>
      <c r="P472" s="390" t="s">
        <v>552</v>
      </c>
      <c r="Q472" s="390">
        <v>117.73</v>
      </c>
      <c r="R472" s="390" t="s">
        <v>552</v>
      </c>
      <c r="S472" s="390" t="s">
        <v>832</v>
      </c>
      <c r="T472" s="390" t="s">
        <v>832</v>
      </c>
      <c r="U472" s="390">
        <v>1.84005186808937</v>
      </c>
      <c r="V472" s="399" t="s">
        <v>199</v>
      </c>
      <c r="W472" s="390">
        <v>539.28252369958398</v>
      </c>
      <c r="X472" s="390">
        <v>206.77996980802794</v>
      </c>
      <c r="Y472" s="390">
        <v>8.9719417447910903</v>
      </c>
      <c r="Z472" s="390" t="s">
        <v>552</v>
      </c>
      <c r="AA472" s="390">
        <v>11.42114438969833</v>
      </c>
      <c r="AB472" s="390" t="s">
        <v>552</v>
      </c>
      <c r="AC472" s="390" t="s">
        <v>832</v>
      </c>
      <c r="AD472" s="390" t="s">
        <v>552</v>
      </c>
      <c r="AE472" s="390" t="s">
        <v>552</v>
      </c>
      <c r="AF472" s="390">
        <v>2.4884645670558498</v>
      </c>
      <c r="AG472" s="399" t="s">
        <v>199</v>
      </c>
      <c r="AH472" s="390">
        <v>7332.5098355411983</v>
      </c>
      <c r="AI472" s="390">
        <v>517.67788417194004</v>
      </c>
      <c r="AJ472" s="390">
        <v>28.530150025699999</v>
      </c>
    </row>
    <row r="473" spans="1:36" x14ac:dyDescent="0.35">
      <c r="A473" s="337" t="s">
        <v>736</v>
      </c>
      <c r="B473" s="390">
        <v>1354.0760204081632</v>
      </c>
      <c r="C473" s="390" t="s">
        <v>527</v>
      </c>
      <c r="D473" s="390" t="s">
        <v>527</v>
      </c>
      <c r="E473" s="390" t="s">
        <v>527</v>
      </c>
      <c r="F473" s="390" t="s">
        <v>527</v>
      </c>
      <c r="G473" s="390" t="s">
        <v>527</v>
      </c>
      <c r="H473" s="390" t="s">
        <v>527</v>
      </c>
      <c r="I473" s="390" t="s">
        <v>527</v>
      </c>
      <c r="J473" s="390" t="s">
        <v>527</v>
      </c>
      <c r="K473" s="390" t="s">
        <v>527</v>
      </c>
      <c r="L473" s="390" t="s">
        <v>527</v>
      </c>
      <c r="M473" s="390" t="s">
        <v>527</v>
      </c>
      <c r="N473" s="390" t="s">
        <v>527</v>
      </c>
      <c r="O473" s="390" t="s">
        <v>527</v>
      </c>
      <c r="P473" s="390" t="s">
        <v>527</v>
      </c>
      <c r="Q473" s="390" t="s">
        <v>527</v>
      </c>
      <c r="R473" s="390" t="s">
        <v>527</v>
      </c>
      <c r="S473" s="390" t="s">
        <v>527</v>
      </c>
      <c r="T473" s="390" t="s">
        <v>527</v>
      </c>
      <c r="U473" s="390" t="s">
        <v>527</v>
      </c>
      <c r="V473" s="399" t="s">
        <v>199</v>
      </c>
      <c r="W473" s="390" t="s">
        <v>527</v>
      </c>
      <c r="X473" s="390" t="s">
        <v>527</v>
      </c>
      <c r="Y473" s="390" t="s">
        <v>527</v>
      </c>
      <c r="Z473" s="390" t="s">
        <v>527</v>
      </c>
      <c r="AA473" s="390" t="s">
        <v>527</v>
      </c>
      <c r="AB473" s="390" t="s">
        <v>527</v>
      </c>
      <c r="AC473" s="390" t="s">
        <v>527</v>
      </c>
      <c r="AD473" s="390" t="s">
        <v>527</v>
      </c>
      <c r="AE473" s="390" t="s">
        <v>527</v>
      </c>
      <c r="AF473" s="390" t="s">
        <v>527</v>
      </c>
      <c r="AG473" s="399" t="s">
        <v>199</v>
      </c>
      <c r="AH473" s="390" t="s">
        <v>527</v>
      </c>
      <c r="AI473" s="390" t="s">
        <v>527</v>
      </c>
      <c r="AJ473" s="390" t="s">
        <v>527</v>
      </c>
    </row>
    <row r="474" spans="1:36" x14ac:dyDescent="0.35">
      <c r="A474" s="427" t="s">
        <v>737</v>
      </c>
      <c r="B474" s="390">
        <v>1354.0760204081632</v>
      </c>
      <c r="C474" s="390" t="s">
        <v>527</v>
      </c>
      <c r="D474" s="390" t="s">
        <v>527</v>
      </c>
      <c r="E474" s="390" t="s">
        <v>527</v>
      </c>
      <c r="F474" s="390" t="s">
        <v>527</v>
      </c>
      <c r="G474" s="390" t="s">
        <v>527</v>
      </c>
      <c r="H474" s="390" t="s">
        <v>527</v>
      </c>
      <c r="I474" s="390" t="s">
        <v>527</v>
      </c>
      <c r="J474" s="390" t="s">
        <v>527</v>
      </c>
      <c r="K474" s="390" t="s">
        <v>527</v>
      </c>
      <c r="L474" s="390" t="s">
        <v>527</v>
      </c>
      <c r="M474" s="390" t="s">
        <v>527</v>
      </c>
      <c r="N474" s="390" t="s">
        <v>527</v>
      </c>
      <c r="O474" s="390" t="s">
        <v>527</v>
      </c>
      <c r="P474" s="390" t="s">
        <v>527</v>
      </c>
      <c r="Q474" s="390" t="s">
        <v>527</v>
      </c>
      <c r="R474" s="390" t="s">
        <v>527</v>
      </c>
      <c r="S474" s="390" t="s">
        <v>527</v>
      </c>
      <c r="T474" s="390" t="s">
        <v>527</v>
      </c>
      <c r="U474" s="390" t="s">
        <v>527</v>
      </c>
      <c r="V474" s="399" t="s">
        <v>199</v>
      </c>
      <c r="W474" s="390" t="s">
        <v>527</v>
      </c>
      <c r="X474" s="390" t="s">
        <v>527</v>
      </c>
      <c r="Y474" s="390" t="s">
        <v>527</v>
      </c>
      <c r="Z474" s="390" t="s">
        <v>527</v>
      </c>
      <c r="AA474" s="390" t="s">
        <v>527</v>
      </c>
      <c r="AB474" s="390" t="s">
        <v>527</v>
      </c>
      <c r="AC474" s="390" t="s">
        <v>527</v>
      </c>
      <c r="AD474" s="390" t="s">
        <v>527</v>
      </c>
      <c r="AE474" s="390" t="s">
        <v>527</v>
      </c>
      <c r="AF474" s="390" t="s">
        <v>527</v>
      </c>
      <c r="AG474" s="399" t="s">
        <v>199</v>
      </c>
      <c r="AH474" s="390" t="s">
        <v>527</v>
      </c>
      <c r="AI474" s="390" t="s">
        <v>527</v>
      </c>
      <c r="AJ474" s="390" t="s">
        <v>527</v>
      </c>
    </row>
    <row r="475" spans="1:36" x14ac:dyDescent="0.35">
      <c r="A475" s="431" t="s">
        <v>738</v>
      </c>
      <c r="B475" s="390">
        <v>1354.0760204081632</v>
      </c>
      <c r="C475" s="390" t="s">
        <v>527</v>
      </c>
      <c r="D475" s="390" t="s">
        <v>527</v>
      </c>
      <c r="E475" s="390" t="s">
        <v>527</v>
      </c>
      <c r="F475" s="390" t="s">
        <v>527</v>
      </c>
      <c r="G475" s="390" t="s">
        <v>527</v>
      </c>
      <c r="H475" s="390" t="s">
        <v>527</v>
      </c>
      <c r="I475" s="390" t="s">
        <v>527</v>
      </c>
      <c r="J475" s="390" t="s">
        <v>527</v>
      </c>
      <c r="K475" s="390" t="s">
        <v>527</v>
      </c>
      <c r="L475" s="390" t="s">
        <v>527</v>
      </c>
      <c r="M475" s="390" t="s">
        <v>527</v>
      </c>
      <c r="N475" s="390" t="s">
        <v>527</v>
      </c>
      <c r="O475" s="390" t="s">
        <v>527</v>
      </c>
      <c r="P475" s="390" t="s">
        <v>527</v>
      </c>
      <c r="Q475" s="390" t="s">
        <v>527</v>
      </c>
      <c r="R475" s="390" t="s">
        <v>527</v>
      </c>
      <c r="S475" s="390" t="s">
        <v>527</v>
      </c>
      <c r="T475" s="390" t="s">
        <v>527</v>
      </c>
      <c r="U475" s="390" t="s">
        <v>527</v>
      </c>
      <c r="V475" s="399" t="s">
        <v>199</v>
      </c>
      <c r="W475" s="390" t="s">
        <v>527</v>
      </c>
      <c r="X475" s="390" t="s">
        <v>527</v>
      </c>
      <c r="Y475" s="390" t="s">
        <v>527</v>
      </c>
      <c r="Z475" s="390" t="s">
        <v>527</v>
      </c>
      <c r="AA475" s="390" t="s">
        <v>527</v>
      </c>
      <c r="AB475" s="390" t="s">
        <v>527</v>
      </c>
      <c r="AC475" s="390" t="s">
        <v>527</v>
      </c>
      <c r="AD475" s="390" t="s">
        <v>527</v>
      </c>
      <c r="AE475" s="390" t="s">
        <v>527</v>
      </c>
      <c r="AF475" s="390" t="s">
        <v>527</v>
      </c>
      <c r="AG475" s="399" t="s">
        <v>199</v>
      </c>
      <c r="AH475" s="390" t="s">
        <v>527</v>
      </c>
      <c r="AI475" s="390" t="s">
        <v>527</v>
      </c>
      <c r="AJ475" s="390" t="s">
        <v>527</v>
      </c>
    </row>
    <row r="476" spans="1:36" x14ac:dyDescent="0.35">
      <c r="A476" s="431" t="s">
        <v>739</v>
      </c>
      <c r="B476" s="390" t="s">
        <v>527</v>
      </c>
      <c r="C476" s="390" t="s">
        <v>527</v>
      </c>
      <c r="D476" s="390" t="s">
        <v>527</v>
      </c>
      <c r="E476" s="390" t="s">
        <v>527</v>
      </c>
      <c r="F476" s="390" t="s">
        <v>527</v>
      </c>
      <c r="G476" s="390" t="s">
        <v>527</v>
      </c>
      <c r="H476" s="390" t="s">
        <v>527</v>
      </c>
      <c r="I476" s="390" t="s">
        <v>527</v>
      </c>
      <c r="J476" s="390" t="s">
        <v>527</v>
      </c>
      <c r="K476" s="390" t="s">
        <v>527</v>
      </c>
      <c r="L476" s="390" t="s">
        <v>527</v>
      </c>
      <c r="M476" s="390" t="s">
        <v>527</v>
      </c>
      <c r="N476" s="390" t="s">
        <v>527</v>
      </c>
      <c r="O476" s="390" t="s">
        <v>527</v>
      </c>
      <c r="P476" s="390" t="s">
        <v>527</v>
      </c>
      <c r="Q476" s="390" t="s">
        <v>527</v>
      </c>
      <c r="R476" s="390" t="s">
        <v>527</v>
      </c>
      <c r="S476" s="390" t="s">
        <v>527</v>
      </c>
      <c r="T476" s="390" t="s">
        <v>527</v>
      </c>
      <c r="U476" s="390" t="s">
        <v>527</v>
      </c>
      <c r="V476" s="399" t="s">
        <v>199</v>
      </c>
      <c r="W476" s="390" t="s">
        <v>527</v>
      </c>
      <c r="X476" s="390" t="s">
        <v>527</v>
      </c>
      <c r="Y476" s="390" t="s">
        <v>527</v>
      </c>
      <c r="Z476" s="390" t="s">
        <v>527</v>
      </c>
      <c r="AA476" s="390" t="s">
        <v>527</v>
      </c>
      <c r="AB476" s="390" t="s">
        <v>527</v>
      </c>
      <c r="AC476" s="390" t="s">
        <v>527</v>
      </c>
      <c r="AD476" s="390" t="s">
        <v>527</v>
      </c>
      <c r="AE476" s="390" t="s">
        <v>527</v>
      </c>
      <c r="AF476" s="390" t="s">
        <v>527</v>
      </c>
      <c r="AG476" s="399" t="s">
        <v>199</v>
      </c>
      <c r="AH476" s="390" t="s">
        <v>527</v>
      </c>
      <c r="AI476" s="390" t="s">
        <v>527</v>
      </c>
      <c r="AJ476" s="390" t="s">
        <v>527</v>
      </c>
    </row>
    <row r="477" spans="1:36" x14ac:dyDescent="0.35">
      <c r="A477" s="427" t="s">
        <v>740</v>
      </c>
      <c r="B477" s="390" t="s">
        <v>527</v>
      </c>
      <c r="C477" s="390" t="s">
        <v>527</v>
      </c>
      <c r="D477" s="390" t="s">
        <v>527</v>
      </c>
      <c r="E477" s="390" t="s">
        <v>527</v>
      </c>
      <c r="F477" s="390" t="s">
        <v>527</v>
      </c>
      <c r="G477" s="390" t="s">
        <v>527</v>
      </c>
      <c r="H477" s="390" t="s">
        <v>527</v>
      </c>
      <c r="I477" s="390" t="s">
        <v>527</v>
      </c>
      <c r="J477" s="390" t="s">
        <v>527</v>
      </c>
      <c r="K477" s="390" t="s">
        <v>527</v>
      </c>
      <c r="L477" s="390" t="s">
        <v>527</v>
      </c>
      <c r="M477" s="390" t="s">
        <v>527</v>
      </c>
      <c r="N477" s="390" t="s">
        <v>527</v>
      </c>
      <c r="O477" s="390" t="s">
        <v>527</v>
      </c>
      <c r="P477" s="390" t="s">
        <v>527</v>
      </c>
      <c r="Q477" s="390" t="s">
        <v>527</v>
      </c>
      <c r="R477" s="390" t="s">
        <v>527</v>
      </c>
      <c r="S477" s="390" t="s">
        <v>527</v>
      </c>
      <c r="T477" s="390" t="s">
        <v>527</v>
      </c>
      <c r="U477" s="390" t="s">
        <v>527</v>
      </c>
      <c r="V477" s="399" t="s">
        <v>199</v>
      </c>
      <c r="W477" s="390" t="s">
        <v>527</v>
      </c>
      <c r="X477" s="390" t="s">
        <v>527</v>
      </c>
      <c r="Y477" s="390" t="s">
        <v>527</v>
      </c>
      <c r="Z477" s="390" t="s">
        <v>527</v>
      </c>
      <c r="AA477" s="390" t="s">
        <v>527</v>
      </c>
      <c r="AB477" s="390" t="s">
        <v>527</v>
      </c>
      <c r="AC477" s="390" t="s">
        <v>527</v>
      </c>
      <c r="AD477" s="390" t="s">
        <v>527</v>
      </c>
      <c r="AE477" s="390" t="s">
        <v>527</v>
      </c>
      <c r="AF477" s="390" t="s">
        <v>527</v>
      </c>
      <c r="AG477" s="399" t="s">
        <v>199</v>
      </c>
      <c r="AH477" s="390" t="s">
        <v>527</v>
      </c>
      <c r="AI477" s="390" t="s">
        <v>527</v>
      </c>
      <c r="AJ477" s="390" t="s">
        <v>527</v>
      </c>
    </row>
    <row r="478" spans="1:36" x14ac:dyDescent="0.35">
      <c r="A478" s="337" t="s">
        <v>741</v>
      </c>
      <c r="B478" s="390" t="s">
        <v>527</v>
      </c>
      <c r="C478" s="390" t="s">
        <v>527</v>
      </c>
      <c r="D478" s="390" t="s">
        <v>527</v>
      </c>
      <c r="E478" s="390" t="s">
        <v>527</v>
      </c>
      <c r="F478" s="390" t="s">
        <v>527</v>
      </c>
      <c r="G478" s="390" t="s">
        <v>527</v>
      </c>
      <c r="H478" s="390" t="s">
        <v>589</v>
      </c>
      <c r="I478" s="390" t="s">
        <v>527</v>
      </c>
      <c r="J478" s="390" t="s">
        <v>527</v>
      </c>
      <c r="K478" s="390" t="s">
        <v>527</v>
      </c>
      <c r="L478" s="390" t="s">
        <v>527</v>
      </c>
      <c r="M478" s="390" t="s">
        <v>527</v>
      </c>
      <c r="N478" s="390" t="s">
        <v>527</v>
      </c>
      <c r="O478" s="390" t="s">
        <v>527</v>
      </c>
      <c r="P478" s="390" t="s">
        <v>527</v>
      </c>
      <c r="Q478" s="390" t="s">
        <v>527</v>
      </c>
      <c r="R478" s="390" t="s">
        <v>527</v>
      </c>
      <c r="S478" s="390" t="s">
        <v>527</v>
      </c>
      <c r="T478" s="390" t="s">
        <v>527</v>
      </c>
      <c r="U478" s="390" t="s">
        <v>527</v>
      </c>
      <c r="V478" s="399" t="s">
        <v>199</v>
      </c>
      <c r="W478" s="390">
        <v>391.00292248704386</v>
      </c>
      <c r="X478" s="390">
        <v>45.101851511540602</v>
      </c>
      <c r="Y478" s="390" t="s">
        <v>527</v>
      </c>
      <c r="Z478" s="390" t="s">
        <v>527</v>
      </c>
      <c r="AA478" s="390" t="s">
        <v>527</v>
      </c>
      <c r="AB478" s="390" t="s">
        <v>527</v>
      </c>
      <c r="AC478" s="390" t="s">
        <v>527</v>
      </c>
      <c r="AD478" s="390" t="s">
        <v>527</v>
      </c>
      <c r="AE478" s="390" t="s">
        <v>527</v>
      </c>
      <c r="AF478" s="390" t="s">
        <v>527</v>
      </c>
      <c r="AG478" s="399" t="s">
        <v>199</v>
      </c>
      <c r="AH478" s="390" t="s">
        <v>527</v>
      </c>
      <c r="AI478" s="390">
        <v>120.41830440901001</v>
      </c>
      <c r="AJ478" s="390" t="s">
        <v>527</v>
      </c>
    </row>
    <row r="479" spans="1:36" x14ac:dyDescent="0.35">
      <c r="A479" s="427" t="s">
        <v>742</v>
      </c>
      <c r="B479" s="399" t="s">
        <v>199</v>
      </c>
      <c r="C479" s="399" t="s">
        <v>199</v>
      </c>
      <c r="D479" s="399" t="s">
        <v>199</v>
      </c>
      <c r="E479" s="399" t="s">
        <v>199</v>
      </c>
      <c r="F479" s="399" t="s">
        <v>199</v>
      </c>
      <c r="G479" s="399" t="s">
        <v>199</v>
      </c>
      <c r="H479" s="399" t="s">
        <v>199</v>
      </c>
      <c r="I479" s="399" t="s">
        <v>199</v>
      </c>
      <c r="J479" s="399" t="s">
        <v>199</v>
      </c>
      <c r="K479" s="399" t="s">
        <v>199</v>
      </c>
      <c r="L479" s="399" t="s">
        <v>199</v>
      </c>
      <c r="M479" s="399" t="s">
        <v>199</v>
      </c>
      <c r="N479" s="399" t="s">
        <v>199</v>
      </c>
      <c r="O479" s="399" t="s">
        <v>199</v>
      </c>
      <c r="P479" s="399" t="s">
        <v>199</v>
      </c>
      <c r="Q479" s="399" t="s">
        <v>199</v>
      </c>
      <c r="R479" s="399" t="s">
        <v>199</v>
      </c>
      <c r="S479" s="399" t="s">
        <v>199</v>
      </c>
      <c r="T479" s="399" t="s">
        <v>199</v>
      </c>
      <c r="U479" s="399" t="s">
        <v>199</v>
      </c>
      <c r="V479" s="399" t="s">
        <v>199</v>
      </c>
      <c r="W479" s="390">
        <v>391.00292248704386</v>
      </c>
      <c r="X479" s="390">
        <v>45.101851511540602</v>
      </c>
      <c r="Y479" s="390" t="s">
        <v>527</v>
      </c>
      <c r="Z479" s="390" t="s">
        <v>527</v>
      </c>
      <c r="AA479" s="390" t="s">
        <v>527</v>
      </c>
      <c r="AB479" s="390" t="s">
        <v>527</v>
      </c>
      <c r="AC479" s="390" t="s">
        <v>527</v>
      </c>
      <c r="AD479" s="390" t="s">
        <v>527</v>
      </c>
      <c r="AE479" s="390" t="s">
        <v>527</v>
      </c>
      <c r="AF479" s="390" t="s">
        <v>527</v>
      </c>
      <c r="AG479" s="399" t="s">
        <v>199</v>
      </c>
      <c r="AH479" s="399" t="s">
        <v>199</v>
      </c>
      <c r="AI479" s="390" t="s">
        <v>527</v>
      </c>
      <c r="AJ479" s="399" t="s">
        <v>199</v>
      </c>
    </row>
    <row r="480" spans="1:36" x14ac:dyDescent="0.35">
      <c r="A480" s="427" t="s">
        <v>743</v>
      </c>
      <c r="B480" s="390" t="s">
        <v>527</v>
      </c>
      <c r="C480" s="390" t="s">
        <v>527</v>
      </c>
      <c r="D480" s="390" t="s">
        <v>527</v>
      </c>
      <c r="E480" s="390" t="s">
        <v>527</v>
      </c>
      <c r="F480" s="390" t="s">
        <v>527</v>
      </c>
      <c r="G480" s="390" t="s">
        <v>527</v>
      </c>
      <c r="H480" s="390" t="s">
        <v>556</v>
      </c>
      <c r="I480" s="390" t="s">
        <v>527</v>
      </c>
      <c r="J480" s="390" t="s">
        <v>527</v>
      </c>
      <c r="K480" s="390" t="s">
        <v>527</v>
      </c>
      <c r="L480" s="390" t="s">
        <v>527</v>
      </c>
      <c r="M480" s="390" t="s">
        <v>527</v>
      </c>
      <c r="N480" s="390" t="s">
        <v>527</v>
      </c>
      <c r="O480" s="390" t="s">
        <v>527</v>
      </c>
      <c r="P480" s="390" t="s">
        <v>527</v>
      </c>
      <c r="Q480" s="390" t="s">
        <v>527</v>
      </c>
      <c r="R480" s="390" t="s">
        <v>527</v>
      </c>
      <c r="S480" s="390" t="s">
        <v>527</v>
      </c>
      <c r="T480" s="390" t="s">
        <v>527</v>
      </c>
      <c r="U480" s="390" t="s">
        <v>527</v>
      </c>
      <c r="V480" s="399" t="s">
        <v>199</v>
      </c>
      <c r="W480" s="390" t="s">
        <v>527</v>
      </c>
      <c r="X480" s="390" t="s">
        <v>527</v>
      </c>
      <c r="Y480" s="390" t="s">
        <v>527</v>
      </c>
      <c r="Z480" s="390" t="s">
        <v>527</v>
      </c>
      <c r="AA480" s="390" t="s">
        <v>527</v>
      </c>
      <c r="AB480" s="390" t="s">
        <v>527</v>
      </c>
      <c r="AC480" s="390" t="s">
        <v>527</v>
      </c>
      <c r="AD480" s="390" t="s">
        <v>527</v>
      </c>
      <c r="AE480" s="390" t="s">
        <v>527</v>
      </c>
      <c r="AF480" s="390" t="s">
        <v>527</v>
      </c>
      <c r="AG480" s="399" t="s">
        <v>199</v>
      </c>
      <c r="AH480" s="390" t="s">
        <v>527</v>
      </c>
      <c r="AI480" s="390">
        <v>120.41830440900908</v>
      </c>
      <c r="AJ480" s="399" t="s">
        <v>199</v>
      </c>
    </row>
    <row r="481" spans="1:36" x14ac:dyDescent="0.35">
      <c r="A481" s="428" t="s">
        <v>744</v>
      </c>
      <c r="B481" s="390" t="s">
        <v>527</v>
      </c>
      <c r="C481" s="390" t="s">
        <v>527</v>
      </c>
      <c r="D481" s="390" t="s">
        <v>527</v>
      </c>
      <c r="E481" s="390" t="s">
        <v>527</v>
      </c>
      <c r="F481" s="390" t="s">
        <v>527</v>
      </c>
      <c r="G481" s="390" t="s">
        <v>527</v>
      </c>
      <c r="H481" s="390" t="s">
        <v>527</v>
      </c>
      <c r="I481" s="390" t="s">
        <v>527</v>
      </c>
      <c r="J481" s="390" t="s">
        <v>527</v>
      </c>
      <c r="K481" s="390" t="s">
        <v>527</v>
      </c>
      <c r="L481" s="390" t="s">
        <v>527</v>
      </c>
      <c r="M481" s="390" t="s">
        <v>527</v>
      </c>
      <c r="N481" s="390" t="s">
        <v>527</v>
      </c>
      <c r="O481" s="390" t="s">
        <v>527</v>
      </c>
      <c r="P481" s="390" t="s">
        <v>527</v>
      </c>
      <c r="Q481" s="390" t="s">
        <v>527</v>
      </c>
      <c r="R481" s="390" t="s">
        <v>527</v>
      </c>
      <c r="S481" s="390" t="s">
        <v>527</v>
      </c>
      <c r="T481" s="390" t="s">
        <v>527</v>
      </c>
      <c r="U481" s="390" t="s">
        <v>527</v>
      </c>
      <c r="V481" s="399" t="s">
        <v>199</v>
      </c>
      <c r="W481" s="390" t="s">
        <v>527</v>
      </c>
      <c r="X481" s="390" t="s">
        <v>527</v>
      </c>
      <c r="Y481" s="390" t="s">
        <v>527</v>
      </c>
      <c r="Z481" s="390" t="s">
        <v>527</v>
      </c>
      <c r="AA481" s="390" t="s">
        <v>527</v>
      </c>
      <c r="AB481" s="390" t="s">
        <v>527</v>
      </c>
      <c r="AC481" s="390" t="s">
        <v>527</v>
      </c>
      <c r="AD481" s="390" t="s">
        <v>527</v>
      </c>
      <c r="AE481" s="390" t="s">
        <v>527</v>
      </c>
      <c r="AF481" s="390" t="s">
        <v>527</v>
      </c>
      <c r="AG481" s="399" t="s">
        <v>199</v>
      </c>
      <c r="AH481" s="390" t="s">
        <v>527</v>
      </c>
      <c r="AI481" s="390" t="s">
        <v>527</v>
      </c>
      <c r="AJ481" s="390" t="s">
        <v>527</v>
      </c>
    </row>
    <row r="482" spans="1:36" x14ac:dyDescent="0.35">
      <c r="A482" s="338" t="s">
        <v>682</v>
      </c>
      <c r="B482" s="390">
        <v>13.671467518190029</v>
      </c>
      <c r="C482" s="390" t="s">
        <v>625</v>
      </c>
      <c r="D482" s="390" t="s">
        <v>3298</v>
      </c>
      <c r="E482" s="390" t="s">
        <v>3298</v>
      </c>
      <c r="F482" s="390" t="s">
        <v>3298</v>
      </c>
      <c r="G482" s="390" t="s">
        <v>626</v>
      </c>
      <c r="H482" s="390" t="s">
        <v>625</v>
      </c>
      <c r="I482" s="390" t="s">
        <v>626</v>
      </c>
      <c r="J482" s="390" t="s">
        <v>3298</v>
      </c>
      <c r="K482" s="390" t="s">
        <v>626</v>
      </c>
      <c r="L482" s="390" t="s">
        <v>3298</v>
      </c>
      <c r="M482" s="390" t="s">
        <v>626</v>
      </c>
      <c r="N482" s="390" t="s">
        <v>626</v>
      </c>
      <c r="O482" s="390" t="s">
        <v>626</v>
      </c>
      <c r="P482" s="390" t="s">
        <v>626</v>
      </c>
      <c r="Q482" s="390" t="s">
        <v>3298</v>
      </c>
      <c r="R482" s="390" t="s">
        <v>626</v>
      </c>
      <c r="S482" s="390" t="s">
        <v>3298</v>
      </c>
      <c r="T482" s="390" t="s">
        <v>3298</v>
      </c>
      <c r="U482" s="390">
        <v>1.84005186808937</v>
      </c>
      <c r="V482" s="399" t="s">
        <v>199</v>
      </c>
      <c r="W482" s="390">
        <v>146.16040121254008</v>
      </c>
      <c r="X482" s="390">
        <v>161.67811829648733</v>
      </c>
      <c r="Y482" s="390">
        <v>8.9719417447910903</v>
      </c>
      <c r="Z482" s="390" t="s">
        <v>626</v>
      </c>
      <c r="AA482" s="390">
        <v>11.42114438969833</v>
      </c>
      <c r="AB482" s="390" t="s">
        <v>626</v>
      </c>
      <c r="AC482" s="390" t="s">
        <v>3298</v>
      </c>
      <c r="AD482" s="390" t="s">
        <v>626</v>
      </c>
      <c r="AE482" s="390" t="s">
        <v>626</v>
      </c>
      <c r="AF482" s="390">
        <v>2.4884645670558498</v>
      </c>
      <c r="AG482" s="399" t="s">
        <v>199</v>
      </c>
      <c r="AH482" s="390">
        <v>18.975929941198739</v>
      </c>
      <c r="AI482" s="390">
        <v>31.016287312304989</v>
      </c>
      <c r="AJ482" s="390">
        <v>28.530150025703989</v>
      </c>
    </row>
    <row r="483" spans="1:36" x14ac:dyDescent="0.35">
      <c r="A483" s="427" t="s">
        <v>683</v>
      </c>
      <c r="B483" s="390">
        <v>13.671467518190029</v>
      </c>
      <c r="C483" s="390" t="s">
        <v>529</v>
      </c>
      <c r="D483" s="390" t="s">
        <v>529</v>
      </c>
      <c r="E483" s="390" t="s">
        <v>556</v>
      </c>
      <c r="F483" s="390" t="s">
        <v>556</v>
      </c>
      <c r="G483" s="390" t="s">
        <v>556</v>
      </c>
      <c r="H483" s="390" t="s">
        <v>529</v>
      </c>
      <c r="I483" s="390" t="s">
        <v>556</v>
      </c>
      <c r="J483" s="390" t="s">
        <v>556</v>
      </c>
      <c r="K483" s="390" t="s">
        <v>556</v>
      </c>
      <c r="L483" s="390" t="s">
        <v>556</v>
      </c>
      <c r="M483" s="390" t="s">
        <v>556</v>
      </c>
      <c r="N483" s="390" t="s">
        <v>556</v>
      </c>
      <c r="O483" s="390" t="s">
        <v>556</v>
      </c>
      <c r="P483" s="390" t="s">
        <v>556</v>
      </c>
      <c r="Q483" s="390" t="s">
        <v>556</v>
      </c>
      <c r="R483" s="390" t="s">
        <v>556</v>
      </c>
      <c r="S483" s="390" t="s">
        <v>556</v>
      </c>
      <c r="T483" s="390" t="s">
        <v>556</v>
      </c>
      <c r="U483" s="390" t="s">
        <v>554</v>
      </c>
      <c r="V483" s="399" t="s">
        <v>199</v>
      </c>
      <c r="W483" s="390">
        <v>146.16040121254008</v>
      </c>
      <c r="X483" s="390">
        <v>161.67811829648733</v>
      </c>
      <c r="Y483" s="390">
        <v>8.9719417447910903</v>
      </c>
      <c r="Z483" s="390" t="s">
        <v>556</v>
      </c>
      <c r="AA483" s="390">
        <v>11.42114438969833</v>
      </c>
      <c r="AB483" s="390" t="s">
        <v>556</v>
      </c>
      <c r="AC483" s="390" t="s">
        <v>556</v>
      </c>
      <c r="AD483" s="390" t="s">
        <v>556</v>
      </c>
      <c r="AE483" s="390" t="s">
        <v>556</v>
      </c>
      <c r="AF483" s="390" t="s">
        <v>554</v>
      </c>
      <c r="AG483" s="399" t="s">
        <v>199</v>
      </c>
      <c r="AH483" s="390">
        <v>0.75795702244873997</v>
      </c>
      <c r="AI483" s="390">
        <v>30.668042743204541</v>
      </c>
      <c r="AJ483" s="390">
        <v>28.530150025703989</v>
      </c>
    </row>
    <row r="484" spans="1:36" x14ac:dyDescent="0.35">
      <c r="A484" s="427" t="s">
        <v>684</v>
      </c>
      <c r="B484" s="390" t="s">
        <v>554</v>
      </c>
      <c r="C484" s="390" t="s">
        <v>554</v>
      </c>
      <c r="D484" s="390" t="s">
        <v>554</v>
      </c>
      <c r="E484" s="390" t="s">
        <v>554</v>
      </c>
      <c r="F484" s="390" t="s">
        <v>554</v>
      </c>
      <c r="G484" s="390" t="s">
        <v>554</v>
      </c>
      <c r="H484" s="390" t="s">
        <v>554</v>
      </c>
      <c r="I484" s="390" t="s">
        <v>554</v>
      </c>
      <c r="J484" s="390" t="s">
        <v>554</v>
      </c>
      <c r="K484" s="390" t="s">
        <v>554</v>
      </c>
      <c r="L484" s="390" t="s">
        <v>554</v>
      </c>
      <c r="M484" s="390" t="s">
        <v>554</v>
      </c>
      <c r="N484" s="390" t="s">
        <v>554</v>
      </c>
      <c r="O484" s="390" t="s">
        <v>554</v>
      </c>
      <c r="P484" s="390" t="s">
        <v>554</v>
      </c>
      <c r="Q484" s="390" t="s">
        <v>554</v>
      </c>
      <c r="R484" s="390" t="s">
        <v>554</v>
      </c>
      <c r="S484" s="390" t="s">
        <v>554</v>
      </c>
      <c r="T484" s="390" t="s">
        <v>554</v>
      </c>
      <c r="U484" s="390" t="s">
        <v>554</v>
      </c>
      <c r="V484" s="399" t="s">
        <v>199</v>
      </c>
      <c r="W484" s="390" t="s">
        <v>554</v>
      </c>
      <c r="X484" s="390" t="s">
        <v>554</v>
      </c>
      <c r="Y484" s="390" t="s">
        <v>554</v>
      </c>
      <c r="Z484" s="390" t="s">
        <v>554</v>
      </c>
      <c r="AA484" s="390" t="s">
        <v>554</v>
      </c>
      <c r="AB484" s="390" t="s">
        <v>554</v>
      </c>
      <c r="AC484" s="390" t="s">
        <v>554</v>
      </c>
      <c r="AD484" s="390" t="s">
        <v>554</v>
      </c>
      <c r="AE484" s="390" t="s">
        <v>554</v>
      </c>
      <c r="AF484" s="390" t="s">
        <v>554</v>
      </c>
      <c r="AG484" s="399" t="s">
        <v>199</v>
      </c>
      <c r="AH484" s="390" t="s">
        <v>554</v>
      </c>
      <c r="AI484" s="390" t="s">
        <v>554</v>
      </c>
      <c r="AJ484" s="390" t="s">
        <v>554</v>
      </c>
    </row>
    <row r="485" spans="1:36" x14ac:dyDescent="0.35">
      <c r="A485" s="427" t="s">
        <v>685</v>
      </c>
      <c r="B485" s="390" t="s">
        <v>529</v>
      </c>
      <c r="C485" s="390" t="s">
        <v>554</v>
      </c>
      <c r="D485" s="390" t="s">
        <v>554</v>
      </c>
      <c r="E485" s="390" t="s">
        <v>554</v>
      </c>
      <c r="F485" s="390" t="s">
        <v>554</v>
      </c>
      <c r="G485" s="390" t="s">
        <v>554</v>
      </c>
      <c r="H485" s="390" t="s">
        <v>554</v>
      </c>
      <c r="I485" s="390" t="s">
        <v>554</v>
      </c>
      <c r="J485" s="390" t="s">
        <v>554</v>
      </c>
      <c r="K485" s="390" t="s">
        <v>554</v>
      </c>
      <c r="L485" s="390" t="s">
        <v>554</v>
      </c>
      <c r="M485" s="390" t="s">
        <v>554</v>
      </c>
      <c r="N485" s="390" t="s">
        <v>554</v>
      </c>
      <c r="O485" s="390" t="s">
        <v>554</v>
      </c>
      <c r="P485" s="390" t="s">
        <v>554</v>
      </c>
      <c r="Q485" s="390" t="s">
        <v>554</v>
      </c>
      <c r="R485" s="390" t="s">
        <v>554</v>
      </c>
      <c r="S485" s="390" t="s">
        <v>554</v>
      </c>
      <c r="T485" s="390" t="s">
        <v>554</v>
      </c>
      <c r="U485" s="390" t="s">
        <v>554</v>
      </c>
      <c r="V485" s="399" t="s">
        <v>199</v>
      </c>
      <c r="W485" s="390" t="s">
        <v>529</v>
      </c>
      <c r="X485" s="390" t="s">
        <v>529</v>
      </c>
      <c r="Y485" s="390" t="s">
        <v>554</v>
      </c>
      <c r="Z485" s="390" t="s">
        <v>554</v>
      </c>
      <c r="AA485" s="390" t="s">
        <v>529</v>
      </c>
      <c r="AB485" s="390" t="s">
        <v>554</v>
      </c>
      <c r="AC485" s="390" t="s">
        <v>554</v>
      </c>
      <c r="AD485" s="390" t="s">
        <v>554</v>
      </c>
      <c r="AE485" s="390" t="s">
        <v>554</v>
      </c>
      <c r="AF485" s="390" t="s">
        <v>554</v>
      </c>
      <c r="AG485" s="399" t="s">
        <v>199</v>
      </c>
      <c r="AH485" s="390">
        <v>4.9702035437500003</v>
      </c>
      <c r="AI485" s="390" t="s">
        <v>554</v>
      </c>
      <c r="AJ485" s="390" t="s">
        <v>554</v>
      </c>
    </row>
    <row r="486" spans="1:36" x14ac:dyDescent="0.35">
      <c r="A486" s="427" t="s">
        <v>686</v>
      </c>
      <c r="B486" s="390" t="s">
        <v>529</v>
      </c>
      <c r="C486" s="390" t="s">
        <v>529</v>
      </c>
      <c r="D486" s="390" t="s">
        <v>556</v>
      </c>
      <c r="E486" s="390" t="s">
        <v>529</v>
      </c>
      <c r="F486" s="390" t="s">
        <v>529</v>
      </c>
      <c r="G486" s="390" t="s">
        <v>556</v>
      </c>
      <c r="H486" s="390" t="s">
        <v>529</v>
      </c>
      <c r="I486" s="390" t="s">
        <v>556</v>
      </c>
      <c r="J486" s="390" t="s">
        <v>529</v>
      </c>
      <c r="K486" s="390" t="s">
        <v>556</v>
      </c>
      <c r="L486" s="390" t="s">
        <v>529</v>
      </c>
      <c r="M486" s="390" t="s">
        <v>556</v>
      </c>
      <c r="N486" s="390" t="s">
        <v>556</v>
      </c>
      <c r="O486" s="390" t="s">
        <v>556</v>
      </c>
      <c r="P486" s="390" t="s">
        <v>556</v>
      </c>
      <c r="Q486" s="390" t="s">
        <v>529</v>
      </c>
      <c r="R486" s="390" t="s">
        <v>556</v>
      </c>
      <c r="S486" s="390" t="s">
        <v>529</v>
      </c>
      <c r="T486" s="390" t="s">
        <v>529</v>
      </c>
      <c r="U486" s="390">
        <v>1.84005186808937</v>
      </c>
      <c r="V486" s="399" t="s">
        <v>199</v>
      </c>
      <c r="W486" s="390" t="s">
        <v>529</v>
      </c>
      <c r="X486" s="390" t="s">
        <v>529</v>
      </c>
      <c r="Y486" s="390" t="s">
        <v>556</v>
      </c>
      <c r="Z486" s="390" t="s">
        <v>556</v>
      </c>
      <c r="AA486" s="390" t="s">
        <v>556</v>
      </c>
      <c r="AB486" s="390" t="s">
        <v>556</v>
      </c>
      <c r="AC486" s="390" t="s">
        <v>529</v>
      </c>
      <c r="AD486" s="390" t="s">
        <v>556</v>
      </c>
      <c r="AE486" s="390" t="s">
        <v>556</v>
      </c>
      <c r="AF486" s="390">
        <v>2.4884645670558498</v>
      </c>
      <c r="AG486" s="399" t="s">
        <v>199</v>
      </c>
      <c r="AH486" s="390" t="s">
        <v>556</v>
      </c>
      <c r="AI486" s="390">
        <v>0.34824456910044999</v>
      </c>
      <c r="AJ486" s="390" t="s">
        <v>556</v>
      </c>
    </row>
    <row r="487" spans="1:36" x14ac:dyDescent="0.35">
      <c r="A487" s="427" t="s">
        <v>3458</v>
      </c>
      <c r="B487" s="390" t="s">
        <v>554</v>
      </c>
      <c r="C487" s="390" t="s">
        <v>554</v>
      </c>
      <c r="D487" s="390" t="s">
        <v>554</v>
      </c>
      <c r="E487" s="390" t="s">
        <v>554</v>
      </c>
      <c r="F487" s="390" t="s">
        <v>554</v>
      </c>
      <c r="G487" s="390" t="s">
        <v>554</v>
      </c>
      <c r="H487" s="390" t="s">
        <v>554</v>
      </c>
      <c r="I487" s="390" t="s">
        <v>554</v>
      </c>
      <c r="J487" s="390" t="s">
        <v>554</v>
      </c>
      <c r="K487" s="390" t="s">
        <v>554</v>
      </c>
      <c r="L487" s="390" t="s">
        <v>554</v>
      </c>
      <c r="M487" s="390" t="s">
        <v>554</v>
      </c>
      <c r="N487" s="390" t="s">
        <v>554</v>
      </c>
      <c r="O487" s="390" t="s">
        <v>554</v>
      </c>
      <c r="P487" s="390" t="s">
        <v>554</v>
      </c>
      <c r="Q487" s="390" t="s">
        <v>554</v>
      </c>
      <c r="R487" s="390" t="s">
        <v>554</v>
      </c>
      <c r="S487" s="390" t="s">
        <v>554</v>
      </c>
      <c r="T487" s="390" t="s">
        <v>554</v>
      </c>
      <c r="U487" s="390" t="s">
        <v>554</v>
      </c>
      <c r="V487" s="399" t="s">
        <v>199</v>
      </c>
      <c r="W487" s="390" t="s">
        <v>529</v>
      </c>
      <c r="X487" s="390" t="s">
        <v>529</v>
      </c>
      <c r="Y487" s="390" t="s">
        <v>529</v>
      </c>
      <c r="Z487" s="390" t="s">
        <v>554</v>
      </c>
      <c r="AA487" s="390" t="s">
        <v>529</v>
      </c>
      <c r="AB487" s="390" t="s">
        <v>554</v>
      </c>
      <c r="AC487" s="390" t="s">
        <v>554</v>
      </c>
      <c r="AD487" s="390" t="s">
        <v>554</v>
      </c>
      <c r="AE487" s="390" t="s">
        <v>554</v>
      </c>
      <c r="AF487" s="390" t="s">
        <v>554</v>
      </c>
      <c r="AG487" s="399" t="s">
        <v>199</v>
      </c>
      <c r="AH487" s="390">
        <v>13.247769375000001</v>
      </c>
      <c r="AI487" s="390" t="s">
        <v>529</v>
      </c>
      <c r="AJ487" s="390" t="s">
        <v>529</v>
      </c>
    </row>
    <row r="488" spans="1:36" x14ac:dyDescent="0.35">
      <c r="A488" s="430" t="s">
        <v>687</v>
      </c>
      <c r="B488" s="390">
        <v>0.88</v>
      </c>
      <c r="C488" s="390">
        <v>397.31929999999994</v>
      </c>
      <c r="D488" s="390" t="s">
        <v>527</v>
      </c>
      <c r="E488" s="390" t="s">
        <v>527</v>
      </c>
      <c r="F488" s="390">
        <v>2580.4423400000001</v>
      </c>
      <c r="G488" s="390" t="s">
        <v>527</v>
      </c>
      <c r="H488" s="390">
        <v>56052.275099999999</v>
      </c>
      <c r="I488" s="390" t="s">
        <v>527</v>
      </c>
      <c r="J488" s="390">
        <v>2093.1475999999998</v>
      </c>
      <c r="K488" s="390" t="s">
        <v>527</v>
      </c>
      <c r="L488" s="390" t="s">
        <v>527</v>
      </c>
      <c r="M488" s="390" t="s">
        <v>527</v>
      </c>
      <c r="N488" s="390" t="s">
        <v>527</v>
      </c>
      <c r="O488" s="390" t="s">
        <v>527</v>
      </c>
      <c r="P488" s="390" t="s">
        <v>527</v>
      </c>
      <c r="Q488" s="390">
        <v>117.73</v>
      </c>
      <c r="R488" s="390" t="s">
        <v>527</v>
      </c>
      <c r="S488" s="390" t="s">
        <v>527</v>
      </c>
      <c r="T488" s="390" t="s">
        <v>527</v>
      </c>
      <c r="U488" s="390" t="s">
        <v>527</v>
      </c>
      <c r="V488" s="399" t="s">
        <v>199</v>
      </c>
      <c r="W488" s="390">
        <v>2.1192000000000002</v>
      </c>
      <c r="X488" s="390" t="s">
        <v>527</v>
      </c>
      <c r="Y488" s="390" t="s">
        <v>527</v>
      </c>
      <c r="Z488" s="390" t="s">
        <v>527</v>
      </c>
      <c r="AA488" s="390" t="s">
        <v>527</v>
      </c>
      <c r="AB488" s="390" t="s">
        <v>527</v>
      </c>
      <c r="AC488" s="390" t="s">
        <v>527</v>
      </c>
      <c r="AD488" s="390" t="s">
        <v>527</v>
      </c>
      <c r="AE488" s="390" t="s">
        <v>527</v>
      </c>
      <c r="AF488" s="390" t="s">
        <v>527</v>
      </c>
      <c r="AG488" s="399" t="s">
        <v>199</v>
      </c>
      <c r="AH488" s="390">
        <v>7313.5339055999993</v>
      </c>
      <c r="AI488" s="390" t="s">
        <v>527</v>
      </c>
      <c r="AJ488" s="390" t="s">
        <v>527</v>
      </c>
    </row>
    <row r="489" spans="1:36" x14ac:dyDescent="0.35">
      <c r="A489" s="427" t="s">
        <v>688</v>
      </c>
      <c r="B489" s="390" t="s">
        <v>527</v>
      </c>
      <c r="C489" s="390">
        <v>397.31929999999994</v>
      </c>
      <c r="D489" s="390" t="s">
        <v>527</v>
      </c>
      <c r="E489" s="390" t="s">
        <v>527</v>
      </c>
      <c r="F489" s="390">
        <v>2549.6623400000003</v>
      </c>
      <c r="G489" s="390" t="s">
        <v>527</v>
      </c>
      <c r="H489" s="390">
        <v>49042.255100000002</v>
      </c>
      <c r="I489" s="390" t="s">
        <v>527</v>
      </c>
      <c r="J489" s="390">
        <v>2093.1475999999998</v>
      </c>
      <c r="K489" s="390" t="s">
        <v>527</v>
      </c>
      <c r="L489" s="390" t="s">
        <v>527</v>
      </c>
      <c r="M489" s="390" t="s">
        <v>527</v>
      </c>
      <c r="N489" s="390" t="s">
        <v>527</v>
      </c>
      <c r="O489" s="390" t="s">
        <v>527</v>
      </c>
      <c r="P489" s="390" t="s">
        <v>527</v>
      </c>
      <c r="Q489" s="390">
        <v>99.33</v>
      </c>
      <c r="R489" s="390" t="s">
        <v>527</v>
      </c>
      <c r="S489" s="390" t="s">
        <v>527</v>
      </c>
      <c r="T489" s="390" t="s">
        <v>527</v>
      </c>
      <c r="U489" s="390" t="s">
        <v>527</v>
      </c>
      <c r="V489" s="399" t="s">
        <v>199</v>
      </c>
      <c r="W489" s="390" t="s">
        <v>527</v>
      </c>
      <c r="X489" s="390" t="s">
        <v>527</v>
      </c>
      <c r="Y489" s="390" t="s">
        <v>527</v>
      </c>
      <c r="Z489" s="390" t="s">
        <v>527</v>
      </c>
      <c r="AA489" s="390" t="s">
        <v>527</v>
      </c>
      <c r="AB489" s="390" t="s">
        <v>527</v>
      </c>
      <c r="AC489" s="390" t="s">
        <v>527</v>
      </c>
      <c r="AD489" s="390" t="s">
        <v>527</v>
      </c>
      <c r="AE489" s="390" t="s">
        <v>527</v>
      </c>
      <c r="AF489" s="390" t="s">
        <v>527</v>
      </c>
      <c r="AG489" s="399" t="s">
        <v>199</v>
      </c>
      <c r="AH489" s="390" t="s">
        <v>3303</v>
      </c>
      <c r="AI489" s="390" t="s">
        <v>527</v>
      </c>
      <c r="AJ489" s="390" t="s">
        <v>527</v>
      </c>
    </row>
    <row r="490" spans="1:36" x14ac:dyDescent="0.35">
      <c r="A490" s="427" t="s">
        <v>689</v>
      </c>
      <c r="B490" s="390" t="s">
        <v>527</v>
      </c>
      <c r="C490" s="390" t="s">
        <v>527</v>
      </c>
      <c r="D490" s="390" t="s">
        <v>527</v>
      </c>
      <c r="E490" s="390" t="s">
        <v>527</v>
      </c>
      <c r="F490" s="390" t="s">
        <v>527</v>
      </c>
      <c r="G490" s="390" t="s">
        <v>527</v>
      </c>
      <c r="H490" s="390">
        <v>1042.52</v>
      </c>
      <c r="I490" s="390" t="s">
        <v>527</v>
      </c>
      <c r="J490" s="390" t="s">
        <v>527</v>
      </c>
      <c r="K490" s="390" t="s">
        <v>527</v>
      </c>
      <c r="L490" s="390" t="s">
        <v>527</v>
      </c>
      <c r="M490" s="390" t="s">
        <v>527</v>
      </c>
      <c r="N490" s="390" t="s">
        <v>527</v>
      </c>
      <c r="O490" s="390" t="s">
        <v>527</v>
      </c>
      <c r="P490" s="390" t="s">
        <v>527</v>
      </c>
      <c r="Q490" s="390" t="s">
        <v>527</v>
      </c>
      <c r="R490" s="390" t="s">
        <v>527</v>
      </c>
      <c r="S490" s="390" t="s">
        <v>527</v>
      </c>
      <c r="T490" s="390" t="s">
        <v>527</v>
      </c>
      <c r="U490" s="390" t="s">
        <v>527</v>
      </c>
      <c r="V490" s="399" t="s">
        <v>199</v>
      </c>
      <c r="W490" s="390" t="s">
        <v>527</v>
      </c>
      <c r="X490" s="390" t="s">
        <v>527</v>
      </c>
      <c r="Y490" s="390" t="s">
        <v>527</v>
      </c>
      <c r="Z490" s="390" t="s">
        <v>527</v>
      </c>
      <c r="AA490" s="390" t="s">
        <v>527</v>
      </c>
      <c r="AB490" s="390" t="s">
        <v>527</v>
      </c>
      <c r="AC490" s="390" t="s">
        <v>527</v>
      </c>
      <c r="AD490" s="390" t="s">
        <v>527</v>
      </c>
      <c r="AE490" s="390" t="s">
        <v>527</v>
      </c>
      <c r="AF490" s="390" t="s">
        <v>527</v>
      </c>
      <c r="AG490" s="399" t="s">
        <v>199</v>
      </c>
      <c r="AH490" s="390" t="s">
        <v>529</v>
      </c>
      <c r="AI490" s="390" t="s">
        <v>527</v>
      </c>
      <c r="AJ490" s="390" t="s">
        <v>527</v>
      </c>
    </row>
    <row r="491" spans="1:36" x14ac:dyDescent="0.35">
      <c r="A491" s="427" t="s">
        <v>690</v>
      </c>
      <c r="B491" s="390">
        <v>0.88</v>
      </c>
      <c r="C491" s="390" t="s">
        <v>527</v>
      </c>
      <c r="D491" s="390" t="s">
        <v>527</v>
      </c>
      <c r="E491" s="390" t="s">
        <v>527</v>
      </c>
      <c r="F491" s="390">
        <v>30.78</v>
      </c>
      <c r="G491" s="390" t="s">
        <v>527</v>
      </c>
      <c r="H491" s="390" t="s">
        <v>527</v>
      </c>
      <c r="I491" s="390" t="s">
        <v>527</v>
      </c>
      <c r="J491" s="390" t="s">
        <v>527</v>
      </c>
      <c r="K491" s="390" t="s">
        <v>527</v>
      </c>
      <c r="L491" s="390" t="s">
        <v>527</v>
      </c>
      <c r="M491" s="390" t="s">
        <v>527</v>
      </c>
      <c r="N491" s="390" t="s">
        <v>527</v>
      </c>
      <c r="O491" s="390" t="s">
        <v>527</v>
      </c>
      <c r="P491" s="390" t="s">
        <v>527</v>
      </c>
      <c r="Q491" s="390">
        <v>18.399999999999999</v>
      </c>
      <c r="R491" s="390" t="s">
        <v>527</v>
      </c>
      <c r="S491" s="390" t="s">
        <v>527</v>
      </c>
      <c r="T491" s="390" t="s">
        <v>527</v>
      </c>
      <c r="U491" s="390" t="s">
        <v>527</v>
      </c>
      <c r="V491" s="399" t="s">
        <v>199</v>
      </c>
      <c r="W491" s="390">
        <v>2.1192000000000002</v>
      </c>
      <c r="X491" s="390" t="s">
        <v>527</v>
      </c>
      <c r="Y491" s="390" t="s">
        <v>527</v>
      </c>
      <c r="Z491" s="390" t="s">
        <v>527</v>
      </c>
      <c r="AA491" s="390" t="s">
        <v>527</v>
      </c>
      <c r="AB491" s="390" t="s">
        <v>527</v>
      </c>
      <c r="AC491" s="390" t="s">
        <v>527</v>
      </c>
      <c r="AD491" s="390" t="s">
        <v>527</v>
      </c>
      <c r="AE491" s="390" t="s">
        <v>527</v>
      </c>
      <c r="AF491" s="390" t="s">
        <v>527</v>
      </c>
      <c r="AG491" s="399" t="s">
        <v>199</v>
      </c>
      <c r="AH491" s="390" t="s">
        <v>529</v>
      </c>
      <c r="AI491" s="390" t="s">
        <v>527</v>
      </c>
      <c r="AJ491" s="390" t="s">
        <v>527</v>
      </c>
    </row>
    <row r="492" spans="1:36" x14ac:dyDescent="0.35">
      <c r="A492" s="427" t="s">
        <v>691</v>
      </c>
      <c r="B492" s="390" t="s">
        <v>527</v>
      </c>
      <c r="C492" s="390" t="s">
        <v>527</v>
      </c>
      <c r="D492" s="390" t="s">
        <v>527</v>
      </c>
      <c r="E492" s="390" t="s">
        <v>527</v>
      </c>
      <c r="F492" s="390" t="s">
        <v>527</v>
      </c>
      <c r="G492" s="390" t="s">
        <v>527</v>
      </c>
      <c r="H492" s="390">
        <v>5967.5</v>
      </c>
      <c r="I492" s="390" t="s">
        <v>527</v>
      </c>
      <c r="J492" s="390" t="s">
        <v>527</v>
      </c>
      <c r="K492" s="390" t="s">
        <v>527</v>
      </c>
      <c r="L492" s="390" t="s">
        <v>527</v>
      </c>
      <c r="M492" s="390" t="s">
        <v>527</v>
      </c>
      <c r="N492" s="390" t="s">
        <v>527</v>
      </c>
      <c r="O492" s="390" t="s">
        <v>527</v>
      </c>
      <c r="P492" s="390" t="s">
        <v>527</v>
      </c>
      <c r="Q492" s="390" t="s">
        <v>527</v>
      </c>
      <c r="R492" s="390" t="s">
        <v>527</v>
      </c>
      <c r="S492" s="390" t="s">
        <v>527</v>
      </c>
      <c r="T492" s="390" t="s">
        <v>527</v>
      </c>
      <c r="U492" s="390" t="s">
        <v>527</v>
      </c>
      <c r="V492" s="399" t="s">
        <v>199</v>
      </c>
      <c r="W492" s="390" t="s">
        <v>527</v>
      </c>
      <c r="X492" s="390" t="s">
        <v>527</v>
      </c>
      <c r="Y492" s="390" t="s">
        <v>527</v>
      </c>
      <c r="Z492" s="390" t="s">
        <v>527</v>
      </c>
      <c r="AA492" s="390" t="s">
        <v>527</v>
      </c>
      <c r="AB492" s="390" t="s">
        <v>527</v>
      </c>
      <c r="AC492" s="390" t="s">
        <v>527</v>
      </c>
      <c r="AD492" s="390" t="s">
        <v>527</v>
      </c>
      <c r="AE492" s="390" t="s">
        <v>527</v>
      </c>
      <c r="AF492" s="390" t="s">
        <v>527</v>
      </c>
      <c r="AG492" s="399" t="s">
        <v>199</v>
      </c>
      <c r="AH492" s="390" t="s">
        <v>601</v>
      </c>
      <c r="AI492" s="390" t="s">
        <v>527</v>
      </c>
      <c r="AJ492" s="390" t="s">
        <v>527</v>
      </c>
    </row>
    <row r="493" spans="1:36" x14ac:dyDescent="0.35">
      <c r="A493" s="427" t="s">
        <v>692</v>
      </c>
      <c r="B493" s="390" t="s">
        <v>527</v>
      </c>
      <c r="C493" s="390" t="s">
        <v>527</v>
      </c>
      <c r="D493" s="390" t="s">
        <v>527</v>
      </c>
      <c r="E493" s="390" t="s">
        <v>527</v>
      </c>
      <c r="F493" s="390" t="s">
        <v>527</v>
      </c>
      <c r="G493" s="390" t="s">
        <v>527</v>
      </c>
      <c r="H493" s="390" t="s">
        <v>527</v>
      </c>
      <c r="I493" s="390" t="s">
        <v>527</v>
      </c>
      <c r="J493" s="390" t="s">
        <v>527</v>
      </c>
      <c r="K493" s="390" t="s">
        <v>527</v>
      </c>
      <c r="L493" s="390" t="s">
        <v>527</v>
      </c>
      <c r="M493" s="390" t="s">
        <v>527</v>
      </c>
      <c r="N493" s="390" t="s">
        <v>527</v>
      </c>
      <c r="O493" s="390" t="s">
        <v>527</v>
      </c>
      <c r="P493" s="390" t="s">
        <v>527</v>
      </c>
      <c r="Q493" s="390" t="s">
        <v>527</v>
      </c>
      <c r="R493" s="390" t="s">
        <v>527</v>
      </c>
      <c r="S493" s="390" t="s">
        <v>527</v>
      </c>
      <c r="T493" s="390" t="s">
        <v>527</v>
      </c>
      <c r="U493" s="390" t="s">
        <v>527</v>
      </c>
      <c r="V493" s="399" t="s">
        <v>199</v>
      </c>
      <c r="W493" s="390" t="s">
        <v>527</v>
      </c>
      <c r="X493" s="390" t="s">
        <v>527</v>
      </c>
      <c r="Y493" s="390" t="s">
        <v>527</v>
      </c>
      <c r="Z493" s="390" t="s">
        <v>527</v>
      </c>
      <c r="AA493" s="390" t="s">
        <v>527</v>
      </c>
      <c r="AB493" s="390" t="s">
        <v>527</v>
      </c>
      <c r="AC493" s="390" t="s">
        <v>527</v>
      </c>
      <c r="AD493" s="390" t="s">
        <v>527</v>
      </c>
      <c r="AE493" s="390" t="s">
        <v>527</v>
      </c>
      <c r="AF493" s="390" t="s">
        <v>527</v>
      </c>
      <c r="AG493" s="399" t="s">
        <v>199</v>
      </c>
      <c r="AH493" s="390" t="s">
        <v>529</v>
      </c>
      <c r="AI493" s="390" t="s">
        <v>527</v>
      </c>
      <c r="AJ493" s="390" t="s">
        <v>527</v>
      </c>
    </row>
    <row r="494" spans="1:36" x14ac:dyDescent="0.35">
      <c r="A494" s="428" t="s">
        <v>693</v>
      </c>
      <c r="B494" s="390" t="s">
        <v>527</v>
      </c>
      <c r="C494" s="390" t="s">
        <v>527</v>
      </c>
      <c r="D494" s="390" t="s">
        <v>527</v>
      </c>
      <c r="E494" s="390" t="s">
        <v>527</v>
      </c>
      <c r="F494" s="390" t="s">
        <v>527</v>
      </c>
      <c r="G494" s="390" t="s">
        <v>527</v>
      </c>
      <c r="H494" s="390" t="s">
        <v>527</v>
      </c>
      <c r="I494" s="390" t="s">
        <v>527</v>
      </c>
      <c r="J494" s="390" t="s">
        <v>527</v>
      </c>
      <c r="K494" s="390" t="s">
        <v>527</v>
      </c>
      <c r="L494" s="390" t="s">
        <v>527</v>
      </c>
      <c r="M494" s="390" t="s">
        <v>527</v>
      </c>
      <c r="N494" s="390" t="s">
        <v>527</v>
      </c>
      <c r="O494" s="390" t="s">
        <v>527</v>
      </c>
      <c r="P494" s="390" t="s">
        <v>527</v>
      </c>
      <c r="Q494" s="390" t="s">
        <v>527</v>
      </c>
      <c r="R494" s="390" t="s">
        <v>527</v>
      </c>
      <c r="S494" s="390" t="s">
        <v>527</v>
      </c>
      <c r="T494" s="390" t="s">
        <v>527</v>
      </c>
      <c r="U494" s="390" t="s">
        <v>527</v>
      </c>
      <c r="V494" s="399" t="s">
        <v>199</v>
      </c>
      <c r="W494" s="390" t="s">
        <v>527</v>
      </c>
      <c r="X494" s="390" t="s">
        <v>527</v>
      </c>
      <c r="Y494" s="390" t="s">
        <v>527</v>
      </c>
      <c r="Z494" s="390" t="s">
        <v>527</v>
      </c>
      <c r="AA494" s="390" t="s">
        <v>527</v>
      </c>
      <c r="AB494" s="390" t="s">
        <v>527</v>
      </c>
      <c r="AC494" s="390" t="s">
        <v>527</v>
      </c>
      <c r="AD494" s="390" t="s">
        <v>527</v>
      </c>
      <c r="AE494" s="390" t="s">
        <v>527</v>
      </c>
      <c r="AF494" s="390" t="s">
        <v>527</v>
      </c>
      <c r="AG494" s="399" t="s">
        <v>199</v>
      </c>
      <c r="AH494" s="390">
        <v>7313.5339055999993</v>
      </c>
      <c r="AI494" s="390" t="s">
        <v>527</v>
      </c>
      <c r="AJ494" s="390" t="s">
        <v>527</v>
      </c>
    </row>
    <row r="495" spans="1:36" x14ac:dyDescent="0.35">
      <c r="A495" s="429" t="s">
        <v>694</v>
      </c>
      <c r="B495" s="390" t="s">
        <v>527</v>
      </c>
      <c r="C495" s="390" t="s">
        <v>527</v>
      </c>
      <c r="D495" s="390" t="s">
        <v>527</v>
      </c>
      <c r="E495" s="390" t="s">
        <v>527</v>
      </c>
      <c r="F495" s="390" t="s">
        <v>527</v>
      </c>
      <c r="G495" s="390" t="s">
        <v>527</v>
      </c>
      <c r="H495" s="390" t="s">
        <v>527</v>
      </c>
      <c r="I495" s="390" t="s">
        <v>527</v>
      </c>
      <c r="J495" s="390" t="s">
        <v>527</v>
      </c>
      <c r="K495" s="390" t="s">
        <v>527</v>
      </c>
      <c r="L495" s="390" t="s">
        <v>527</v>
      </c>
      <c r="M495" s="390" t="s">
        <v>527</v>
      </c>
      <c r="N495" s="390" t="s">
        <v>527</v>
      </c>
      <c r="O495" s="390" t="s">
        <v>527</v>
      </c>
      <c r="P495" s="390" t="s">
        <v>527</v>
      </c>
      <c r="Q495" s="390" t="s">
        <v>527</v>
      </c>
      <c r="R495" s="390" t="s">
        <v>527</v>
      </c>
      <c r="S495" s="390" t="s">
        <v>527</v>
      </c>
      <c r="T495" s="390" t="s">
        <v>527</v>
      </c>
      <c r="U495" s="390" t="s">
        <v>527</v>
      </c>
      <c r="V495" s="399" t="s">
        <v>199</v>
      </c>
      <c r="W495" s="390" t="s">
        <v>527</v>
      </c>
      <c r="X495" s="390" t="s">
        <v>527</v>
      </c>
      <c r="Y495" s="390" t="s">
        <v>527</v>
      </c>
      <c r="Z495" s="390" t="s">
        <v>527</v>
      </c>
      <c r="AA495" s="390" t="s">
        <v>527</v>
      </c>
      <c r="AB495" s="390" t="s">
        <v>527</v>
      </c>
      <c r="AC495" s="390" t="s">
        <v>527</v>
      </c>
      <c r="AD495" s="390" t="s">
        <v>527</v>
      </c>
      <c r="AE495" s="390" t="s">
        <v>527</v>
      </c>
      <c r="AF495" s="390" t="s">
        <v>527</v>
      </c>
      <c r="AG495" s="399" t="s">
        <v>199</v>
      </c>
      <c r="AH495" s="390" t="s">
        <v>527</v>
      </c>
      <c r="AI495" s="390">
        <v>366.24329245063001</v>
      </c>
      <c r="AJ495" s="390" t="s">
        <v>527</v>
      </c>
    </row>
    <row r="496" spans="1:36" x14ac:dyDescent="0.35">
      <c r="A496" s="427" t="s">
        <v>695</v>
      </c>
      <c r="B496" s="390" t="s">
        <v>527</v>
      </c>
      <c r="C496" s="390" t="s">
        <v>527</v>
      </c>
      <c r="D496" s="390" t="s">
        <v>527</v>
      </c>
      <c r="E496" s="390" t="s">
        <v>527</v>
      </c>
      <c r="F496" s="390" t="s">
        <v>527</v>
      </c>
      <c r="G496" s="390" t="s">
        <v>527</v>
      </c>
      <c r="H496" s="390" t="s">
        <v>527</v>
      </c>
      <c r="I496" s="390" t="s">
        <v>527</v>
      </c>
      <c r="J496" s="390" t="s">
        <v>527</v>
      </c>
      <c r="K496" s="390" t="s">
        <v>527</v>
      </c>
      <c r="L496" s="390" t="s">
        <v>527</v>
      </c>
      <c r="M496" s="390" t="s">
        <v>527</v>
      </c>
      <c r="N496" s="390" t="s">
        <v>527</v>
      </c>
      <c r="O496" s="390" t="s">
        <v>527</v>
      </c>
      <c r="P496" s="390" t="s">
        <v>527</v>
      </c>
      <c r="Q496" s="390" t="s">
        <v>527</v>
      </c>
      <c r="R496" s="390" t="s">
        <v>527</v>
      </c>
      <c r="S496" s="390" t="s">
        <v>527</v>
      </c>
      <c r="T496" s="390" t="s">
        <v>527</v>
      </c>
      <c r="U496" s="390" t="s">
        <v>527</v>
      </c>
      <c r="V496" s="399" t="s">
        <v>199</v>
      </c>
      <c r="W496" s="390" t="s">
        <v>527</v>
      </c>
      <c r="X496" s="390" t="s">
        <v>527</v>
      </c>
      <c r="Y496" s="390" t="s">
        <v>527</v>
      </c>
      <c r="Z496" s="390" t="s">
        <v>527</v>
      </c>
      <c r="AA496" s="390" t="s">
        <v>527</v>
      </c>
      <c r="AB496" s="390" t="s">
        <v>527</v>
      </c>
      <c r="AC496" s="390" t="s">
        <v>527</v>
      </c>
      <c r="AD496" s="390" t="s">
        <v>527</v>
      </c>
      <c r="AE496" s="390" t="s">
        <v>527</v>
      </c>
      <c r="AF496" s="390" t="s">
        <v>527</v>
      </c>
      <c r="AG496" s="399" t="s">
        <v>199</v>
      </c>
      <c r="AH496" s="390" t="s">
        <v>527</v>
      </c>
      <c r="AI496" s="390">
        <v>366.24329245062688</v>
      </c>
      <c r="AJ496" s="390" t="s">
        <v>527</v>
      </c>
    </row>
    <row r="497" spans="1:36" x14ac:dyDescent="0.35">
      <c r="A497" s="427" t="s">
        <v>3459</v>
      </c>
      <c r="B497" s="399" t="s">
        <v>199</v>
      </c>
      <c r="C497" s="399" t="s">
        <v>199</v>
      </c>
      <c r="D497" s="399" t="s">
        <v>199</v>
      </c>
      <c r="E497" s="399" t="s">
        <v>199</v>
      </c>
      <c r="F497" s="399" t="s">
        <v>199</v>
      </c>
      <c r="G497" s="399" t="s">
        <v>199</v>
      </c>
      <c r="H497" s="399" t="s">
        <v>199</v>
      </c>
      <c r="I497" s="399" t="s">
        <v>199</v>
      </c>
      <c r="J497" s="399" t="s">
        <v>199</v>
      </c>
      <c r="K497" s="399" t="s">
        <v>199</v>
      </c>
      <c r="L497" s="399" t="s">
        <v>199</v>
      </c>
      <c r="M497" s="399" t="s">
        <v>199</v>
      </c>
      <c r="N497" s="399" t="s">
        <v>199</v>
      </c>
      <c r="O497" s="399" t="s">
        <v>199</v>
      </c>
      <c r="P497" s="399" t="s">
        <v>199</v>
      </c>
      <c r="Q497" s="399" t="s">
        <v>199</v>
      </c>
      <c r="R497" s="399" t="s">
        <v>199</v>
      </c>
      <c r="S497" s="399" t="s">
        <v>199</v>
      </c>
      <c r="T497" s="399" t="s">
        <v>199</v>
      </c>
      <c r="U497" s="399" t="s">
        <v>199</v>
      </c>
      <c r="V497" s="399" t="s">
        <v>199</v>
      </c>
      <c r="W497" s="390" t="s">
        <v>527</v>
      </c>
      <c r="X497" s="390" t="s">
        <v>527</v>
      </c>
      <c r="Y497" s="390" t="s">
        <v>527</v>
      </c>
      <c r="Z497" s="390" t="s">
        <v>527</v>
      </c>
      <c r="AA497" s="390" t="s">
        <v>527</v>
      </c>
      <c r="AB497" s="390" t="s">
        <v>527</v>
      </c>
      <c r="AC497" s="390" t="s">
        <v>527</v>
      </c>
      <c r="AD497" s="390" t="s">
        <v>527</v>
      </c>
      <c r="AE497" s="390" t="s">
        <v>527</v>
      </c>
      <c r="AF497" s="390" t="s">
        <v>527</v>
      </c>
      <c r="AG497" s="399" t="s">
        <v>199</v>
      </c>
      <c r="AH497" s="399" t="s">
        <v>199</v>
      </c>
      <c r="AI497" s="390" t="s">
        <v>554</v>
      </c>
      <c r="AJ497" s="399" t="s">
        <v>199</v>
      </c>
    </row>
    <row r="498" spans="1:36" x14ac:dyDescent="0.35">
      <c r="A498" s="427" t="s">
        <v>696</v>
      </c>
      <c r="B498" s="390" t="s">
        <v>527</v>
      </c>
      <c r="C498" s="390" t="s">
        <v>527</v>
      </c>
      <c r="D498" s="390" t="s">
        <v>527</v>
      </c>
      <c r="E498" s="390" t="s">
        <v>527</v>
      </c>
      <c r="F498" s="390" t="s">
        <v>527</v>
      </c>
      <c r="G498" s="390" t="s">
        <v>527</v>
      </c>
      <c r="H498" s="390" t="s">
        <v>527</v>
      </c>
      <c r="I498" s="390" t="s">
        <v>527</v>
      </c>
      <c r="J498" s="390" t="s">
        <v>527</v>
      </c>
      <c r="K498" s="390" t="s">
        <v>527</v>
      </c>
      <c r="L498" s="390" t="s">
        <v>527</v>
      </c>
      <c r="M498" s="390" t="s">
        <v>527</v>
      </c>
      <c r="N498" s="390" t="s">
        <v>527</v>
      </c>
      <c r="O498" s="390" t="s">
        <v>527</v>
      </c>
      <c r="P498" s="390" t="s">
        <v>527</v>
      </c>
      <c r="Q498" s="390" t="s">
        <v>527</v>
      </c>
      <c r="R498" s="390" t="s">
        <v>527</v>
      </c>
      <c r="S498" s="390" t="s">
        <v>527</v>
      </c>
      <c r="T498" s="390" t="s">
        <v>527</v>
      </c>
      <c r="U498" s="390" t="s">
        <v>527</v>
      </c>
      <c r="V498" s="399" t="s">
        <v>199</v>
      </c>
      <c r="W498" s="390" t="s">
        <v>527</v>
      </c>
      <c r="X498" s="390" t="s">
        <v>527</v>
      </c>
      <c r="Y498" s="390" t="s">
        <v>527</v>
      </c>
      <c r="Z498" s="390" t="s">
        <v>527</v>
      </c>
      <c r="AA498" s="390" t="s">
        <v>527</v>
      </c>
      <c r="AB498" s="390" t="s">
        <v>527</v>
      </c>
      <c r="AC498" s="390" t="s">
        <v>527</v>
      </c>
      <c r="AD498" s="390" t="s">
        <v>527</v>
      </c>
      <c r="AE498" s="390" t="s">
        <v>527</v>
      </c>
      <c r="AF498" s="390" t="s">
        <v>527</v>
      </c>
      <c r="AG498" s="399" t="s">
        <v>199</v>
      </c>
      <c r="AH498" s="390" t="s">
        <v>527</v>
      </c>
      <c r="AI498" s="390" t="s">
        <v>527</v>
      </c>
      <c r="AJ498" s="390" t="s">
        <v>527</v>
      </c>
    </row>
    <row r="499" spans="1:36" x14ac:dyDescent="0.35">
      <c r="A499" s="339" t="s">
        <v>745</v>
      </c>
      <c r="B499" s="390" t="s">
        <v>561</v>
      </c>
      <c r="C499" s="390" t="s">
        <v>527</v>
      </c>
      <c r="D499" s="390" t="s">
        <v>527</v>
      </c>
      <c r="E499" s="390" t="s">
        <v>527</v>
      </c>
      <c r="F499" s="390" t="s">
        <v>527</v>
      </c>
      <c r="G499" s="390" t="s">
        <v>527</v>
      </c>
      <c r="H499" s="390" t="s">
        <v>527</v>
      </c>
      <c r="I499" s="390" t="s">
        <v>527</v>
      </c>
      <c r="J499" s="390" t="s">
        <v>527</v>
      </c>
      <c r="K499" s="390" t="s">
        <v>527</v>
      </c>
      <c r="L499" s="390" t="s">
        <v>527</v>
      </c>
      <c r="M499" s="390" t="s">
        <v>527</v>
      </c>
      <c r="N499" s="390" t="s">
        <v>527</v>
      </c>
      <c r="O499" s="390" t="s">
        <v>527</v>
      </c>
      <c r="P499" s="390" t="s">
        <v>527</v>
      </c>
      <c r="Q499" s="390" t="s">
        <v>527</v>
      </c>
      <c r="R499" s="390" t="s">
        <v>527</v>
      </c>
      <c r="S499" s="390" t="s">
        <v>527</v>
      </c>
      <c r="T499" s="390" t="s">
        <v>527</v>
      </c>
      <c r="U499" s="390" t="s">
        <v>527</v>
      </c>
      <c r="V499" s="399" t="s">
        <v>199</v>
      </c>
      <c r="W499" s="390" t="s">
        <v>561</v>
      </c>
      <c r="X499" s="390" t="s">
        <v>561</v>
      </c>
      <c r="Y499" s="390" t="s">
        <v>561</v>
      </c>
      <c r="Z499" s="390" t="s">
        <v>527</v>
      </c>
      <c r="AA499" s="390" t="s">
        <v>561</v>
      </c>
      <c r="AB499" s="390" t="s">
        <v>527</v>
      </c>
      <c r="AC499" s="390" t="s">
        <v>527</v>
      </c>
      <c r="AD499" s="390" t="s">
        <v>527</v>
      </c>
      <c r="AE499" s="390" t="s">
        <v>527</v>
      </c>
      <c r="AF499" s="390" t="s">
        <v>527</v>
      </c>
      <c r="AG499" s="399" t="s">
        <v>199</v>
      </c>
      <c r="AH499" s="390" t="s">
        <v>527</v>
      </c>
      <c r="AI499" s="390" t="s">
        <v>561</v>
      </c>
      <c r="AJ499" s="390" t="s">
        <v>561</v>
      </c>
    </row>
    <row r="500" spans="1:36" x14ac:dyDescent="0.35">
      <c r="A500" s="432" t="s">
        <v>746</v>
      </c>
      <c r="B500" s="390" t="s">
        <v>561</v>
      </c>
      <c r="C500" s="390" t="s">
        <v>527</v>
      </c>
      <c r="D500" s="390" t="s">
        <v>527</v>
      </c>
      <c r="E500" s="390" t="s">
        <v>527</v>
      </c>
      <c r="F500" s="390" t="s">
        <v>527</v>
      </c>
      <c r="G500" s="390" t="s">
        <v>527</v>
      </c>
      <c r="H500" s="390" t="s">
        <v>527</v>
      </c>
      <c r="I500" s="390" t="s">
        <v>527</v>
      </c>
      <c r="J500" s="390" t="s">
        <v>527</v>
      </c>
      <c r="K500" s="390" t="s">
        <v>527</v>
      </c>
      <c r="L500" s="390" t="s">
        <v>527</v>
      </c>
      <c r="M500" s="390" t="s">
        <v>527</v>
      </c>
      <c r="N500" s="390" t="s">
        <v>527</v>
      </c>
      <c r="O500" s="390" t="s">
        <v>527</v>
      </c>
      <c r="P500" s="390" t="s">
        <v>527</v>
      </c>
      <c r="Q500" s="390" t="s">
        <v>527</v>
      </c>
      <c r="R500" s="390" t="s">
        <v>527</v>
      </c>
      <c r="S500" s="390" t="s">
        <v>527</v>
      </c>
      <c r="T500" s="390" t="s">
        <v>527</v>
      </c>
      <c r="U500" s="390" t="s">
        <v>527</v>
      </c>
      <c r="V500" s="399" t="s">
        <v>199</v>
      </c>
      <c r="W500" s="390" t="s">
        <v>561</v>
      </c>
      <c r="X500" s="390" t="s">
        <v>561</v>
      </c>
      <c r="Y500" s="390" t="s">
        <v>561</v>
      </c>
      <c r="Z500" s="390" t="s">
        <v>527</v>
      </c>
      <c r="AA500" s="390" t="s">
        <v>561</v>
      </c>
      <c r="AB500" s="390" t="s">
        <v>527</v>
      </c>
      <c r="AC500" s="390" t="s">
        <v>527</v>
      </c>
      <c r="AD500" s="390" t="s">
        <v>527</v>
      </c>
      <c r="AE500" s="390" t="s">
        <v>527</v>
      </c>
      <c r="AF500" s="390" t="s">
        <v>527</v>
      </c>
      <c r="AG500" s="399" t="s">
        <v>199</v>
      </c>
      <c r="AH500" s="390" t="s">
        <v>527</v>
      </c>
      <c r="AI500" s="390" t="s">
        <v>561</v>
      </c>
      <c r="AJ500" s="390" t="s">
        <v>561</v>
      </c>
    </row>
    <row r="501" spans="1:36" ht="15.75" customHeight="1" thickBot="1" x14ac:dyDescent="0.4">
      <c r="A501" s="340" t="s">
        <v>747</v>
      </c>
      <c r="B501" s="500" t="s">
        <v>734</v>
      </c>
      <c r="C501" s="502"/>
      <c r="D501" s="502"/>
      <c r="E501" s="502"/>
      <c r="F501" s="502"/>
      <c r="G501" s="502"/>
      <c r="H501" s="502"/>
      <c r="I501" s="502"/>
      <c r="J501" s="502"/>
      <c r="K501" s="502"/>
      <c r="L501" s="502"/>
      <c r="M501" s="502"/>
      <c r="N501" s="502"/>
      <c r="O501" s="502"/>
      <c r="P501" s="502"/>
      <c r="Q501" s="502"/>
      <c r="R501" s="502"/>
      <c r="S501" s="502"/>
      <c r="T501" s="502"/>
      <c r="U501" s="502"/>
      <c r="V501" s="502"/>
      <c r="W501" s="502"/>
      <c r="X501" s="502"/>
      <c r="Y501" s="502"/>
      <c r="Z501" s="502"/>
      <c r="AA501" s="502"/>
      <c r="AB501" s="502"/>
      <c r="AC501" s="502"/>
      <c r="AD501" s="502"/>
      <c r="AE501" s="502"/>
      <c r="AF501" s="502"/>
      <c r="AG501" s="502"/>
      <c r="AH501" s="502"/>
      <c r="AI501" s="502"/>
      <c r="AJ501" s="503"/>
    </row>
    <row r="502" spans="1:36" ht="15" thickTop="1" x14ac:dyDescent="0.35">
      <c r="A502" s="337" t="s">
        <v>748</v>
      </c>
      <c r="B502" s="390">
        <v>20255.686821310028</v>
      </c>
      <c r="C502" s="390">
        <v>268.19052749999997</v>
      </c>
      <c r="D502" s="390" t="s">
        <v>832</v>
      </c>
      <c r="E502" s="390" t="s">
        <v>832</v>
      </c>
      <c r="F502" s="390">
        <v>9031.5481900000013</v>
      </c>
      <c r="G502" s="390" t="s">
        <v>552</v>
      </c>
      <c r="H502" s="390">
        <v>80154.753393000006</v>
      </c>
      <c r="I502" s="390" t="s">
        <v>552</v>
      </c>
      <c r="J502" s="390">
        <v>9356.369772</v>
      </c>
      <c r="K502" s="390" t="s">
        <v>552</v>
      </c>
      <c r="L502" s="390" t="s">
        <v>832</v>
      </c>
      <c r="M502" s="390" t="s">
        <v>552</v>
      </c>
      <c r="N502" s="390" t="s">
        <v>552</v>
      </c>
      <c r="O502" s="390" t="s">
        <v>552</v>
      </c>
      <c r="P502" s="390" t="s">
        <v>552</v>
      </c>
      <c r="Q502" s="390">
        <v>1154.9313</v>
      </c>
      <c r="R502" s="390" t="s">
        <v>552</v>
      </c>
      <c r="S502" s="390" t="s">
        <v>832</v>
      </c>
      <c r="T502" s="390" t="s">
        <v>832</v>
      </c>
      <c r="U502" s="390">
        <v>1.84005186808937</v>
      </c>
      <c r="V502" s="399" t="s">
        <v>199</v>
      </c>
      <c r="W502" s="390">
        <v>3985.2978501399257</v>
      </c>
      <c r="X502" s="390">
        <v>2522.7156316579408</v>
      </c>
      <c r="Y502" s="390">
        <v>79.222245606505325</v>
      </c>
      <c r="Z502" s="390" t="s">
        <v>552</v>
      </c>
      <c r="AA502" s="390">
        <v>117.63778721389281</v>
      </c>
      <c r="AB502" s="390" t="s">
        <v>552</v>
      </c>
      <c r="AC502" s="390" t="s">
        <v>832</v>
      </c>
      <c r="AD502" s="390" t="s">
        <v>552</v>
      </c>
      <c r="AE502" s="390" t="s">
        <v>552</v>
      </c>
      <c r="AF502" s="390">
        <v>2.4884645670558498</v>
      </c>
      <c r="AG502" s="399" t="s">
        <v>199</v>
      </c>
      <c r="AH502" s="390">
        <v>7332.5098355411983</v>
      </c>
      <c r="AI502" s="390">
        <v>11803.055759120232</v>
      </c>
      <c r="AJ502" s="390">
        <v>490.71858044203998</v>
      </c>
    </row>
    <row r="503" spans="1:36" x14ac:dyDescent="0.35">
      <c r="A503" s="338" t="s">
        <v>749</v>
      </c>
      <c r="B503" s="390">
        <v>20040.325102040817</v>
      </c>
      <c r="C503" s="390" t="s">
        <v>527</v>
      </c>
      <c r="D503" s="390" t="s">
        <v>527</v>
      </c>
      <c r="E503" s="390" t="s">
        <v>527</v>
      </c>
      <c r="F503" s="390" t="s">
        <v>527</v>
      </c>
      <c r="G503" s="390" t="s">
        <v>527</v>
      </c>
      <c r="H503" s="390" t="s">
        <v>527</v>
      </c>
      <c r="I503" s="390" t="s">
        <v>527</v>
      </c>
      <c r="J503" s="390" t="s">
        <v>527</v>
      </c>
      <c r="K503" s="390" t="s">
        <v>527</v>
      </c>
      <c r="L503" s="390" t="s">
        <v>527</v>
      </c>
      <c r="M503" s="390" t="s">
        <v>527</v>
      </c>
      <c r="N503" s="390" t="s">
        <v>527</v>
      </c>
      <c r="O503" s="390" t="s">
        <v>527</v>
      </c>
      <c r="P503" s="390" t="s">
        <v>527</v>
      </c>
      <c r="Q503" s="390" t="s">
        <v>527</v>
      </c>
      <c r="R503" s="390" t="s">
        <v>527</v>
      </c>
      <c r="S503" s="390" t="s">
        <v>527</v>
      </c>
      <c r="T503" s="390" t="s">
        <v>527</v>
      </c>
      <c r="U503" s="390" t="s">
        <v>527</v>
      </c>
      <c r="V503" s="399" t="s">
        <v>199</v>
      </c>
      <c r="W503" s="390" t="s">
        <v>527</v>
      </c>
      <c r="X503" s="390" t="s">
        <v>527</v>
      </c>
      <c r="Y503" s="390" t="s">
        <v>527</v>
      </c>
      <c r="Z503" s="390" t="s">
        <v>527</v>
      </c>
      <c r="AA503" s="390" t="s">
        <v>527</v>
      </c>
      <c r="AB503" s="390" t="s">
        <v>527</v>
      </c>
      <c r="AC503" s="390" t="s">
        <v>527</v>
      </c>
      <c r="AD503" s="390" t="s">
        <v>527</v>
      </c>
      <c r="AE503" s="390" t="s">
        <v>527</v>
      </c>
      <c r="AF503" s="390" t="s">
        <v>527</v>
      </c>
      <c r="AG503" s="399" t="s">
        <v>199</v>
      </c>
      <c r="AH503" s="390" t="s">
        <v>527</v>
      </c>
      <c r="AI503" s="390" t="s">
        <v>527</v>
      </c>
      <c r="AJ503" s="390" t="s">
        <v>527</v>
      </c>
    </row>
    <row r="504" spans="1:36" x14ac:dyDescent="0.35">
      <c r="A504" s="433" t="s">
        <v>750</v>
      </c>
      <c r="B504" s="390" t="s">
        <v>527</v>
      </c>
      <c r="C504" s="390" t="s">
        <v>527</v>
      </c>
      <c r="D504" s="390" t="s">
        <v>527</v>
      </c>
      <c r="E504" s="390" t="s">
        <v>527</v>
      </c>
      <c r="F504" s="390" t="s">
        <v>527</v>
      </c>
      <c r="G504" s="390" t="s">
        <v>527</v>
      </c>
      <c r="H504" s="390" t="s">
        <v>589</v>
      </c>
      <c r="I504" s="390" t="s">
        <v>527</v>
      </c>
      <c r="J504" s="390" t="s">
        <v>527</v>
      </c>
      <c r="K504" s="390" t="s">
        <v>527</v>
      </c>
      <c r="L504" s="390" t="s">
        <v>527</v>
      </c>
      <c r="M504" s="390" t="s">
        <v>527</v>
      </c>
      <c r="N504" s="390" t="s">
        <v>527</v>
      </c>
      <c r="O504" s="390" t="s">
        <v>527</v>
      </c>
      <c r="P504" s="390" t="s">
        <v>527</v>
      </c>
      <c r="Q504" s="390" t="s">
        <v>527</v>
      </c>
      <c r="R504" s="390" t="s">
        <v>527</v>
      </c>
      <c r="S504" s="390" t="s">
        <v>527</v>
      </c>
      <c r="T504" s="390" t="s">
        <v>527</v>
      </c>
      <c r="U504" s="390" t="s">
        <v>527</v>
      </c>
      <c r="V504" s="399" t="s">
        <v>199</v>
      </c>
      <c r="W504" s="390">
        <v>2889.5115971792543</v>
      </c>
      <c r="X504" s="390">
        <v>550.24258844079532</v>
      </c>
      <c r="Y504" s="390" t="s">
        <v>527</v>
      </c>
      <c r="Z504" s="390" t="s">
        <v>527</v>
      </c>
      <c r="AA504" s="390" t="s">
        <v>527</v>
      </c>
      <c r="AB504" s="390" t="s">
        <v>527</v>
      </c>
      <c r="AC504" s="390" t="s">
        <v>527</v>
      </c>
      <c r="AD504" s="390" t="s">
        <v>527</v>
      </c>
      <c r="AE504" s="390" t="s">
        <v>527</v>
      </c>
      <c r="AF504" s="390" t="s">
        <v>527</v>
      </c>
      <c r="AG504" s="399" t="s">
        <v>199</v>
      </c>
      <c r="AH504" s="390" t="s">
        <v>527</v>
      </c>
      <c r="AI504" s="390">
        <v>2745.5373405254281</v>
      </c>
      <c r="AJ504" s="390" t="s">
        <v>527</v>
      </c>
    </row>
    <row r="505" spans="1:36" x14ac:dyDescent="0.35">
      <c r="A505" s="429" t="s">
        <v>751</v>
      </c>
      <c r="B505" s="390">
        <v>202.33771926921244</v>
      </c>
      <c r="C505" s="390" t="s">
        <v>625</v>
      </c>
      <c r="D505" s="390" t="s">
        <v>3298</v>
      </c>
      <c r="E505" s="390" t="s">
        <v>3298</v>
      </c>
      <c r="F505" s="390" t="s">
        <v>3298</v>
      </c>
      <c r="G505" s="390" t="s">
        <v>626</v>
      </c>
      <c r="H505" s="390" t="s">
        <v>625</v>
      </c>
      <c r="I505" s="390" t="s">
        <v>626</v>
      </c>
      <c r="J505" s="390" t="s">
        <v>3298</v>
      </c>
      <c r="K505" s="390" t="s">
        <v>626</v>
      </c>
      <c r="L505" s="390" t="s">
        <v>3298</v>
      </c>
      <c r="M505" s="390" t="s">
        <v>626</v>
      </c>
      <c r="N505" s="390" t="s">
        <v>626</v>
      </c>
      <c r="O505" s="390" t="s">
        <v>626</v>
      </c>
      <c r="P505" s="390" t="s">
        <v>626</v>
      </c>
      <c r="Q505" s="390" t="s">
        <v>3298</v>
      </c>
      <c r="R505" s="390" t="s">
        <v>626</v>
      </c>
      <c r="S505" s="390" t="s">
        <v>3298</v>
      </c>
      <c r="T505" s="390" t="s">
        <v>3298</v>
      </c>
      <c r="U505" s="390">
        <v>1.84005186808937</v>
      </c>
      <c r="V505" s="399" t="s">
        <v>199</v>
      </c>
      <c r="W505" s="390">
        <v>1080.1253649606713</v>
      </c>
      <c r="X505" s="390">
        <v>1972.4730432171457</v>
      </c>
      <c r="Y505" s="390">
        <v>79.222245606505325</v>
      </c>
      <c r="Z505" s="390" t="s">
        <v>626</v>
      </c>
      <c r="AA505" s="390">
        <v>117.63778721389281</v>
      </c>
      <c r="AB505" s="390" t="s">
        <v>626</v>
      </c>
      <c r="AC505" s="390" t="s">
        <v>3298</v>
      </c>
      <c r="AD505" s="390" t="s">
        <v>626</v>
      </c>
      <c r="AE505" s="390" t="s">
        <v>626</v>
      </c>
      <c r="AF505" s="390">
        <v>2.4884645670558498</v>
      </c>
      <c r="AG505" s="399" t="s">
        <v>199</v>
      </c>
      <c r="AH505" s="390">
        <v>18.975929941198739</v>
      </c>
      <c r="AI505" s="390">
        <v>707.17135072055373</v>
      </c>
      <c r="AJ505" s="390">
        <v>490.71858044210865</v>
      </c>
    </row>
    <row r="506" spans="1:36" x14ac:dyDescent="0.35">
      <c r="A506" s="434" t="s">
        <v>3461</v>
      </c>
      <c r="B506" s="390">
        <v>13.023999999999999</v>
      </c>
      <c r="C506" s="390">
        <v>268.19052749999997</v>
      </c>
      <c r="D506" s="390" t="s">
        <v>527</v>
      </c>
      <c r="E506" s="390" t="s">
        <v>527</v>
      </c>
      <c r="F506" s="390">
        <v>9031.5481900000013</v>
      </c>
      <c r="G506" s="390" t="s">
        <v>527</v>
      </c>
      <c r="H506" s="390">
        <v>80154.753393000006</v>
      </c>
      <c r="I506" s="390" t="s">
        <v>527</v>
      </c>
      <c r="J506" s="390">
        <v>9356.369772</v>
      </c>
      <c r="K506" s="390" t="s">
        <v>527</v>
      </c>
      <c r="L506" s="390" t="s">
        <v>527</v>
      </c>
      <c r="M506" s="390" t="s">
        <v>527</v>
      </c>
      <c r="N506" s="390" t="s">
        <v>527</v>
      </c>
      <c r="O506" s="390" t="s">
        <v>527</v>
      </c>
      <c r="P506" s="390" t="s">
        <v>527</v>
      </c>
      <c r="Q506" s="390">
        <v>1154.9313</v>
      </c>
      <c r="R506" s="390" t="s">
        <v>527</v>
      </c>
      <c r="S506" s="390" t="s">
        <v>527</v>
      </c>
      <c r="T506" s="390" t="s">
        <v>527</v>
      </c>
      <c r="U506" s="390" t="s">
        <v>527</v>
      </c>
      <c r="V506" s="399" t="s">
        <v>199</v>
      </c>
      <c r="W506" s="390">
        <v>15.660888</v>
      </c>
      <c r="X506" s="390" t="s">
        <v>527</v>
      </c>
      <c r="Y506" s="390" t="s">
        <v>527</v>
      </c>
      <c r="Z506" s="390" t="s">
        <v>527</v>
      </c>
      <c r="AA506" s="390" t="s">
        <v>527</v>
      </c>
      <c r="AB506" s="390" t="s">
        <v>527</v>
      </c>
      <c r="AC506" s="390" t="s">
        <v>527</v>
      </c>
      <c r="AD506" s="390" t="s">
        <v>527</v>
      </c>
      <c r="AE506" s="390" t="s">
        <v>527</v>
      </c>
      <c r="AF506" s="390" t="s">
        <v>527</v>
      </c>
      <c r="AG506" s="399" t="s">
        <v>199</v>
      </c>
      <c r="AH506" s="390">
        <v>7313.5339055999993</v>
      </c>
      <c r="AI506" s="390" t="s">
        <v>527</v>
      </c>
      <c r="AJ506" s="390" t="s">
        <v>527</v>
      </c>
    </row>
    <row r="507" spans="1:36" x14ac:dyDescent="0.35">
      <c r="A507" s="429" t="s">
        <v>752</v>
      </c>
      <c r="B507" s="390" t="s">
        <v>527</v>
      </c>
      <c r="C507" s="390" t="s">
        <v>527</v>
      </c>
      <c r="D507" s="390" t="s">
        <v>527</v>
      </c>
      <c r="E507" s="390" t="s">
        <v>527</v>
      </c>
      <c r="F507" s="390" t="s">
        <v>527</v>
      </c>
      <c r="G507" s="390" t="s">
        <v>527</v>
      </c>
      <c r="H507" s="390" t="s">
        <v>527</v>
      </c>
      <c r="I507" s="390" t="s">
        <v>527</v>
      </c>
      <c r="J507" s="390" t="s">
        <v>527</v>
      </c>
      <c r="K507" s="390" t="s">
        <v>527</v>
      </c>
      <c r="L507" s="390" t="s">
        <v>527</v>
      </c>
      <c r="M507" s="390" t="s">
        <v>527</v>
      </c>
      <c r="N507" s="390" t="s">
        <v>527</v>
      </c>
      <c r="O507" s="390" t="s">
        <v>527</v>
      </c>
      <c r="P507" s="390" t="s">
        <v>527</v>
      </c>
      <c r="Q507" s="390" t="s">
        <v>527</v>
      </c>
      <c r="R507" s="390" t="s">
        <v>527</v>
      </c>
      <c r="S507" s="390" t="s">
        <v>527</v>
      </c>
      <c r="T507" s="390" t="s">
        <v>527</v>
      </c>
      <c r="U507" s="390" t="s">
        <v>527</v>
      </c>
      <c r="V507" s="399" t="s">
        <v>199</v>
      </c>
      <c r="W507" s="390" t="s">
        <v>527</v>
      </c>
      <c r="X507" s="390" t="s">
        <v>527</v>
      </c>
      <c r="Y507" s="390" t="s">
        <v>527</v>
      </c>
      <c r="Z507" s="390" t="s">
        <v>527</v>
      </c>
      <c r="AA507" s="390" t="s">
        <v>527</v>
      </c>
      <c r="AB507" s="390" t="s">
        <v>527</v>
      </c>
      <c r="AC507" s="390" t="s">
        <v>527</v>
      </c>
      <c r="AD507" s="390" t="s">
        <v>527</v>
      </c>
      <c r="AE507" s="390" t="s">
        <v>527</v>
      </c>
      <c r="AF507" s="390" t="s">
        <v>527</v>
      </c>
      <c r="AG507" s="399" t="s">
        <v>199</v>
      </c>
      <c r="AH507" s="390" t="s">
        <v>527</v>
      </c>
      <c r="AI507" s="390">
        <v>8350.3470678743633</v>
      </c>
      <c r="AJ507" s="390" t="s">
        <v>527</v>
      </c>
    </row>
    <row r="508" spans="1:36" x14ac:dyDescent="0.35">
      <c r="A508" s="324" t="s">
        <v>753</v>
      </c>
      <c r="B508" s="390" t="s">
        <v>561</v>
      </c>
      <c r="C508" s="390" t="s">
        <v>527</v>
      </c>
      <c r="D508" s="390" t="s">
        <v>527</v>
      </c>
      <c r="E508" s="390" t="s">
        <v>527</v>
      </c>
      <c r="F508" s="390" t="s">
        <v>527</v>
      </c>
      <c r="G508" s="390" t="s">
        <v>527</v>
      </c>
      <c r="H508" s="390" t="s">
        <v>527</v>
      </c>
      <c r="I508" s="390" t="s">
        <v>527</v>
      </c>
      <c r="J508" s="390" t="s">
        <v>527</v>
      </c>
      <c r="K508" s="390" t="s">
        <v>527</v>
      </c>
      <c r="L508" s="390" t="s">
        <v>527</v>
      </c>
      <c r="M508" s="390" t="s">
        <v>527</v>
      </c>
      <c r="N508" s="390" t="s">
        <v>527</v>
      </c>
      <c r="O508" s="390" t="s">
        <v>527</v>
      </c>
      <c r="P508" s="390" t="s">
        <v>527</v>
      </c>
      <c r="Q508" s="390" t="s">
        <v>527</v>
      </c>
      <c r="R508" s="390" t="s">
        <v>527</v>
      </c>
      <c r="S508" s="390" t="s">
        <v>527</v>
      </c>
      <c r="T508" s="390" t="s">
        <v>527</v>
      </c>
      <c r="U508" s="390" t="s">
        <v>527</v>
      </c>
      <c r="V508" s="399" t="s">
        <v>199</v>
      </c>
      <c r="W508" s="390" t="s">
        <v>561</v>
      </c>
      <c r="X508" s="390" t="s">
        <v>561</v>
      </c>
      <c r="Y508" s="390" t="s">
        <v>561</v>
      </c>
      <c r="Z508" s="390" t="s">
        <v>527</v>
      </c>
      <c r="AA508" s="390" t="s">
        <v>561</v>
      </c>
      <c r="AB508" s="390" t="s">
        <v>527</v>
      </c>
      <c r="AC508" s="390" t="s">
        <v>527</v>
      </c>
      <c r="AD508" s="390" t="s">
        <v>527</v>
      </c>
      <c r="AE508" s="390" t="s">
        <v>527</v>
      </c>
      <c r="AF508" s="390" t="s">
        <v>527</v>
      </c>
      <c r="AG508" s="399" t="s">
        <v>199</v>
      </c>
      <c r="AH508" s="390" t="s">
        <v>527</v>
      </c>
      <c r="AI508" s="390" t="s">
        <v>561</v>
      </c>
      <c r="AJ508" s="390" t="s">
        <v>561</v>
      </c>
    </row>
    <row r="510" spans="1:36" ht="29" x14ac:dyDescent="0.35">
      <c r="A510" s="72" t="s">
        <v>754</v>
      </c>
      <c r="B510" s="84">
        <f>B472</f>
        <v>1368.6274879263533</v>
      </c>
      <c r="C510" s="84">
        <f t="shared" ref="C510:AJ510" si="9">C472</f>
        <v>397.31929999999994</v>
      </c>
      <c r="D510" s="84" t="str">
        <f t="shared" si="9"/>
        <v>NO,NE,IE,NA</v>
      </c>
      <c r="E510" s="84" t="str">
        <f t="shared" si="9"/>
        <v>NO,NE,IE,NA</v>
      </c>
      <c r="F510" s="84">
        <f t="shared" si="9"/>
        <v>2580.4423400000001</v>
      </c>
      <c r="G510" s="84" t="str">
        <f t="shared" si="9"/>
        <v>NO,NE,NA</v>
      </c>
      <c r="H510" s="84">
        <f t="shared" si="9"/>
        <v>56052.275099999999</v>
      </c>
      <c r="I510" s="84" t="str">
        <f t="shared" si="9"/>
        <v>NO,NE,NA</v>
      </c>
      <c r="J510" s="84">
        <f t="shared" si="9"/>
        <v>2093.1475999999998</v>
      </c>
      <c r="K510" s="84" t="str">
        <f t="shared" si="9"/>
        <v>NO,NE,NA</v>
      </c>
      <c r="L510" s="84" t="str">
        <f t="shared" si="9"/>
        <v>NO,NE,IE,NA</v>
      </c>
      <c r="M510" s="84" t="str">
        <f t="shared" si="9"/>
        <v>NO,NE,NA</v>
      </c>
      <c r="N510" s="84" t="str">
        <f t="shared" si="9"/>
        <v>NO,NE,NA</v>
      </c>
      <c r="O510" s="84" t="str">
        <f t="shared" si="9"/>
        <v>NO,NE,NA</v>
      </c>
      <c r="P510" s="84" t="str">
        <f t="shared" si="9"/>
        <v>NO,NE,NA</v>
      </c>
      <c r="Q510" s="84">
        <f t="shared" si="9"/>
        <v>117.73</v>
      </c>
      <c r="R510" s="84" t="str">
        <f t="shared" si="9"/>
        <v>NO,NE,NA</v>
      </c>
      <c r="S510" s="84" t="str">
        <f t="shared" si="9"/>
        <v>NO,NE,IE,NA</v>
      </c>
      <c r="T510" s="84" t="str">
        <f t="shared" si="9"/>
        <v>NO,NE,IE,NA</v>
      </c>
      <c r="U510" s="84">
        <f t="shared" si="9"/>
        <v>1.84005186808937</v>
      </c>
      <c r="V510" s="84" t="str">
        <f t="shared" si="9"/>
        <v/>
      </c>
      <c r="W510" s="84">
        <f t="shared" si="9"/>
        <v>539.28252369958398</v>
      </c>
      <c r="X510" s="84">
        <f t="shared" si="9"/>
        <v>206.77996980802794</v>
      </c>
      <c r="Y510" s="84">
        <f t="shared" si="9"/>
        <v>8.9719417447910903</v>
      </c>
      <c r="Z510" s="84" t="str">
        <f t="shared" si="9"/>
        <v>NO,NE,NA</v>
      </c>
      <c r="AA510" s="84">
        <f t="shared" si="9"/>
        <v>11.42114438969833</v>
      </c>
      <c r="AB510" s="84" t="str">
        <f t="shared" si="9"/>
        <v>NO,NE,NA</v>
      </c>
      <c r="AC510" s="84" t="str">
        <f t="shared" si="9"/>
        <v>NO,NE,IE,NA</v>
      </c>
      <c r="AD510" s="84" t="str">
        <f t="shared" si="9"/>
        <v>NO,NE,NA</v>
      </c>
      <c r="AE510" s="84" t="str">
        <f t="shared" si="9"/>
        <v>NO,NE,NA</v>
      </c>
      <c r="AF510" s="84">
        <f t="shared" si="9"/>
        <v>2.4884645670558498</v>
      </c>
      <c r="AG510" s="84" t="str">
        <f t="shared" si="9"/>
        <v/>
      </c>
      <c r="AH510" s="84">
        <f t="shared" si="9"/>
        <v>7332.5098355411983</v>
      </c>
      <c r="AI510" s="84">
        <f t="shared" si="9"/>
        <v>517.67788417194004</v>
      </c>
      <c r="AJ510" s="84">
        <f t="shared" si="9"/>
        <v>28.530150025699999</v>
      </c>
    </row>
    <row r="513" spans="1:7" ht="15" x14ac:dyDescent="0.35">
      <c r="A513" s="327" t="s">
        <v>755</v>
      </c>
      <c r="B513" s="312"/>
      <c r="C513" s="312"/>
      <c r="D513" s="312"/>
      <c r="E513" s="312"/>
      <c r="F513" s="313"/>
      <c r="G513" s="453" t="s">
        <v>511</v>
      </c>
    </row>
    <row r="514" spans="1:7" ht="15" x14ac:dyDescent="0.35">
      <c r="A514" s="327" t="s">
        <v>756</v>
      </c>
      <c r="B514" s="312"/>
      <c r="C514" s="312"/>
      <c r="D514" s="312"/>
      <c r="E514" s="312"/>
      <c r="F514" s="313"/>
      <c r="G514" s="453" t="s">
        <v>3470</v>
      </c>
    </row>
    <row r="515" spans="1:7" x14ac:dyDescent="0.35">
      <c r="A515" s="312"/>
      <c r="B515" s="312"/>
      <c r="C515" s="312"/>
      <c r="D515" s="312"/>
      <c r="E515" s="312"/>
      <c r="F515" s="313"/>
      <c r="G515" s="453" t="s">
        <v>512</v>
      </c>
    </row>
    <row r="516" spans="1:7" x14ac:dyDescent="0.35">
      <c r="A516" s="312"/>
      <c r="B516" s="312"/>
      <c r="C516" s="312"/>
      <c r="D516" s="312"/>
      <c r="E516" s="312"/>
      <c r="F516" s="326"/>
      <c r="G516" s="312"/>
    </row>
    <row r="517" spans="1:7" x14ac:dyDescent="0.35">
      <c r="A517" s="435" t="s">
        <v>757</v>
      </c>
      <c r="B517" s="436" t="s">
        <v>514</v>
      </c>
      <c r="C517" s="321" t="s">
        <v>515</v>
      </c>
      <c r="D517" s="321" t="s">
        <v>516</v>
      </c>
      <c r="E517" s="321" t="s">
        <v>652</v>
      </c>
      <c r="F517" s="341" t="s">
        <v>518</v>
      </c>
      <c r="G517" s="341" t="s">
        <v>519</v>
      </c>
    </row>
    <row r="518" spans="1:7" ht="15" thickBot="1" x14ac:dyDescent="0.4">
      <c r="A518" s="437" t="s">
        <v>758</v>
      </c>
      <c r="B518" s="492" t="s">
        <v>521</v>
      </c>
      <c r="C518" s="492"/>
      <c r="D518" s="492"/>
      <c r="E518" s="492"/>
      <c r="F518" s="492"/>
      <c r="G518" s="493"/>
    </row>
    <row r="519" spans="1:7" ht="15" thickTop="1" x14ac:dyDescent="0.35">
      <c r="A519" s="438" t="s">
        <v>759</v>
      </c>
      <c r="B519" s="390">
        <v>7853.7090592547993</v>
      </c>
      <c r="C519" s="390">
        <v>9571.8991649314175</v>
      </c>
      <c r="D519" s="390">
        <v>1107.1877988953377</v>
      </c>
      <c r="E519" s="390">
        <v>14.91067980114685</v>
      </c>
      <c r="F519" s="390">
        <v>363.40666610922074</v>
      </c>
      <c r="G519" s="390" t="s">
        <v>527</v>
      </c>
    </row>
    <row r="520" spans="1:7" x14ac:dyDescent="0.35">
      <c r="A520" s="429" t="s">
        <v>760</v>
      </c>
      <c r="B520" s="399" t="s">
        <v>199</v>
      </c>
      <c r="C520" s="390">
        <v>8834.6962615396096</v>
      </c>
      <c r="D520" s="390">
        <v>54.911513816245709</v>
      </c>
      <c r="E520" s="399" t="s">
        <v>199</v>
      </c>
      <c r="F520" s="399" t="s">
        <v>199</v>
      </c>
      <c r="G520" s="390" t="s">
        <v>527</v>
      </c>
    </row>
    <row r="521" spans="1:7" x14ac:dyDescent="0.35">
      <c r="A521" s="429" t="s">
        <v>761</v>
      </c>
      <c r="B521" s="399" t="s">
        <v>199</v>
      </c>
      <c r="C521" s="390">
        <v>6772.4822920982415</v>
      </c>
      <c r="D521" s="399" t="s">
        <v>199</v>
      </c>
      <c r="E521" s="399" t="s">
        <v>199</v>
      </c>
      <c r="F521" s="399" t="s">
        <v>199</v>
      </c>
      <c r="G521" s="399" t="s">
        <v>199</v>
      </c>
    </row>
    <row r="522" spans="1:7" x14ac:dyDescent="0.35">
      <c r="A522" s="422" t="s">
        <v>3462</v>
      </c>
      <c r="B522" s="399" t="s">
        <v>199</v>
      </c>
      <c r="C522" s="390">
        <v>6510.3132861119175</v>
      </c>
      <c r="D522" s="399" t="s">
        <v>199</v>
      </c>
      <c r="E522" s="399" t="s">
        <v>199</v>
      </c>
      <c r="F522" s="399" t="s">
        <v>199</v>
      </c>
      <c r="G522" s="399" t="s">
        <v>199</v>
      </c>
    </row>
    <row r="523" spans="1:7" x14ac:dyDescent="0.35">
      <c r="A523" s="89" t="s">
        <v>762</v>
      </c>
      <c r="B523" s="399" t="s">
        <v>199</v>
      </c>
      <c r="C523" s="399" t="s">
        <v>199</v>
      </c>
      <c r="D523" s="399" t="s">
        <v>199</v>
      </c>
      <c r="E523" s="399" t="s">
        <v>199</v>
      </c>
      <c r="F523" s="399" t="s">
        <v>199</v>
      </c>
      <c r="G523" s="399" t="s">
        <v>199</v>
      </c>
    </row>
    <row r="524" spans="1:7" x14ac:dyDescent="0.35">
      <c r="A524" s="439" t="s">
        <v>763</v>
      </c>
      <c r="B524" s="399" t="s">
        <v>199</v>
      </c>
      <c r="C524" s="390" t="s">
        <v>199</v>
      </c>
      <c r="D524" s="399" t="s">
        <v>199</v>
      </c>
      <c r="E524" s="399" t="s">
        <v>199</v>
      </c>
      <c r="F524" s="399" t="s">
        <v>199</v>
      </c>
      <c r="G524" s="399" t="s">
        <v>199</v>
      </c>
    </row>
    <row r="525" spans="1:7" x14ac:dyDescent="0.35">
      <c r="A525" s="439" t="s">
        <v>764</v>
      </c>
      <c r="B525" s="399" t="s">
        <v>199</v>
      </c>
      <c r="C525" s="390" t="s">
        <v>199</v>
      </c>
      <c r="D525" s="399" t="s">
        <v>199</v>
      </c>
      <c r="E525" s="399" t="s">
        <v>199</v>
      </c>
      <c r="F525" s="399" t="s">
        <v>199</v>
      </c>
      <c r="G525" s="399" t="s">
        <v>199</v>
      </c>
    </row>
    <row r="526" spans="1:7" x14ac:dyDescent="0.35">
      <c r="A526" s="89" t="s">
        <v>765</v>
      </c>
      <c r="B526" s="399" t="s">
        <v>199</v>
      </c>
      <c r="C526" s="399" t="s">
        <v>199</v>
      </c>
      <c r="D526" s="399" t="s">
        <v>199</v>
      </c>
      <c r="E526" s="399" t="s">
        <v>199</v>
      </c>
      <c r="F526" s="399" t="s">
        <v>199</v>
      </c>
      <c r="G526" s="399" t="s">
        <v>199</v>
      </c>
    </row>
    <row r="527" spans="1:7" x14ac:dyDescent="0.35">
      <c r="A527" s="439" t="s">
        <v>766</v>
      </c>
      <c r="B527" s="399" t="s">
        <v>199</v>
      </c>
      <c r="C527" s="390" t="s">
        <v>199</v>
      </c>
      <c r="D527" s="399" t="s">
        <v>199</v>
      </c>
      <c r="E527" s="399" t="s">
        <v>199</v>
      </c>
      <c r="F527" s="399" t="s">
        <v>199</v>
      </c>
      <c r="G527" s="399" t="s">
        <v>199</v>
      </c>
    </row>
    <row r="528" spans="1:7" x14ac:dyDescent="0.35">
      <c r="A528" s="439" t="s">
        <v>767</v>
      </c>
      <c r="B528" s="399" t="s">
        <v>199</v>
      </c>
      <c r="C528" s="390" t="s">
        <v>199</v>
      </c>
      <c r="D528" s="399" t="s">
        <v>199</v>
      </c>
      <c r="E528" s="399" t="s">
        <v>199</v>
      </c>
      <c r="F528" s="399" t="s">
        <v>199</v>
      </c>
      <c r="G528" s="399" t="s">
        <v>199</v>
      </c>
    </row>
    <row r="529" spans="1:7" x14ac:dyDescent="0.35">
      <c r="A529" s="439" t="s">
        <v>768</v>
      </c>
      <c r="B529" s="399" t="s">
        <v>199</v>
      </c>
      <c r="C529" s="390" t="s">
        <v>199</v>
      </c>
      <c r="D529" s="399" t="s">
        <v>199</v>
      </c>
      <c r="E529" s="399" t="s">
        <v>199</v>
      </c>
      <c r="F529" s="399" t="s">
        <v>199</v>
      </c>
      <c r="G529" s="399" t="s">
        <v>199</v>
      </c>
    </row>
    <row r="530" spans="1:7" x14ac:dyDescent="0.35">
      <c r="A530" s="89" t="s">
        <v>769</v>
      </c>
      <c r="B530" s="399" t="s">
        <v>199</v>
      </c>
      <c r="C530" s="399" t="s">
        <v>199</v>
      </c>
      <c r="D530" s="399" t="s">
        <v>199</v>
      </c>
      <c r="E530" s="399" t="s">
        <v>199</v>
      </c>
      <c r="F530" s="399" t="s">
        <v>199</v>
      </c>
      <c r="G530" s="399" t="s">
        <v>199</v>
      </c>
    </row>
    <row r="531" spans="1:7" x14ac:dyDescent="0.35">
      <c r="A531" s="439" t="s">
        <v>3463</v>
      </c>
      <c r="B531" s="399" t="s">
        <v>199</v>
      </c>
      <c r="C531" s="390">
        <v>6510.3132861119175</v>
      </c>
      <c r="D531" s="399" t="s">
        <v>199</v>
      </c>
      <c r="E531" s="399" t="s">
        <v>199</v>
      </c>
      <c r="F531" s="399" t="s">
        <v>199</v>
      </c>
      <c r="G531" s="399" t="s">
        <v>199</v>
      </c>
    </row>
    <row r="532" spans="1:7" x14ac:dyDescent="0.35">
      <c r="A532" s="440" t="s">
        <v>772</v>
      </c>
      <c r="B532" s="399" t="s">
        <v>199</v>
      </c>
      <c r="C532" s="390">
        <v>473.19623090020355</v>
      </c>
      <c r="D532" s="399"/>
      <c r="E532" s="399" t="s">
        <v>199</v>
      </c>
      <c r="F532" s="399" t="s">
        <v>199</v>
      </c>
      <c r="G532" s="399"/>
    </row>
    <row r="533" spans="1:7" x14ac:dyDescent="0.35">
      <c r="A533" s="440" t="s">
        <v>773</v>
      </c>
      <c r="B533" s="399" t="s">
        <v>199</v>
      </c>
      <c r="C533" s="390">
        <v>299.39799460361405</v>
      </c>
      <c r="D533" s="399"/>
      <c r="E533" s="399" t="s">
        <v>199</v>
      </c>
      <c r="F533" s="399" t="s">
        <v>199</v>
      </c>
      <c r="G533" s="399"/>
    </row>
    <row r="534" spans="1:7" x14ac:dyDescent="0.35">
      <c r="A534" s="440" t="s">
        <v>774</v>
      </c>
      <c r="B534" s="399" t="s">
        <v>199</v>
      </c>
      <c r="C534" s="390">
        <v>3056.1321125619293</v>
      </c>
      <c r="D534" s="399"/>
      <c r="E534" s="399" t="s">
        <v>199</v>
      </c>
      <c r="F534" s="399" t="s">
        <v>199</v>
      </c>
      <c r="G534" s="399"/>
    </row>
    <row r="535" spans="1:7" x14ac:dyDescent="0.35">
      <c r="A535" s="440" t="s">
        <v>775</v>
      </c>
      <c r="B535" s="399" t="s">
        <v>199</v>
      </c>
      <c r="C535" s="390">
        <v>251.93525163617798</v>
      </c>
      <c r="D535" s="399"/>
      <c r="E535" s="399" t="s">
        <v>199</v>
      </c>
      <c r="F535" s="399" t="s">
        <v>199</v>
      </c>
      <c r="G535" s="399"/>
    </row>
    <row r="536" spans="1:7" x14ac:dyDescent="0.35">
      <c r="A536" s="440" t="s">
        <v>776</v>
      </c>
      <c r="B536" s="399" t="s">
        <v>199</v>
      </c>
      <c r="C536" s="390">
        <v>297.36246326322032</v>
      </c>
      <c r="D536" s="399"/>
      <c r="E536" s="399" t="s">
        <v>199</v>
      </c>
      <c r="F536" s="399" t="s">
        <v>199</v>
      </c>
      <c r="G536" s="399"/>
    </row>
    <row r="537" spans="1:7" x14ac:dyDescent="0.35">
      <c r="A537" s="440" t="s">
        <v>777</v>
      </c>
      <c r="B537" s="399" t="s">
        <v>199</v>
      </c>
      <c r="C537" s="390">
        <v>309.95636595734669</v>
      </c>
      <c r="D537" s="399"/>
      <c r="E537" s="399" t="s">
        <v>199</v>
      </c>
      <c r="F537" s="399" t="s">
        <v>199</v>
      </c>
      <c r="G537" s="399"/>
    </row>
    <row r="538" spans="1:7" x14ac:dyDescent="0.35">
      <c r="A538" s="440" t="s">
        <v>778</v>
      </c>
      <c r="B538" s="399" t="s">
        <v>199</v>
      </c>
      <c r="C538" s="390">
        <v>178.40438707912745</v>
      </c>
      <c r="D538" s="399"/>
      <c r="E538" s="399" t="s">
        <v>199</v>
      </c>
      <c r="F538" s="399" t="s">
        <v>199</v>
      </c>
      <c r="G538" s="399"/>
    </row>
    <row r="539" spans="1:7" x14ac:dyDescent="0.35">
      <c r="A539" s="440" t="s">
        <v>779</v>
      </c>
      <c r="B539" s="399" t="s">
        <v>199</v>
      </c>
      <c r="C539" s="390">
        <v>214.11005793654462</v>
      </c>
      <c r="D539" s="399"/>
      <c r="E539" s="399" t="s">
        <v>199</v>
      </c>
      <c r="F539" s="399" t="s">
        <v>199</v>
      </c>
      <c r="G539" s="399"/>
    </row>
    <row r="540" spans="1:7" x14ac:dyDescent="0.35">
      <c r="A540" s="440" t="s">
        <v>780</v>
      </c>
      <c r="B540" s="399" t="s">
        <v>199</v>
      </c>
      <c r="C540" s="390">
        <v>1196.7876680440343</v>
      </c>
      <c r="D540" s="399"/>
      <c r="E540" s="399" t="s">
        <v>199</v>
      </c>
      <c r="F540" s="399" t="s">
        <v>199</v>
      </c>
      <c r="G540" s="399"/>
    </row>
    <row r="541" spans="1:7" x14ac:dyDescent="0.35">
      <c r="A541" s="440" t="s">
        <v>3306</v>
      </c>
      <c r="B541" s="399" t="s">
        <v>199</v>
      </c>
      <c r="C541" s="390">
        <v>178.70274178817721</v>
      </c>
      <c r="D541" s="399"/>
      <c r="E541" s="399" t="s">
        <v>199</v>
      </c>
      <c r="F541" s="399" t="s">
        <v>199</v>
      </c>
      <c r="G541" s="399"/>
    </row>
    <row r="542" spans="1:7" x14ac:dyDescent="0.35">
      <c r="A542" s="440" t="s">
        <v>3307</v>
      </c>
      <c r="B542" s="399" t="s">
        <v>199</v>
      </c>
      <c r="C542" s="390">
        <v>54.328012341541672</v>
      </c>
      <c r="D542" s="399"/>
      <c r="E542" s="399" t="s">
        <v>199</v>
      </c>
      <c r="F542" s="399" t="s">
        <v>199</v>
      </c>
      <c r="G542" s="399"/>
    </row>
    <row r="543" spans="1:7" x14ac:dyDescent="0.35">
      <c r="A543" s="422" t="s">
        <v>781</v>
      </c>
      <c r="B543" s="399" t="s">
        <v>199</v>
      </c>
      <c r="C543" s="390">
        <v>55.215000000000003</v>
      </c>
      <c r="D543" s="399" t="s">
        <v>199</v>
      </c>
      <c r="E543" s="399" t="s">
        <v>199</v>
      </c>
      <c r="F543" s="399" t="s">
        <v>199</v>
      </c>
      <c r="G543" s="399" t="s">
        <v>199</v>
      </c>
    </row>
    <row r="544" spans="1:7" x14ac:dyDescent="0.35">
      <c r="A544" s="422" t="s">
        <v>782</v>
      </c>
      <c r="B544" s="399" t="s">
        <v>199</v>
      </c>
      <c r="C544" s="390">
        <v>91.609200000000001</v>
      </c>
      <c r="D544" s="399" t="s">
        <v>199</v>
      </c>
      <c r="E544" s="399" t="s">
        <v>199</v>
      </c>
      <c r="F544" s="399" t="s">
        <v>199</v>
      </c>
      <c r="G544" s="399" t="s">
        <v>199</v>
      </c>
    </row>
    <row r="545" spans="1:7" x14ac:dyDescent="0.35">
      <c r="A545" s="422" t="s">
        <v>783</v>
      </c>
      <c r="B545" s="399" t="s">
        <v>199</v>
      </c>
      <c r="C545" s="390">
        <v>115.34480598632427</v>
      </c>
      <c r="D545" s="399" t="s">
        <v>199</v>
      </c>
      <c r="E545" s="399" t="s">
        <v>199</v>
      </c>
      <c r="F545" s="399" t="s">
        <v>199</v>
      </c>
      <c r="G545" s="399" t="s">
        <v>199</v>
      </c>
    </row>
    <row r="546" spans="1:7" x14ac:dyDescent="0.35">
      <c r="A546" s="441" t="s">
        <v>784</v>
      </c>
      <c r="B546" s="399" t="s">
        <v>199</v>
      </c>
      <c r="C546" s="390" t="s">
        <v>554</v>
      </c>
      <c r="D546" s="399"/>
      <c r="E546" s="399" t="s">
        <v>199</v>
      </c>
      <c r="F546" s="399" t="s">
        <v>199</v>
      </c>
      <c r="G546" s="399"/>
    </row>
    <row r="547" spans="1:7" x14ac:dyDescent="0.35">
      <c r="A547" s="441" t="s">
        <v>785</v>
      </c>
      <c r="B547" s="399" t="s">
        <v>199</v>
      </c>
      <c r="C547" s="390">
        <v>26.068534199999998</v>
      </c>
      <c r="D547" s="399"/>
      <c r="E547" s="399" t="s">
        <v>199</v>
      </c>
      <c r="F547" s="399" t="s">
        <v>199</v>
      </c>
      <c r="G547" s="399"/>
    </row>
    <row r="548" spans="1:7" x14ac:dyDescent="0.35">
      <c r="A548" s="441" t="s">
        <v>786</v>
      </c>
      <c r="B548" s="399" t="s">
        <v>199</v>
      </c>
      <c r="C548" s="390">
        <v>69.750133199999993</v>
      </c>
      <c r="D548" s="399"/>
      <c r="E548" s="399" t="s">
        <v>199</v>
      </c>
      <c r="F548" s="399" t="s">
        <v>199</v>
      </c>
      <c r="G548" s="399"/>
    </row>
    <row r="549" spans="1:7" x14ac:dyDescent="0.35">
      <c r="A549" s="441" t="s">
        <v>787</v>
      </c>
      <c r="B549" s="399" t="s">
        <v>199</v>
      </c>
      <c r="C549" s="390">
        <v>2.1242679999999998</v>
      </c>
      <c r="D549" s="399"/>
      <c r="E549" s="399" t="s">
        <v>199</v>
      </c>
      <c r="F549" s="399" t="s">
        <v>199</v>
      </c>
      <c r="G549" s="399"/>
    </row>
    <row r="550" spans="1:7" x14ac:dyDescent="0.35">
      <c r="A550" s="441" t="s">
        <v>788</v>
      </c>
      <c r="B550" s="399" t="s">
        <v>199</v>
      </c>
      <c r="C550" s="390" t="s">
        <v>554</v>
      </c>
      <c r="D550" s="399"/>
      <c r="E550" s="399" t="s">
        <v>199</v>
      </c>
      <c r="F550" s="399" t="s">
        <v>199</v>
      </c>
      <c r="G550" s="399"/>
    </row>
    <row r="551" spans="1:7" x14ac:dyDescent="0.35">
      <c r="A551" s="442" t="s">
        <v>789</v>
      </c>
      <c r="B551" s="399" t="s">
        <v>199</v>
      </c>
      <c r="C551" s="390">
        <v>17.401870586324279</v>
      </c>
      <c r="D551" s="399" t="s">
        <v>199</v>
      </c>
      <c r="E551" s="399" t="s">
        <v>199</v>
      </c>
      <c r="F551" s="399" t="s">
        <v>199</v>
      </c>
      <c r="G551" s="399" t="s">
        <v>199</v>
      </c>
    </row>
    <row r="552" spans="1:7" x14ac:dyDescent="0.35">
      <c r="A552" s="443" t="s">
        <v>790</v>
      </c>
      <c r="B552" s="399" t="s">
        <v>199</v>
      </c>
      <c r="C552" s="390">
        <v>17.401870586324279</v>
      </c>
      <c r="D552" s="399"/>
      <c r="E552" s="399" t="s">
        <v>199</v>
      </c>
      <c r="F552" s="399" t="s">
        <v>199</v>
      </c>
      <c r="G552" s="399"/>
    </row>
    <row r="553" spans="1:7" x14ac:dyDescent="0.35">
      <c r="A553" s="429" t="s">
        <v>791</v>
      </c>
      <c r="B553" s="399" t="s">
        <v>199</v>
      </c>
      <c r="C553" s="390">
        <v>2062.213969441369</v>
      </c>
      <c r="D553" s="390">
        <v>54.911513816245709</v>
      </c>
      <c r="E553" s="399" t="s">
        <v>199</v>
      </c>
      <c r="F553" s="399" t="s">
        <v>199</v>
      </c>
      <c r="G553" s="390" t="s">
        <v>527</v>
      </c>
    </row>
    <row r="554" spans="1:7" x14ac:dyDescent="0.35">
      <c r="A554" s="423" t="s">
        <v>3464</v>
      </c>
      <c r="B554" s="399" t="s">
        <v>199</v>
      </c>
      <c r="C554" s="390">
        <v>1103.3068171277257</v>
      </c>
      <c r="D554" s="390">
        <v>42.371474794155858</v>
      </c>
      <c r="E554" s="399" t="s">
        <v>199</v>
      </c>
      <c r="F554" s="399" t="s">
        <v>199</v>
      </c>
      <c r="G554" s="390" t="s">
        <v>527</v>
      </c>
    </row>
    <row r="555" spans="1:7" x14ac:dyDescent="0.35">
      <c r="A555" s="89" t="s">
        <v>762</v>
      </c>
      <c r="B555" s="399" t="s">
        <v>199</v>
      </c>
      <c r="C555" s="399" t="s">
        <v>199</v>
      </c>
      <c r="D555" s="399" t="s">
        <v>199</v>
      </c>
      <c r="E555" s="399" t="s">
        <v>199</v>
      </c>
      <c r="F555" s="399" t="s">
        <v>199</v>
      </c>
      <c r="G555" s="399" t="s">
        <v>199</v>
      </c>
    </row>
    <row r="556" spans="1:7" x14ac:dyDescent="0.35">
      <c r="A556" s="439" t="s">
        <v>763</v>
      </c>
      <c r="B556" s="399" t="s">
        <v>199</v>
      </c>
      <c r="C556" s="390" t="s">
        <v>199</v>
      </c>
      <c r="D556" s="390" t="s">
        <v>199</v>
      </c>
      <c r="E556" s="399" t="s">
        <v>199</v>
      </c>
      <c r="F556" s="399" t="s">
        <v>199</v>
      </c>
      <c r="G556" s="394" t="s">
        <v>199</v>
      </c>
    </row>
    <row r="557" spans="1:7" x14ac:dyDescent="0.35">
      <c r="A557" s="439" t="s">
        <v>764</v>
      </c>
      <c r="B557" s="399" t="s">
        <v>199</v>
      </c>
      <c r="C557" s="390" t="s">
        <v>199</v>
      </c>
      <c r="D557" s="390" t="s">
        <v>199</v>
      </c>
      <c r="E557" s="399" t="s">
        <v>199</v>
      </c>
      <c r="F557" s="399" t="s">
        <v>199</v>
      </c>
      <c r="G557" s="394" t="s">
        <v>199</v>
      </c>
    </row>
    <row r="558" spans="1:7" x14ac:dyDescent="0.35">
      <c r="A558" s="89" t="s">
        <v>765</v>
      </c>
      <c r="B558" s="399" t="s">
        <v>199</v>
      </c>
      <c r="C558" s="399" t="s">
        <v>199</v>
      </c>
      <c r="D558" s="399" t="s">
        <v>199</v>
      </c>
      <c r="E558" s="399" t="s">
        <v>199</v>
      </c>
      <c r="F558" s="399" t="s">
        <v>199</v>
      </c>
      <c r="G558" s="399" t="s">
        <v>199</v>
      </c>
    </row>
    <row r="559" spans="1:7" x14ac:dyDescent="0.35">
      <c r="A559" s="439" t="s">
        <v>766</v>
      </c>
      <c r="B559" s="399" t="s">
        <v>199</v>
      </c>
      <c r="C559" s="390" t="s">
        <v>199</v>
      </c>
      <c r="D559" s="390" t="s">
        <v>199</v>
      </c>
      <c r="E559" s="399" t="s">
        <v>199</v>
      </c>
      <c r="F559" s="399" t="s">
        <v>199</v>
      </c>
      <c r="G559" s="394" t="s">
        <v>199</v>
      </c>
    </row>
    <row r="560" spans="1:7" x14ac:dyDescent="0.35">
      <c r="A560" s="439" t="s">
        <v>767</v>
      </c>
      <c r="B560" s="399" t="s">
        <v>199</v>
      </c>
      <c r="C560" s="390" t="s">
        <v>199</v>
      </c>
      <c r="D560" s="390" t="s">
        <v>199</v>
      </c>
      <c r="E560" s="399" t="s">
        <v>199</v>
      </c>
      <c r="F560" s="399" t="s">
        <v>199</v>
      </c>
      <c r="G560" s="394" t="s">
        <v>199</v>
      </c>
    </row>
    <row r="561" spans="1:7" x14ac:dyDescent="0.35">
      <c r="A561" s="439" t="s">
        <v>768</v>
      </c>
      <c r="B561" s="399" t="s">
        <v>199</v>
      </c>
      <c r="C561" s="390" t="s">
        <v>199</v>
      </c>
      <c r="D561" s="390" t="s">
        <v>199</v>
      </c>
      <c r="E561" s="399" t="s">
        <v>199</v>
      </c>
      <c r="F561" s="399" t="s">
        <v>199</v>
      </c>
      <c r="G561" s="394" t="s">
        <v>199</v>
      </c>
    </row>
    <row r="562" spans="1:7" x14ac:dyDescent="0.35">
      <c r="A562" s="89" t="s">
        <v>769</v>
      </c>
      <c r="B562" s="399" t="s">
        <v>199</v>
      </c>
      <c r="C562" s="399" t="s">
        <v>199</v>
      </c>
      <c r="D562" s="399" t="s">
        <v>199</v>
      </c>
      <c r="E562" s="399" t="s">
        <v>199</v>
      </c>
      <c r="F562" s="399" t="s">
        <v>199</v>
      </c>
      <c r="G562" s="399" t="s">
        <v>199</v>
      </c>
    </row>
    <row r="563" spans="1:7" x14ac:dyDescent="0.35">
      <c r="A563" s="439" t="s">
        <v>3465</v>
      </c>
      <c r="B563" s="399" t="s">
        <v>199</v>
      </c>
      <c r="C563" s="390">
        <v>1103.3068171277257</v>
      </c>
      <c r="D563" s="390">
        <v>42.371474794155858</v>
      </c>
      <c r="E563" s="399" t="s">
        <v>199</v>
      </c>
      <c r="F563" s="399" t="s">
        <v>199</v>
      </c>
      <c r="G563" s="394" t="s">
        <v>527</v>
      </c>
    </row>
    <row r="564" spans="1:7" x14ac:dyDescent="0.35">
      <c r="A564" s="440" t="s">
        <v>770</v>
      </c>
      <c r="B564" s="399" t="s">
        <v>199</v>
      </c>
      <c r="C564" s="390" t="s">
        <v>529</v>
      </c>
      <c r="D564" s="390" t="s">
        <v>529</v>
      </c>
      <c r="E564" s="399" t="s">
        <v>199</v>
      </c>
      <c r="F564" s="399" t="s">
        <v>199</v>
      </c>
      <c r="G564" s="394" t="s">
        <v>527</v>
      </c>
    </row>
    <row r="565" spans="1:7" x14ac:dyDescent="0.35">
      <c r="A565" s="440" t="s">
        <v>771</v>
      </c>
      <c r="B565" s="399" t="s">
        <v>199</v>
      </c>
      <c r="C565" s="390" t="s">
        <v>529</v>
      </c>
      <c r="D565" s="390" t="s">
        <v>529</v>
      </c>
      <c r="E565" s="399" t="s">
        <v>199</v>
      </c>
      <c r="F565" s="399" t="s">
        <v>199</v>
      </c>
      <c r="G565" s="394" t="s">
        <v>527</v>
      </c>
    </row>
    <row r="566" spans="1:7" x14ac:dyDescent="0.35">
      <c r="A566" s="440" t="s">
        <v>772</v>
      </c>
      <c r="B566" s="399" t="s">
        <v>199</v>
      </c>
      <c r="C566" s="390">
        <v>10.4339141813269</v>
      </c>
      <c r="D566" s="390" t="s">
        <v>529</v>
      </c>
      <c r="E566" s="399" t="s">
        <v>199</v>
      </c>
      <c r="F566" s="399" t="s">
        <v>199</v>
      </c>
      <c r="G566" s="394" t="s">
        <v>527</v>
      </c>
    </row>
    <row r="567" spans="1:7" x14ac:dyDescent="0.35">
      <c r="A567" s="440" t="s">
        <v>773</v>
      </c>
      <c r="B567" s="399" t="s">
        <v>199</v>
      </c>
      <c r="C567" s="390">
        <v>6.8670103189230298</v>
      </c>
      <c r="D567" s="390" t="s">
        <v>529</v>
      </c>
      <c r="E567" s="399" t="s">
        <v>199</v>
      </c>
      <c r="F567" s="399" t="s">
        <v>199</v>
      </c>
      <c r="G567" s="394" t="s">
        <v>527</v>
      </c>
    </row>
    <row r="568" spans="1:7" x14ac:dyDescent="0.35">
      <c r="A568" s="440" t="s">
        <v>774</v>
      </c>
      <c r="B568" s="399" t="s">
        <v>199</v>
      </c>
      <c r="C568" s="390">
        <v>73.263053002758994</v>
      </c>
      <c r="D568" s="390" t="s">
        <v>529</v>
      </c>
      <c r="E568" s="399" t="s">
        <v>199</v>
      </c>
      <c r="F568" s="399" t="s">
        <v>199</v>
      </c>
      <c r="G568" s="394" t="s">
        <v>527</v>
      </c>
    </row>
    <row r="569" spans="1:7" x14ac:dyDescent="0.35">
      <c r="A569" s="440" t="s">
        <v>775</v>
      </c>
      <c r="B569" s="399" t="s">
        <v>199</v>
      </c>
      <c r="C569" s="390">
        <v>6.6603451261630804</v>
      </c>
      <c r="D569" s="390">
        <v>7.8425112598720803</v>
      </c>
      <c r="E569" s="399" t="s">
        <v>199</v>
      </c>
      <c r="F569" s="399" t="s">
        <v>199</v>
      </c>
      <c r="G569" s="394" t="s">
        <v>527</v>
      </c>
    </row>
    <row r="570" spans="1:7" x14ac:dyDescent="0.35">
      <c r="A570" s="440" t="s">
        <v>776</v>
      </c>
      <c r="B570" s="399" t="s">
        <v>199</v>
      </c>
      <c r="C570" s="390">
        <v>6.2083685766828101</v>
      </c>
      <c r="D570" s="390" t="s">
        <v>529</v>
      </c>
      <c r="E570" s="399" t="s">
        <v>199</v>
      </c>
      <c r="F570" s="399" t="s">
        <v>199</v>
      </c>
      <c r="G570" s="394" t="s">
        <v>527</v>
      </c>
    </row>
    <row r="571" spans="1:7" x14ac:dyDescent="0.35">
      <c r="A571" s="440" t="s">
        <v>777</v>
      </c>
      <c r="B571" s="399" t="s">
        <v>199</v>
      </c>
      <c r="C571" s="390">
        <v>15.278275422757799</v>
      </c>
      <c r="D571" s="390">
        <v>15.52463493848148</v>
      </c>
      <c r="E571" s="399" t="s">
        <v>199</v>
      </c>
      <c r="F571" s="399" t="s">
        <v>199</v>
      </c>
      <c r="G571" s="394" t="s">
        <v>527</v>
      </c>
    </row>
    <row r="572" spans="1:7" x14ac:dyDescent="0.35">
      <c r="A572" s="440" t="s">
        <v>778</v>
      </c>
      <c r="B572" s="399" t="s">
        <v>199</v>
      </c>
      <c r="C572" s="390">
        <v>8.8016924452317795</v>
      </c>
      <c r="D572" s="390">
        <v>8.48939568274767</v>
      </c>
      <c r="E572" s="399" t="s">
        <v>199</v>
      </c>
      <c r="F572" s="399" t="s">
        <v>199</v>
      </c>
      <c r="G572" s="394" t="s">
        <v>527</v>
      </c>
    </row>
    <row r="573" spans="1:7" x14ac:dyDescent="0.35">
      <c r="A573" s="440" t="s">
        <v>779</v>
      </c>
      <c r="B573" s="399" t="s">
        <v>199</v>
      </c>
      <c r="C573" s="390">
        <v>5.1525731574840696</v>
      </c>
      <c r="D573" s="390" t="s">
        <v>529</v>
      </c>
      <c r="E573" s="399" t="s">
        <v>199</v>
      </c>
      <c r="F573" s="399" t="s">
        <v>199</v>
      </c>
      <c r="G573" s="394" t="s">
        <v>527</v>
      </c>
    </row>
    <row r="574" spans="1:7" x14ac:dyDescent="0.35">
      <c r="A574" s="440" t="s">
        <v>780</v>
      </c>
      <c r="B574" s="399" t="s">
        <v>199</v>
      </c>
      <c r="C574" s="390">
        <v>961.657313045705</v>
      </c>
      <c r="D574" s="390">
        <v>10.514932913054629</v>
      </c>
      <c r="E574" s="399" t="s">
        <v>199</v>
      </c>
      <c r="F574" s="399" t="s">
        <v>199</v>
      </c>
      <c r="G574" s="394" t="s">
        <v>527</v>
      </c>
    </row>
    <row r="575" spans="1:7" x14ac:dyDescent="0.35">
      <c r="A575" s="440" t="s">
        <v>3306</v>
      </c>
      <c r="B575" s="399" t="s">
        <v>199</v>
      </c>
      <c r="C575" s="390">
        <v>7.2448214116877399</v>
      </c>
      <c r="D575" s="390" t="s">
        <v>529</v>
      </c>
      <c r="E575" s="399" t="s">
        <v>199</v>
      </c>
      <c r="F575" s="399" t="s">
        <v>199</v>
      </c>
      <c r="G575" s="394" t="s">
        <v>527</v>
      </c>
    </row>
    <row r="576" spans="1:7" x14ac:dyDescent="0.35">
      <c r="A576" s="440" t="s">
        <v>3307</v>
      </c>
      <c r="B576" s="399" t="s">
        <v>199</v>
      </c>
      <c r="C576" s="390">
        <v>1.7394504390044301</v>
      </c>
      <c r="D576" s="390" t="s">
        <v>529</v>
      </c>
      <c r="E576" s="399" t="s">
        <v>199</v>
      </c>
      <c r="F576" s="399" t="s">
        <v>199</v>
      </c>
      <c r="G576" s="394" t="s">
        <v>527</v>
      </c>
    </row>
    <row r="577" spans="1:7" x14ac:dyDescent="0.35">
      <c r="A577" s="422" t="s">
        <v>781</v>
      </c>
      <c r="B577" s="399" t="s">
        <v>199</v>
      </c>
      <c r="C577" s="390">
        <v>3.47664809845039</v>
      </c>
      <c r="D577" s="390">
        <v>1.15882913799309</v>
      </c>
      <c r="E577" s="399" t="s">
        <v>199</v>
      </c>
      <c r="F577" s="399" t="s">
        <v>199</v>
      </c>
      <c r="G577" s="394" t="s">
        <v>527</v>
      </c>
    </row>
    <row r="578" spans="1:7" x14ac:dyDescent="0.35">
      <c r="A578" s="422" t="s">
        <v>782</v>
      </c>
      <c r="B578" s="399" t="s">
        <v>199</v>
      </c>
      <c r="C578" s="390">
        <v>812.30140082016101</v>
      </c>
      <c r="D578" s="390">
        <v>5.4580785736261301</v>
      </c>
      <c r="E578" s="399" t="s">
        <v>199</v>
      </c>
      <c r="F578" s="399" t="s">
        <v>199</v>
      </c>
      <c r="G578" s="394" t="s">
        <v>527</v>
      </c>
    </row>
    <row r="579" spans="1:7" x14ac:dyDescent="0.35">
      <c r="A579" s="422" t="s">
        <v>783</v>
      </c>
      <c r="B579" s="399" t="s">
        <v>199</v>
      </c>
      <c r="C579" s="390">
        <v>143.12910339503199</v>
      </c>
      <c r="D579" s="390">
        <v>5.9231313104706302</v>
      </c>
      <c r="E579" s="399" t="s">
        <v>199</v>
      </c>
      <c r="F579" s="399" t="s">
        <v>199</v>
      </c>
      <c r="G579" s="390" t="s">
        <v>527</v>
      </c>
    </row>
    <row r="580" spans="1:7" x14ac:dyDescent="0.35">
      <c r="A580" s="441" t="s">
        <v>784</v>
      </c>
      <c r="B580" s="399" t="s">
        <v>199</v>
      </c>
      <c r="C580" s="390" t="s">
        <v>554</v>
      </c>
      <c r="D580" s="390" t="s">
        <v>554</v>
      </c>
      <c r="E580" s="399" t="s">
        <v>199</v>
      </c>
      <c r="F580" s="399" t="s">
        <v>199</v>
      </c>
      <c r="G580" s="394" t="s">
        <v>527</v>
      </c>
    </row>
    <row r="581" spans="1:7" x14ac:dyDescent="0.35">
      <c r="A581" s="441" t="s">
        <v>785</v>
      </c>
      <c r="B581" s="399" t="s">
        <v>199</v>
      </c>
      <c r="C581" s="390">
        <v>0.97110900520321997</v>
      </c>
      <c r="D581" s="390">
        <v>8.605344306328E-2</v>
      </c>
      <c r="E581" s="399" t="s">
        <v>199</v>
      </c>
      <c r="F581" s="399" t="s">
        <v>199</v>
      </c>
      <c r="G581" s="394" t="s">
        <v>527</v>
      </c>
    </row>
    <row r="582" spans="1:7" x14ac:dyDescent="0.35">
      <c r="A582" s="441" t="s">
        <v>786</v>
      </c>
      <c r="B582" s="399" t="s">
        <v>199</v>
      </c>
      <c r="C582" s="390">
        <v>12.102255140157601</v>
      </c>
      <c r="D582" s="390">
        <v>0.46691353425823001</v>
      </c>
      <c r="E582" s="399" t="s">
        <v>199</v>
      </c>
      <c r="F582" s="399" t="s">
        <v>199</v>
      </c>
      <c r="G582" s="394" t="s">
        <v>527</v>
      </c>
    </row>
    <row r="583" spans="1:7" x14ac:dyDescent="0.35">
      <c r="A583" s="441" t="s">
        <v>787</v>
      </c>
      <c r="B583" s="399" t="s">
        <v>199</v>
      </c>
      <c r="C583" s="390">
        <v>0.20352704247281</v>
      </c>
      <c r="D583" s="390">
        <v>8.4830813865599992E-3</v>
      </c>
      <c r="E583" s="399" t="s">
        <v>199</v>
      </c>
      <c r="F583" s="399" t="s">
        <v>199</v>
      </c>
      <c r="G583" s="394" t="s">
        <v>527</v>
      </c>
    </row>
    <row r="584" spans="1:7" x14ac:dyDescent="0.35">
      <c r="A584" s="441" t="s">
        <v>788</v>
      </c>
      <c r="B584" s="399" t="s">
        <v>199</v>
      </c>
      <c r="C584" s="390">
        <v>129.43079884371301</v>
      </c>
      <c r="D584" s="390">
        <v>5.3616812517625601</v>
      </c>
      <c r="E584" s="399" t="s">
        <v>199</v>
      </c>
      <c r="F584" s="399" t="s">
        <v>199</v>
      </c>
      <c r="G584" s="394" t="s">
        <v>527</v>
      </c>
    </row>
    <row r="585" spans="1:7" x14ac:dyDescent="0.35">
      <c r="A585" s="442" t="s">
        <v>789</v>
      </c>
      <c r="B585" s="399" t="s">
        <v>199</v>
      </c>
      <c r="C585" s="390">
        <v>0.42141336348535002</v>
      </c>
      <c r="D585" s="390" t="s">
        <v>529</v>
      </c>
      <c r="E585" s="399" t="s">
        <v>199</v>
      </c>
      <c r="F585" s="399" t="s">
        <v>199</v>
      </c>
      <c r="G585" s="390" t="s">
        <v>527</v>
      </c>
    </row>
    <row r="586" spans="1:7" x14ac:dyDescent="0.35">
      <c r="A586" s="443" t="s">
        <v>790</v>
      </c>
      <c r="B586" s="399" t="s">
        <v>199</v>
      </c>
      <c r="C586" s="390">
        <v>0.42141336348535002</v>
      </c>
      <c r="D586" s="390" t="s">
        <v>529</v>
      </c>
      <c r="E586" s="399" t="s">
        <v>199</v>
      </c>
      <c r="F586" s="399" t="s">
        <v>199</v>
      </c>
      <c r="G586" s="394" t="s">
        <v>527</v>
      </c>
    </row>
    <row r="587" spans="1:7" ht="15" thickBot="1" x14ac:dyDescent="0.4">
      <c r="A587" s="422" t="s">
        <v>3466</v>
      </c>
      <c r="B587" s="399" t="s">
        <v>199</v>
      </c>
      <c r="C587" s="399" t="s">
        <v>199</v>
      </c>
      <c r="D587" s="390" t="s">
        <v>529</v>
      </c>
      <c r="E587" s="399" t="s">
        <v>199</v>
      </c>
      <c r="F587" s="399" t="s">
        <v>199</v>
      </c>
      <c r="G587" s="399" t="s">
        <v>199</v>
      </c>
    </row>
    <row r="588" spans="1:7" s="342" customFormat="1" ht="12.75" customHeight="1" thickTop="1" x14ac:dyDescent="0.25">
      <c r="A588" s="90" t="s">
        <v>792</v>
      </c>
      <c r="B588" s="399" t="s">
        <v>199</v>
      </c>
      <c r="C588" s="390">
        <v>719.88457694084161</v>
      </c>
      <c r="D588" s="399" t="s">
        <v>199</v>
      </c>
      <c r="E588" s="399" t="s">
        <v>199</v>
      </c>
      <c r="F588" s="399" t="s">
        <v>199</v>
      </c>
      <c r="G588" s="390" t="s">
        <v>527</v>
      </c>
    </row>
    <row r="589" spans="1:7" s="342" customFormat="1" ht="12.75" customHeight="1" x14ac:dyDescent="0.25">
      <c r="A589" s="91" t="s">
        <v>793</v>
      </c>
      <c r="B589" s="399" t="s">
        <v>199</v>
      </c>
      <c r="C589" s="394" t="s">
        <v>527</v>
      </c>
      <c r="D589" s="390">
        <v>1051.644218550199</v>
      </c>
      <c r="E589" s="394" t="s">
        <v>527</v>
      </c>
      <c r="F589" s="394" t="s">
        <v>527</v>
      </c>
      <c r="G589" s="394" t="s">
        <v>527</v>
      </c>
    </row>
    <row r="590" spans="1:7" s="342" customFormat="1" ht="12.75" customHeight="1" x14ac:dyDescent="0.25">
      <c r="A590" s="91" t="s">
        <v>794</v>
      </c>
      <c r="B590" s="399" t="s">
        <v>199</v>
      </c>
      <c r="C590" s="390" t="s">
        <v>529</v>
      </c>
      <c r="D590" s="390" t="s">
        <v>529</v>
      </c>
      <c r="E590" s="394" t="s">
        <v>529</v>
      </c>
      <c r="F590" s="394" t="s">
        <v>529</v>
      </c>
      <c r="G590" s="394" t="s">
        <v>527</v>
      </c>
    </row>
    <row r="591" spans="1:7" s="342" customFormat="1" ht="12.75" customHeight="1" x14ac:dyDescent="0.25">
      <c r="A591" s="91" t="s">
        <v>795</v>
      </c>
      <c r="B591" s="399" t="s">
        <v>199</v>
      </c>
      <c r="C591" s="390">
        <v>17.318326450965749</v>
      </c>
      <c r="D591" s="390">
        <v>0.63206652889299997</v>
      </c>
      <c r="E591" s="394">
        <v>14.91067980114685</v>
      </c>
      <c r="F591" s="394">
        <v>363.40666610922074</v>
      </c>
      <c r="G591" s="394" t="s">
        <v>527</v>
      </c>
    </row>
    <row r="592" spans="1:7" s="342" customFormat="1" ht="14.25" customHeight="1" x14ac:dyDescent="0.25">
      <c r="A592" s="429" t="s">
        <v>796</v>
      </c>
      <c r="B592" s="390">
        <v>4349.248664685867</v>
      </c>
      <c r="C592" s="399" t="s">
        <v>199</v>
      </c>
      <c r="D592" s="399" t="s">
        <v>199</v>
      </c>
      <c r="E592" s="399" t="s">
        <v>199</v>
      </c>
      <c r="F592" s="399" t="s">
        <v>199</v>
      </c>
      <c r="G592" s="399" t="s">
        <v>199</v>
      </c>
    </row>
    <row r="593" spans="1:7" s="342" customFormat="1" ht="12" customHeight="1" x14ac:dyDescent="0.25">
      <c r="A593" s="429" t="s">
        <v>797</v>
      </c>
      <c r="B593" s="390">
        <v>3504.4603945689328</v>
      </c>
      <c r="C593" s="399" t="s">
        <v>199</v>
      </c>
      <c r="D593" s="399" t="s">
        <v>199</v>
      </c>
      <c r="E593" s="399" t="s">
        <v>199</v>
      </c>
      <c r="F593" s="399" t="s">
        <v>199</v>
      </c>
      <c r="G593" s="399" t="s">
        <v>199</v>
      </c>
    </row>
    <row r="594" spans="1:7" s="342" customFormat="1" ht="12" customHeight="1" x14ac:dyDescent="0.25">
      <c r="A594" s="426" t="s">
        <v>798</v>
      </c>
      <c r="B594" s="390" t="s">
        <v>527</v>
      </c>
      <c r="C594" s="399" t="s">
        <v>199</v>
      </c>
      <c r="D594" s="399" t="s">
        <v>199</v>
      </c>
      <c r="E594" s="399" t="s">
        <v>199</v>
      </c>
      <c r="F594" s="399" t="s">
        <v>199</v>
      </c>
      <c r="G594" s="399" t="s">
        <v>199</v>
      </c>
    </row>
    <row r="595" spans="1:7" s="342" customFormat="1" ht="13.5" customHeight="1" x14ac:dyDescent="0.25">
      <c r="A595" s="92" t="s">
        <v>799</v>
      </c>
      <c r="B595" s="390" t="s">
        <v>527</v>
      </c>
      <c r="C595" s="390" t="s">
        <v>527</v>
      </c>
      <c r="D595" s="390" t="s">
        <v>527</v>
      </c>
      <c r="E595" s="390" t="s">
        <v>527</v>
      </c>
      <c r="F595" s="390" t="s">
        <v>527</v>
      </c>
      <c r="G595" s="390" t="s">
        <v>527</v>
      </c>
    </row>
    <row r="596" spans="1:7" s="195" customFormat="1" x14ac:dyDescent="0.35"/>
    <row r="597" spans="1:7" customFormat="1" x14ac:dyDescent="0.35">
      <c r="A597" s="93" t="s">
        <v>800</v>
      </c>
      <c r="B597" s="94">
        <f>B519</f>
        <v>7853.7090592547993</v>
      </c>
      <c r="C597" s="94">
        <f t="shared" ref="C597:G597" si="10">C519</f>
        <v>9571.8991649314175</v>
      </c>
      <c r="D597" s="94">
        <f t="shared" si="10"/>
        <v>1107.1877988953377</v>
      </c>
      <c r="E597" s="94">
        <f t="shared" si="10"/>
        <v>14.91067980114685</v>
      </c>
      <c r="F597" s="94">
        <f t="shared" si="10"/>
        <v>363.40666610922074</v>
      </c>
      <c r="G597" s="94" t="str">
        <f t="shared" si="10"/>
        <v>NA</v>
      </c>
    </row>
    <row r="598" spans="1:7" customFormat="1" x14ac:dyDescent="0.35"/>
    <row r="600" spans="1:7" ht="15.5" x14ac:dyDescent="0.35">
      <c r="A600" s="303" t="s">
        <v>801</v>
      </c>
      <c r="B600" s="312"/>
      <c r="C600" s="312"/>
      <c r="D600" s="312"/>
      <c r="E600" s="312"/>
      <c r="F600" s="312"/>
      <c r="G600" s="454" t="s">
        <v>511</v>
      </c>
    </row>
    <row r="601" spans="1:7" ht="15.5" x14ac:dyDescent="0.35">
      <c r="A601" s="303" t="s">
        <v>700</v>
      </c>
      <c r="B601" s="312"/>
      <c r="C601" s="312"/>
      <c r="D601" s="312"/>
      <c r="E601" s="312"/>
      <c r="F601" s="312"/>
      <c r="G601" s="454" t="s">
        <v>3470</v>
      </c>
    </row>
    <row r="602" spans="1:7" x14ac:dyDescent="0.35">
      <c r="A602" s="312"/>
      <c r="B602" s="312"/>
      <c r="C602" s="312"/>
      <c r="D602" s="312"/>
      <c r="E602" s="312"/>
      <c r="F602" s="312"/>
      <c r="G602" s="454" t="s">
        <v>512</v>
      </c>
    </row>
    <row r="603" spans="1:7" x14ac:dyDescent="0.35">
      <c r="A603" s="312"/>
      <c r="B603" s="312"/>
      <c r="C603" s="312"/>
      <c r="D603" s="312"/>
      <c r="E603" s="312"/>
      <c r="F603" s="312"/>
      <c r="G603" s="343"/>
    </row>
    <row r="604" spans="1:7" ht="54" customHeight="1" x14ac:dyDescent="0.35">
      <c r="A604" s="509" t="s">
        <v>513</v>
      </c>
      <c r="B604" s="95" t="s">
        <v>802</v>
      </c>
      <c r="C604" s="95" t="s">
        <v>803</v>
      </c>
      <c r="D604" s="95" t="s">
        <v>804</v>
      </c>
      <c r="E604" s="95" t="s">
        <v>652</v>
      </c>
      <c r="F604" s="95" t="s">
        <v>518</v>
      </c>
      <c r="G604" s="95" t="s">
        <v>519</v>
      </c>
    </row>
    <row r="605" spans="1:7" ht="15" thickBot="1" x14ac:dyDescent="0.4">
      <c r="A605" s="510"/>
      <c r="B605" s="511" t="s">
        <v>521</v>
      </c>
      <c r="C605" s="512"/>
      <c r="D605" s="512"/>
      <c r="E605" s="512"/>
      <c r="F605" s="512"/>
      <c r="G605" s="513"/>
    </row>
    <row r="606" spans="1:7" ht="15" thickTop="1" x14ac:dyDescent="0.35">
      <c r="A606" s="96" t="s">
        <v>805</v>
      </c>
      <c r="B606" s="390">
        <v>-804822.59440781723</v>
      </c>
      <c r="C606" s="390">
        <v>372.43546381101726</v>
      </c>
      <c r="D606" s="390">
        <v>25.029760442267989</v>
      </c>
      <c r="E606" s="390">
        <v>147.8993015761074</v>
      </c>
      <c r="F606" s="390">
        <v>4868.9398569495861</v>
      </c>
      <c r="G606" s="390" t="s">
        <v>550</v>
      </c>
    </row>
    <row r="607" spans="1:7" x14ac:dyDescent="0.35">
      <c r="A607" s="97" t="s">
        <v>806</v>
      </c>
      <c r="B607" s="390">
        <v>-654156.12397938303</v>
      </c>
      <c r="C607" s="390">
        <v>198.63743168945703</v>
      </c>
      <c r="D607" s="390">
        <v>12.417582721024869</v>
      </c>
      <c r="E607" s="390">
        <v>126.4269505761074</v>
      </c>
      <c r="F607" s="390">
        <v>4511.0673989495863</v>
      </c>
      <c r="G607" s="390" t="s">
        <v>550</v>
      </c>
    </row>
    <row r="608" spans="1:7" x14ac:dyDescent="0.35">
      <c r="A608" s="98" t="s">
        <v>807</v>
      </c>
      <c r="B608" s="390">
        <v>-556239.34998271859</v>
      </c>
      <c r="C608" s="390">
        <v>198.08203006879788</v>
      </c>
      <c r="D608" s="390">
        <v>12.10683877801865</v>
      </c>
      <c r="E608" s="394">
        <v>126.4269505761074</v>
      </c>
      <c r="F608" s="394">
        <v>4511.0673989495863</v>
      </c>
      <c r="G608" s="394" t="s">
        <v>554</v>
      </c>
    </row>
    <row r="609" spans="1:7" x14ac:dyDescent="0.35">
      <c r="A609" s="444" t="s">
        <v>808</v>
      </c>
      <c r="B609" s="390">
        <v>-98672.724874388499</v>
      </c>
      <c r="C609" s="390" t="s">
        <v>529</v>
      </c>
      <c r="D609" s="390" t="s">
        <v>3298</v>
      </c>
      <c r="E609" s="394" t="s">
        <v>527</v>
      </c>
      <c r="F609" s="394" t="s">
        <v>527</v>
      </c>
      <c r="G609" s="394" t="s">
        <v>527</v>
      </c>
    </row>
    <row r="610" spans="1:7" x14ac:dyDescent="0.35">
      <c r="A610" s="98" t="s">
        <v>809</v>
      </c>
      <c r="B610" s="390">
        <v>23157.998294787925</v>
      </c>
      <c r="C610" s="390" t="s">
        <v>3308</v>
      </c>
      <c r="D610" s="390" t="s">
        <v>3308</v>
      </c>
      <c r="E610" s="390" t="s">
        <v>527</v>
      </c>
      <c r="F610" s="390" t="s">
        <v>527</v>
      </c>
      <c r="G610" s="390" t="s">
        <v>527</v>
      </c>
    </row>
    <row r="611" spans="1:7" x14ac:dyDescent="0.35">
      <c r="A611" s="98" t="s">
        <v>810</v>
      </c>
      <c r="B611" s="390">
        <v>-29001.50383515003</v>
      </c>
      <c r="C611" s="390" t="s">
        <v>625</v>
      </c>
      <c r="D611" s="390" t="s">
        <v>625</v>
      </c>
      <c r="E611" s="394" t="s">
        <v>527</v>
      </c>
      <c r="F611" s="394" t="s">
        <v>527</v>
      </c>
      <c r="G611" s="394" t="s">
        <v>527</v>
      </c>
    </row>
    <row r="612" spans="1:7" x14ac:dyDescent="0.35">
      <c r="A612" s="98" t="s">
        <v>811</v>
      </c>
      <c r="B612" s="390">
        <v>52159.502129937959</v>
      </c>
      <c r="C612" s="390" t="s">
        <v>625</v>
      </c>
      <c r="D612" s="390" t="s">
        <v>625</v>
      </c>
      <c r="E612" s="394" t="s">
        <v>527</v>
      </c>
      <c r="F612" s="394" t="s">
        <v>527</v>
      </c>
      <c r="G612" s="394" t="s">
        <v>527</v>
      </c>
    </row>
    <row r="613" spans="1:7" x14ac:dyDescent="0.35">
      <c r="A613" s="97" t="s">
        <v>812</v>
      </c>
      <c r="B613" s="390">
        <v>-30056.90270642428</v>
      </c>
      <c r="C613" s="390">
        <v>12.663181</v>
      </c>
      <c r="D613" s="390">
        <v>1.1562030000000001</v>
      </c>
      <c r="E613" s="390">
        <v>21.472351</v>
      </c>
      <c r="F613" s="390">
        <v>357.87245800000005</v>
      </c>
      <c r="G613" s="390" t="s">
        <v>527</v>
      </c>
    </row>
    <row r="614" spans="1:7" x14ac:dyDescent="0.35">
      <c r="A614" s="98" t="s">
        <v>813</v>
      </c>
      <c r="B614" s="390">
        <v>10024.42566404653</v>
      </c>
      <c r="C614" s="390">
        <v>12.663181</v>
      </c>
      <c r="D614" s="390">
        <v>1.1562030000000001</v>
      </c>
      <c r="E614" s="394">
        <v>21.472351</v>
      </c>
      <c r="F614" s="394">
        <v>357.87245800000005</v>
      </c>
      <c r="G614" s="394" t="s">
        <v>527</v>
      </c>
    </row>
    <row r="615" spans="1:7" x14ac:dyDescent="0.35">
      <c r="A615" s="444" t="s">
        <v>814</v>
      </c>
      <c r="B615" s="390">
        <v>-40081.328370470808</v>
      </c>
      <c r="C615" s="390" t="s">
        <v>529</v>
      </c>
      <c r="D615" s="390" t="s">
        <v>625</v>
      </c>
      <c r="E615" s="394" t="s">
        <v>527</v>
      </c>
      <c r="F615" s="394" t="s">
        <v>527</v>
      </c>
      <c r="G615" s="394" t="s">
        <v>527</v>
      </c>
    </row>
    <row r="616" spans="1:7" x14ac:dyDescent="0.35">
      <c r="A616" s="98" t="s">
        <v>815</v>
      </c>
      <c r="B616" s="390">
        <v>-6109.6062039457893</v>
      </c>
      <c r="C616" s="390">
        <v>161.13485112156022</v>
      </c>
      <c r="D616" s="390">
        <v>0.59525414428571</v>
      </c>
      <c r="E616" s="390" t="s">
        <v>527</v>
      </c>
      <c r="F616" s="390" t="s">
        <v>527</v>
      </c>
      <c r="G616" s="390" t="s">
        <v>527</v>
      </c>
    </row>
    <row r="617" spans="1:7" x14ac:dyDescent="0.35">
      <c r="A617" s="98" t="s">
        <v>816</v>
      </c>
      <c r="B617" s="390">
        <v>-10133.523605752287</v>
      </c>
      <c r="C617" s="390" t="s">
        <v>554</v>
      </c>
      <c r="D617" s="390">
        <v>0.59215403</v>
      </c>
      <c r="E617" s="394" t="s">
        <v>527</v>
      </c>
      <c r="F617" s="394" t="s">
        <v>527</v>
      </c>
      <c r="G617" s="394" t="s">
        <v>527</v>
      </c>
    </row>
    <row r="618" spans="1:7" x14ac:dyDescent="0.35">
      <c r="A618" s="98" t="s">
        <v>817</v>
      </c>
      <c r="B618" s="390">
        <v>439.03348336053682</v>
      </c>
      <c r="C618" s="390" t="s">
        <v>554</v>
      </c>
      <c r="D618" s="390" t="s">
        <v>550</v>
      </c>
      <c r="E618" s="394" t="s">
        <v>527</v>
      </c>
      <c r="F618" s="394" t="s">
        <v>527</v>
      </c>
      <c r="G618" s="394" t="s">
        <v>527</v>
      </c>
    </row>
    <row r="619" spans="1:7" x14ac:dyDescent="0.35">
      <c r="A619" s="97" t="s">
        <v>818</v>
      </c>
      <c r="B619" s="390">
        <v>-31610.861039128908</v>
      </c>
      <c r="C619" s="390" t="s">
        <v>554</v>
      </c>
      <c r="D619" s="390">
        <v>6.04757815668298</v>
      </c>
      <c r="E619" s="390" t="s">
        <v>554</v>
      </c>
      <c r="F619" s="390" t="s">
        <v>554</v>
      </c>
      <c r="G619" s="390" t="s">
        <v>527</v>
      </c>
    </row>
    <row r="620" spans="1:7" x14ac:dyDescent="0.35">
      <c r="A620" s="98" t="s">
        <v>819</v>
      </c>
      <c r="B620" s="390">
        <v>-116642.3750794526</v>
      </c>
      <c r="C620" s="390" t="s">
        <v>554</v>
      </c>
      <c r="D620" s="390">
        <v>6.04757815668298</v>
      </c>
      <c r="E620" s="394" t="s">
        <v>554</v>
      </c>
      <c r="F620" s="394" t="s">
        <v>554</v>
      </c>
      <c r="G620" s="394" t="s">
        <v>527</v>
      </c>
    </row>
    <row r="621" spans="1:7" x14ac:dyDescent="0.35">
      <c r="A621" s="444" t="s">
        <v>820</v>
      </c>
      <c r="B621" s="390">
        <v>85031.514040323702</v>
      </c>
      <c r="C621" s="390" t="s">
        <v>554</v>
      </c>
      <c r="D621" s="390" t="s">
        <v>625</v>
      </c>
      <c r="E621" s="394" t="s">
        <v>554</v>
      </c>
      <c r="F621" s="394" t="s">
        <v>554</v>
      </c>
      <c r="G621" s="394" t="s">
        <v>527</v>
      </c>
    </row>
    <row r="622" spans="1:7" x14ac:dyDescent="0.35">
      <c r="A622" s="98" t="s">
        <v>821</v>
      </c>
      <c r="B622" s="390" t="s">
        <v>554</v>
      </c>
      <c r="C622" s="390" t="s">
        <v>550</v>
      </c>
      <c r="D622" s="390" t="s">
        <v>550</v>
      </c>
      <c r="E622" s="390" t="s">
        <v>527</v>
      </c>
      <c r="F622" s="390" t="s">
        <v>527</v>
      </c>
      <c r="G622" s="390" t="s">
        <v>527</v>
      </c>
    </row>
    <row r="623" spans="1:7" x14ac:dyDescent="0.35">
      <c r="A623" s="98" t="s">
        <v>822</v>
      </c>
      <c r="B623" s="399" t="s">
        <v>199</v>
      </c>
      <c r="C623" s="399" t="s">
        <v>199</v>
      </c>
      <c r="D623" s="399" t="s">
        <v>199</v>
      </c>
      <c r="E623" s="399" t="s">
        <v>199</v>
      </c>
      <c r="F623" s="399" t="s">
        <v>199</v>
      </c>
      <c r="G623" s="399" t="s">
        <v>199</v>
      </c>
    </row>
    <row r="624" spans="1:7" x14ac:dyDescent="0.35">
      <c r="A624" s="98" t="s">
        <v>823</v>
      </c>
      <c r="B624" s="390" t="s">
        <v>554</v>
      </c>
      <c r="C624" s="390" t="s">
        <v>527</v>
      </c>
      <c r="D624" s="390" t="s">
        <v>527</v>
      </c>
      <c r="E624" s="394" t="s">
        <v>527</v>
      </c>
      <c r="F624" s="394" t="s">
        <v>527</v>
      </c>
      <c r="G624" s="394" t="s">
        <v>527</v>
      </c>
    </row>
    <row r="625" spans="1:8" x14ac:dyDescent="0.35">
      <c r="A625" s="97" t="s">
        <v>824</v>
      </c>
      <c r="B625" s="390">
        <v>-106047.09877372319</v>
      </c>
      <c r="C625" s="399" t="s">
        <v>199</v>
      </c>
      <c r="D625" s="399" t="s">
        <v>199</v>
      </c>
      <c r="E625" s="399" t="s">
        <v>199</v>
      </c>
      <c r="F625" s="399" t="s">
        <v>199</v>
      </c>
      <c r="G625" s="399" t="s">
        <v>199</v>
      </c>
    </row>
    <row r="626" spans="1:8" x14ac:dyDescent="0.35">
      <c r="A626" s="344" t="s">
        <v>825</v>
      </c>
      <c r="B626" s="390" t="s">
        <v>3308</v>
      </c>
      <c r="C626" s="390" t="s">
        <v>550</v>
      </c>
      <c r="D626" s="390">
        <v>2.41583792</v>
      </c>
      <c r="E626" s="390" t="s">
        <v>527</v>
      </c>
      <c r="F626" s="390" t="s">
        <v>527</v>
      </c>
      <c r="G626" s="390" t="s">
        <v>527</v>
      </c>
    </row>
    <row r="627" spans="1:8" x14ac:dyDescent="0.35">
      <c r="A627" s="432" t="s">
        <v>826</v>
      </c>
      <c r="B627" s="390" t="s">
        <v>3308</v>
      </c>
      <c r="C627" s="390" t="s">
        <v>550</v>
      </c>
      <c r="D627" s="390">
        <v>2.41583792</v>
      </c>
      <c r="E627" s="390" t="s">
        <v>527</v>
      </c>
      <c r="F627" s="390" t="s">
        <v>527</v>
      </c>
      <c r="G627" s="390" t="s">
        <v>527</v>
      </c>
    </row>
    <row r="629" spans="1:8" x14ac:dyDescent="0.35">
      <c r="A629" s="72" t="s">
        <v>827</v>
      </c>
      <c r="B629" s="73">
        <f>B606</f>
        <v>-804822.59440781723</v>
      </c>
      <c r="C629" s="84">
        <f t="shared" ref="C629:G629" si="11">C606</f>
        <v>372.43546381101726</v>
      </c>
      <c r="D629" s="84">
        <f t="shared" si="11"/>
        <v>25.029760442267989</v>
      </c>
      <c r="E629" s="84">
        <f t="shared" si="11"/>
        <v>147.8993015761074</v>
      </c>
      <c r="F629" s="84">
        <f t="shared" si="11"/>
        <v>4868.9398569495861</v>
      </c>
      <c r="G629" s="84" t="str">
        <f t="shared" si="11"/>
        <v>NE,NA</v>
      </c>
    </row>
    <row r="632" spans="1:8" ht="15" x14ac:dyDescent="0.35">
      <c r="A632" s="516" t="s">
        <v>828</v>
      </c>
      <c r="B632" s="516"/>
      <c r="C632" s="312"/>
      <c r="D632" s="312"/>
      <c r="E632" s="312"/>
      <c r="F632" s="312"/>
      <c r="G632" s="312"/>
      <c r="H632" s="455" t="s">
        <v>511</v>
      </c>
    </row>
    <row r="633" spans="1:8" ht="15.5" x14ac:dyDescent="0.35">
      <c r="A633" s="327" t="s">
        <v>700</v>
      </c>
      <c r="B633" s="309"/>
      <c r="C633" s="312"/>
      <c r="D633" s="312"/>
      <c r="E633" s="312"/>
      <c r="F633" s="312"/>
      <c r="G633" s="312"/>
      <c r="H633" s="455" t="s">
        <v>3470</v>
      </c>
    </row>
    <row r="634" spans="1:8" x14ac:dyDescent="0.35">
      <c r="A634" s="312"/>
      <c r="B634" s="312"/>
      <c r="C634" s="312"/>
      <c r="D634" s="312"/>
      <c r="E634" s="312"/>
      <c r="F634" s="312"/>
      <c r="G634" s="312"/>
      <c r="H634" s="455" t="s">
        <v>512</v>
      </c>
    </row>
    <row r="635" spans="1:8" x14ac:dyDescent="0.35">
      <c r="A635" s="312"/>
      <c r="B635" s="312"/>
      <c r="C635" s="312"/>
      <c r="D635" s="312"/>
      <c r="E635" s="312"/>
      <c r="F635" s="312"/>
      <c r="G635" s="312"/>
      <c r="H635" s="345"/>
    </row>
    <row r="636" spans="1:8" x14ac:dyDescent="0.35">
      <c r="A636" s="504" t="s">
        <v>829</v>
      </c>
      <c r="B636" s="346" t="s">
        <v>830</v>
      </c>
      <c r="C636" s="347" t="s">
        <v>515</v>
      </c>
      <c r="D636" s="347" t="s">
        <v>516</v>
      </c>
      <c r="E636" s="347" t="s">
        <v>652</v>
      </c>
      <c r="F636" s="348" t="s">
        <v>518</v>
      </c>
      <c r="G636" s="349" t="s">
        <v>519</v>
      </c>
      <c r="H636" s="348" t="s">
        <v>653</v>
      </c>
    </row>
    <row r="637" spans="1:8" ht="15" thickBot="1" x14ac:dyDescent="0.4">
      <c r="A637" s="505"/>
      <c r="B637" s="506" t="s">
        <v>521</v>
      </c>
      <c r="C637" s="507"/>
      <c r="D637" s="507"/>
      <c r="E637" s="507"/>
      <c r="F637" s="507"/>
      <c r="G637" s="507"/>
      <c r="H637" s="508"/>
    </row>
    <row r="638" spans="1:8" ht="15" thickTop="1" x14ac:dyDescent="0.35">
      <c r="A638" s="350" t="s">
        <v>831</v>
      </c>
      <c r="B638" s="390" t="s">
        <v>3303</v>
      </c>
      <c r="C638" s="390">
        <v>6134.8125898395247</v>
      </c>
      <c r="D638" s="390">
        <v>82.700895060478175</v>
      </c>
      <c r="E638" s="390">
        <v>2.3460190219567099</v>
      </c>
      <c r="F638" s="390">
        <v>6.5483463597946603</v>
      </c>
      <c r="G638" s="390">
        <v>114.39560414851302</v>
      </c>
      <c r="H638" s="390">
        <v>0.74349333311907995</v>
      </c>
    </row>
    <row r="639" spans="1:8" x14ac:dyDescent="0.35">
      <c r="A639" s="351" t="s">
        <v>833</v>
      </c>
      <c r="B639" s="390" t="s">
        <v>589</v>
      </c>
      <c r="C639" s="390">
        <v>5255.3700428550756</v>
      </c>
      <c r="D639" s="399" t="s">
        <v>199</v>
      </c>
      <c r="E639" s="390">
        <v>2.3460190219567099</v>
      </c>
      <c r="F639" s="390">
        <v>6.1117899358083498</v>
      </c>
      <c r="G639" s="390">
        <v>21.695718028166269</v>
      </c>
      <c r="H639" s="399" t="s">
        <v>199</v>
      </c>
    </row>
    <row r="640" spans="1:8" x14ac:dyDescent="0.35">
      <c r="A640" s="427" t="s">
        <v>834</v>
      </c>
      <c r="B640" s="390" t="s">
        <v>589</v>
      </c>
      <c r="C640" s="390">
        <v>5255.3700428550756</v>
      </c>
      <c r="D640" s="399" t="s">
        <v>199</v>
      </c>
      <c r="E640" s="394">
        <v>2.3460190219567099</v>
      </c>
      <c r="F640" s="394">
        <v>6.1117899358083498</v>
      </c>
      <c r="G640" s="394">
        <v>21.695718028166269</v>
      </c>
      <c r="H640" s="399" t="s">
        <v>199</v>
      </c>
    </row>
    <row r="641" spans="1:8" x14ac:dyDescent="0.35">
      <c r="A641" s="427" t="s">
        <v>835</v>
      </c>
      <c r="B641" s="390" t="s">
        <v>556</v>
      </c>
      <c r="C641" s="390" t="s">
        <v>556</v>
      </c>
      <c r="D641" s="399" t="s">
        <v>199</v>
      </c>
      <c r="E641" s="394" t="s">
        <v>556</v>
      </c>
      <c r="F641" s="394" t="s">
        <v>556</v>
      </c>
      <c r="G641" s="394" t="s">
        <v>556</v>
      </c>
      <c r="H641" s="399" t="s">
        <v>199</v>
      </c>
    </row>
    <row r="642" spans="1:8" x14ac:dyDescent="0.35">
      <c r="A642" s="445" t="s">
        <v>836</v>
      </c>
      <c r="B642" s="390" t="s">
        <v>556</v>
      </c>
      <c r="C642" s="390" t="s">
        <v>556</v>
      </c>
      <c r="D642" s="399" t="s">
        <v>199</v>
      </c>
      <c r="E642" s="390" t="s">
        <v>556</v>
      </c>
      <c r="F642" s="390" t="s">
        <v>556</v>
      </c>
      <c r="G642" s="390" t="s">
        <v>556</v>
      </c>
      <c r="H642" s="399" t="s">
        <v>199</v>
      </c>
    </row>
    <row r="643" spans="1:8" x14ac:dyDescent="0.35">
      <c r="A643" s="351" t="s">
        <v>837</v>
      </c>
      <c r="B643" s="399" t="s">
        <v>199</v>
      </c>
      <c r="C643" s="390">
        <v>76.87968402665453</v>
      </c>
      <c r="D643" s="390">
        <v>5.5928880000000003</v>
      </c>
      <c r="E643" s="390" t="s">
        <v>554</v>
      </c>
      <c r="F643" s="390" t="s">
        <v>554</v>
      </c>
      <c r="G643" s="390" t="s">
        <v>554</v>
      </c>
      <c r="H643" s="399" t="s">
        <v>199</v>
      </c>
    </row>
    <row r="644" spans="1:8" x14ac:dyDescent="0.35">
      <c r="A644" s="446" t="s">
        <v>838</v>
      </c>
      <c r="B644" s="399" t="s">
        <v>199</v>
      </c>
      <c r="C644" s="390">
        <v>74.571839999999995</v>
      </c>
      <c r="D644" s="390">
        <v>5.5928880000000003</v>
      </c>
      <c r="E644" s="394" t="s">
        <v>554</v>
      </c>
      <c r="F644" s="394" t="s">
        <v>554</v>
      </c>
      <c r="G644" s="394" t="s">
        <v>554</v>
      </c>
      <c r="H644" s="399" t="s">
        <v>199</v>
      </c>
    </row>
    <row r="645" spans="1:8" x14ac:dyDescent="0.35">
      <c r="A645" s="446" t="s">
        <v>839</v>
      </c>
      <c r="B645" s="399" t="s">
        <v>199</v>
      </c>
      <c r="C645" s="390">
        <v>2.3078440266545299</v>
      </c>
      <c r="D645" s="390" t="s">
        <v>601</v>
      </c>
      <c r="E645" s="394" t="s">
        <v>554</v>
      </c>
      <c r="F645" s="394" t="s">
        <v>554</v>
      </c>
      <c r="G645" s="394" t="s">
        <v>554</v>
      </c>
      <c r="H645" s="399" t="s">
        <v>199</v>
      </c>
    </row>
    <row r="646" spans="1:8" x14ac:dyDescent="0.35">
      <c r="A646" s="351" t="s">
        <v>840</v>
      </c>
      <c r="B646" s="390" t="s">
        <v>561</v>
      </c>
      <c r="C646" s="390" t="s">
        <v>561</v>
      </c>
      <c r="D646" s="390" t="s">
        <v>561</v>
      </c>
      <c r="E646" s="390" t="s">
        <v>561</v>
      </c>
      <c r="F646" s="390" t="s">
        <v>561</v>
      </c>
      <c r="G646" s="390" t="s">
        <v>561</v>
      </c>
      <c r="H646" s="390" t="s">
        <v>561</v>
      </c>
    </row>
    <row r="647" spans="1:8" x14ac:dyDescent="0.35">
      <c r="A647" s="427" t="s">
        <v>841</v>
      </c>
      <c r="B647" s="390" t="s">
        <v>529</v>
      </c>
      <c r="C647" s="390" t="s">
        <v>561</v>
      </c>
      <c r="D647" s="390" t="s">
        <v>561</v>
      </c>
      <c r="E647" s="394" t="s">
        <v>529</v>
      </c>
      <c r="F647" s="394" t="s">
        <v>529</v>
      </c>
      <c r="G647" s="394" t="s">
        <v>529</v>
      </c>
      <c r="H647" s="394" t="s">
        <v>529</v>
      </c>
    </row>
    <row r="648" spans="1:8" x14ac:dyDescent="0.35">
      <c r="A648" s="427" t="s">
        <v>842</v>
      </c>
      <c r="B648" s="390" t="s">
        <v>527</v>
      </c>
      <c r="C648" s="390" t="s">
        <v>527</v>
      </c>
      <c r="D648" s="390" t="s">
        <v>527</v>
      </c>
      <c r="E648" s="394" t="s">
        <v>527</v>
      </c>
      <c r="F648" s="394" t="s">
        <v>527</v>
      </c>
      <c r="G648" s="394" t="s">
        <v>527</v>
      </c>
      <c r="H648" s="394" t="s">
        <v>527</v>
      </c>
    </row>
    <row r="649" spans="1:8" x14ac:dyDescent="0.35">
      <c r="A649" s="351" t="s">
        <v>843</v>
      </c>
      <c r="B649" s="399" t="s">
        <v>199</v>
      </c>
      <c r="C649" s="390">
        <v>802.56286295779444</v>
      </c>
      <c r="D649" s="390">
        <v>77.108007060478172</v>
      </c>
      <c r="E649" s="390" t="s">
        <v>601</v>
      </c>
      <c r="F649" s="390">
        <v>0.43655642398631</v>
      </c>
      <c r="G649" s="390">
        <v>49.308450064014231</v>
      </c>
      <c r="H649" s="399" t="s">
        <v>199</v>
      </c>
    </row>
    <row r="650" spans="1:8" x14ac:dyDescent="0.35">
      <c r="A650" s="427" t="s">
        <v>844</v>
      </c>
      <c r="B650" s="399" t="s">
        <v>199</v>
      </c>
      <c r="C650" s="390">
        <v>567.41960890297901</v>
      </c>
      <c r="D650" s="390">
        <v>75.36075521363459</v>
      </c>
      <c r="E650" s="394" t="s">
        <v>556</v>
      </c>
      <c r="F650" s="394">
        <v>0.43655642398631</v>
      </c>
      <c r="G650" s="394">
        <v>33.529746043529677</v>
      </c>
      <c r="H650" s="399" t="s">
        <v>199</v>
      </c>
    </row>
    <row r="651" spans="1:8" x14ac:dyDescent="0.35">
      <c r="A651" s="427" t="s">
        <v>845</v>
      </c>
      <c r="B651" s="399" t="s">
        <v>199</v>
      </c>
      <c r="C651" s="390">
        <v>235.14325405481537</v>
      </c>
      <c r="D651" s="390">
        <v>1.74725184684358</v>
      </c>
      <c r="E651" s="394" t="s">
        <v>556</v>
      </c>
      <c r="F651" s="394" t="s">
        <v>556</v>
      </c>
      <c r="G651" s="394">
        <v>15.77870402048455</v>
      </c>
      <c r="H651" s="399" t="s">
        <v>199</v>
      </c>
    </row>
    <row r="652" spans="1:8" x14ac:dyDescent="0.35">
      <c r="A652" s="427" t="s">
        <v>3467</v>
      </c>
      <c r="B652" s="399" t="s">
        <v>199</v>
      </c>
      <c r="C652" s="390" t="s">
        <v>529</v>
      </c>
      <c r="D652" s="390" t="s">
        <v>529</v>
      </c>
      <c r="E652" s="390" t="s">
        <v>529</v>
      </c>
      <c r="F652" s="390" t="s">
        <v>529</v>
      </c>
      <c r="G652" s="390" t="s">
        <v>529</v>
      </c>
      <c r="H652" s="399" t="s">
        <v>199</v>
      </c>
    </row>
    <row r="653" spans="1:8" x14ac:dyDescent="0.35">
      <c r="A653" s="351" t="s">
        <v>3468</v>
      </c>
      <c r="B653" s="390" t="s">
        <v>527</v>
      </c>
      <c r="C653" s="390" t="s">
        <v>527</v>
      </c>
      <c r="D653" s="390" t="s">
        <v>527</v>
      </c>
      <c r="E653" s="390" t="s">
        <v>556</v>
      </c>
      <c r="F653" s="390" t="s">
        <v>556</v>
      </c>
      <c r="G653" s="390">
        <v>43.391436056332523</v>
      </c>
      <c r="H653" s="390">
        <v>0.74349333311907995</v>
      </c>
    </row>
    <row r="654" spans="1:8" x14ac:dyDescent="0.35">
      <c r="A654" s="432" t="s">
        <v>605</v>
      </c>
      <c r="B654" s="394" t="s">
        <v>527</v>
      </c>
      <c r="C654" s="394" t="s">
        <v>527</v>
      </c>
      <c r="D654" s="394" t="s">
        <v>527</v>
      </c>
      <c r="E654" s="394" t="s">
        <v>556</v>
      </c>
      <c r="F654" s="394" t="s">
        <v>556</v>
      </c>
      <c r="G654" s="394">
        <v>43.391436056332523</v>
      </c>
      <c r="H654" s="394">
        <v>0.74349333311907995</v>
      </c>
    </row>
    <row r="655" spans="1:8" x14ac:dyDescent="0.35">
      <c r="A655" s="351" t="s">
        <v>846</v>
      </c>
      <c r="B655" s="399" t="s">
        <v>199</v>
      </c>
      <c r="C655" s="399" t="s">
        <v>199</v>
      </c>
      <c r="D655" s="399" t="s">
        <v>199</v>
      </c>
      <c r="E655" s="399" t="s">
        <v>199</v>
      </c>
      <c r="F655" s="399" t="s">
        <v>199</v>
      </c>
      <c r="G655" s="399" t="s">
        <v>199</v>
      </c>
      <c r="H655" s="399" t="s">
        <v>199</v>
      </c>
    </row>
    <row r="656" spans="1:8" x14ac:dyDescent="0.35">
      <c r="A656" s="446" t="s">
        <v>847</v>
      </c>
      <c r="B656" s="394" t="s">
        <v>527</v>
      </c>
      <c r="C656" s="399" t="s">
        <v>199</v>
      </c>
      <c r="D656" s="399" t="s">
        <v>199</v>
      </c>
      <c r="E656" s="399" t="s">
        <v>199</v>
      </c>
      <c r="F656" s="399" t="s">
        <v>199</v>
      </c>
      <c r="G656" s="399" t="s">
        <v>199</v>
      </c>
      <c r="H656" s="399" t="s">
        <v>199</v>
      </c>
    </row>
    <row r="657" spans="1:8" x14ac:dyDescent="0.35">
      <c r="A657" s="446" t="s">
        <v>848</v>
      </c>
      <c r="B657" s="394" t="s">
        <v>527</v>
      </c>
      <c r="C657" s="399" t="s">
        <v>199</v>
      </c>
      <c r="D657" s="399" t="s">
        <v>199</v>
      </c>
      <c r="E657" s="399" t="s">
        <v>199</v>
      </c>
      <c r="F657" s="399" t="s">
        <v>199</v>
      </c>
      <c r="G657" s="399" t="s">
        <v>199</v>
      </c>
      <c r="H657" s="399" t="s">
        <v>199</v>
      </c>
    </row>
    <row r="658" spans="1:8" x14ac:dyDescent="0.35">
      <c r="A658" s="447" t="s">
        <v>3469</v>
      </c>
      <c r="B658" s="394" t="s">
        <v>527</v>
      </c>
      <c r="C658" s="399" t="s">
        <v>199</v>
      </c>
      <c r="D658" s="399" t="s">
        <v>199</v>
      </c>
      <c r="E658" s="399" t="s">
        <v>199</v>
      </c>
      <c r="F658" s="399" t="s">
        <v>199</v>
      </c>
      <c r="G658" s="399" t="s">
        <v>199</v>
      </c>
      <c r="H658" s="399" t="s">
        <v>199</v>
      </c>
    </row>
    <row r="660" spans="1:8" x14ac:dyDescent="0.35">
      <c r="A660" s="72" t="s">
        <v>849</v>
      </c>
      <c r="B660" s="84" t="str">
        <f>B638</f>
        <v>NO,IE,NA</v>
      </c>
      <c r="C660" s="84">
        <f t="shared" ref="C660:H660" si="12">C638</f>
        <v>6134.8125898395247</v>
      </c>
      <c r="D660" s="84">
        <f t="shared" si="12"/>
        <v>82.700895060478175</v>
      </c>
      <c r="E660" s="84">
        <f t="shared" si="12"/>
        <v>2.3460190219567099</v>
      </c>
      <c r="F660" s="84">
        <f t="shared" si="12"/>
        <v>6.5483463597946603</v>
      </c>
      <c r="G660" s="84">
        <f t="shared" si="12"/>
        <v>114.39560414851302</v>
      </c>
      <c r="H660" s="84">
        <f t="shared" si="12"/>
        <v>0.74349333311907995</v>
      </c>
    </row>
    <row r="663" spans="1:8" ht="16.5" x14ac:dyDescent="0.35">
      <c r="A663" s="99" t="s">
        <v>850</v>
      </c>
      <c r="B663" s="100" t="s">
        <v>851</v>
      </c>
      <c r="C663" s="100" t="s">
        <v>852</v>
      </c>
      <c r="D663" s="100" t="s">
        <v>853</v>
      </c>
      <c r="E663" s="100" t="s">
        <v>854</v>
      </c>
      <c r="F663" s="100" t="s">
        <v>518</v>
      </c>
      <c r="G663" s="100" t="s">
        <v>519</v>
      </c>
      <c r="H663" s="100" t="s">
        <v>855</v>
      </c>
    </row>
    <row r="664" spans="1:8" s="12" customFormat="1" x14ac:dyDescent="0.35">
      <c r="A664" s="301" t="s">
        <v>856</v>
      </c>
      <c r="B664" s="302">
        <f t="shared" ref="B664:H670" si="13">B59</f>
        <v>6045831.9303266751</v>
      </c>
      <c r="C664" s="302">
        <f t="shared" si="13"/>
        <v>11738.668394056973</v>
      </c>
      <c r="D664" s="302">
        <f t="shared" si="13"/>
        <v>259.40234604960767</v>
      </c>
      <c r="E664" s="302">
        <f t="shared" si="13"/>
        <v>18305.749424551203</v>
      </c>
      <c r="F664" s="302">
        <f t="shared" si="13"/>
        <v>65117.178069736605</v>
      </c>
      <c r="G664" s="302">
        <f t="shared" si="13"/>
        <v>7244.4555805128311</v>
      </c>
      <c r="H664" s="302">
        <f t="shared" si="13"/>
        <v>12364.091048770906</v>
      </c>
    </row>
    <row r="665" spans="1:8" s="274" customFormat="1" x14ac:dyDescent="0.35">
      <c r="A665" s="300" t="s">
        <v>97</v>
      </c>
      <c r="B665" s="101">
        <f t="shared" si="13"/>
        <v>2400057.4856406469</v>
      </c>
      <c r="C665" s="101">
        <f t="shared" si="13"/>
        <v>34.823479419570468</v>
      </c>
      <c r="D665" s="101">
        <f t="shared" si="13"/>
        <v>100.86538569159121</v>
      </c>
      <c r="E665" s="101">
        <f t="shared" si="13"/>
        <v>3434.4290996747714</v>
      </c>
      <c r="F665" s="101">
        <f t="shared" si="13"/>
        <v>581.83867235005948</v>
      </c>
      <c r="G665" s="101">
        <f t="shared" si="13"/>
        <v>43.701395420034459</v>
      </c>
      <c r="H665" s="101">
        <f t="shared" si="13"/>
        <v>9439.0432746602182</v>
      </c>
    </row>
    <row r="666" spans="1:8" s="274" customFormat="1" x14ac:dyDescent="0.35">
      <c r="A666" s="300" t="s">
        <v>4</v>
      </c>
      <c r="B666" s="101">
        <f>B61</f>
        <v>1911856.6209068005</v>
      </c>
      <c r="C666" s="101">
        <f t="shared" si="13"/>
        <v>162.90247230948853</v>
      </c>
      <c r="D666" s="101">
        <f t="shared" si="13"/>
        <v>141.94351071141131</v>
      </c>
      <c r="E666" s="101">
        <f t="shared" si="13"/>
        <v>11998.643932744189</v>
      </c>
      <c r="F666" s="101">
        <f t="shared" si="13"/>
        <v>58747.464607753776</v>
      </c>
      <c r="G666" s="101">
        <f t="shared" si="13"/>
        <v>5777.5462986418306</v>
      </c>
      <c r="H666" s="101">
        <f t="shared" si="13"/>
        <v>618.63077203361581</v>
      </c>
    </row>
    <row r="667" spans="1:8" s="274" customFormat="1" x14ac:dyDescent="0.35">
      <c r="A667" s="300" t="s">
        <v>2493</v>
      </c>
      <c r="B667" s="101">
        <f t="shared" si="13"/>
        <v>586027.88174597803</v>
      </c>
      <c r="C667" s="101">
        <f t="shared" si="13"/>
        <v>205.33517802223591</v>
      </c>
      <c r="D667" s="101">
        <f t="shared" si="13"/>
        <v>4.0983304317602895</v>
      </c>
      <c r="E667" s="101">
        <f t="shared" si="13"/>
        <v>908.26373148672474</v>
      </c>
      <c r="F667" s="101">
        <f t="shared" si="13"/>
        <v>3021.64543736223</v>
      </c>
      <c r="G667" s="101">
        <f t="shared" si="13"/>
        <v>551.67725417600798</v>
      </c>
      <c r="H667" s="101">
        <f t="shared" si="13"/>
        <v>527.57585355553215</v>
      </c>
    </row>
    <row r="668" spans="1:8" s="274" customFormat="1" x14ac:dyDescent="0.35">
      <c r="A668" s="300" t="s">
        <v>9</v>
      </c>
      <c r="B668" s="101">
        <f t="shared" si="13"/>
        <v>1134885.2223943246</v>
      </c>
      <c r="C668" s="101">
        <f t="shared" si="13"/>
        <v>11335.583471714261</v>
      </c>
      <c r="D668" s="101">
        <f t="shared" si="13"/>
        <v>11.193742820309819</v>
      </c>
      <c r="E668" s="101">
        <f t="shared" si="13"/>
        <v>1964.4126606455166</v>
      </c>
      <c r="F668" s="101">
        <f t="shared" si="13"/>
        <v>2766.2293522705422</v>
      </c>
      <c r="G668" s="101">
        <f t="shared" si="13"/>
        <v>871.53063227495795</v>
      </c>
      <c r="H668" s="101">
        <f t="shared" si="13"/>
        <v>1778.8411485215402</v>
      </c>
    </row>
    <row r="669" spans="1:8" s="274" customFormat="1" x14ac:dyDescent="0.35">
      <c r="A669" s="300" t="s">
        <v>139</v>
      </c>
      <c r="B669" s="101">
        <f t="shared" si="13"/>
        <v>291.62758231404649</v>
      </c>
      <c r="C669" s="101">
        <f t="shared" si="13"/>
        <v>1.8597887494070001E-2</v>
      </c>
      <c r="D669" s="101">
        <f t="shared" si="13"/>
        <v>2.7004131976500001E-3</v>
      </c>
      <c r="E669" s="101" t="str">
        <f t="shared" si="13"/>
        <v>IE</v>
      </c>
      <c r="F669" s="101" t="str">
        <f t="shared" si="13"/>
        <v>IE</v>
      </c>
      <c r="G669" s="101" t="str">
        <f t="shared" si="13"/>
        <v>IE</v>
      </c>
      <c r="H669" s="101" t="str">
        <f t="shared" si="13"/>
        <v>IE</v>
      </c>
    </row>
    <row r="670" spans="1:8" s="274" customFormat="1" x14ac:dyDescent="0.35">
      <c r="A670" s="300" t="s">
        <v>3291</v>
      </c>
      <c r="B670" s="101">
        <f>B65</f>
        <v>12713.092056610814</v>
      </c>
      <c r="C670" s="101">
        <f t="shared" si="13"/>
        <v>5.1947039253499999E-3</v>
      </c>
      <c r="D670" s="101">
        <f t="shared" si="13"/>
        <v>1.29867598133739</v>
      </c>
      <c r="E670" s="101">
        <f t="shared" si="13"/>
        <v>0</v>
      </c>
      <c r="F670" s="101">
        <f t="shared" si="13"/>
        <v>0</v>
      </c>
      <c r="G670" s="101">
        <f t="shared" si="13"/>
        <v>0</v>
      </c>
      <c r="H670" s="101">
        <f t="shared" si="13"/>
        <v>0</v>
      </c>
    </row>
    <row r="671" spans="1:8" x14ac:dyDescent="0.35">
      <c r="A671" s="301" t="s">
        <v>857</v>
      </c>
      <c r="B671" s="101">
        <f>G407</f>
        <v>22472.091478849856</v>
      </c>
      <c r="C671" s="101">
        <f>H407</f>
        <v>4.8078038835700004E-3</v>
      </c>
      <c r="D671" s="101">
        <f>I407</f>
        <v>5.0498744759699997E-3</v>
      </c>
      <c r="E671" s="101"/>
      <c r="F671" s="102"/>
      <c r="G671" s="102"/>
      <c r="H671" s="102"/>
    </row>
    <row r="672" spans="1:8" x14ac:dyDescent="0.35">
      <c r="A672" s="301" t="s">
        <v>858</v>
      </c>
      <c r="B672" s="101">
        <f>B464</f>
        <v>194068.13526147662</v>
      </c>
      <c r="C672" s="101">
        <f>C464</f>
        <v>4.4228396639999996</v>
      </c>
      <c r="D672" s="101">
        <f>D464</f>
        <v>83.654409240516344</v>
      </c>
      <c r="E672" s="101">
        <f>J464</f>
        <v>572.16514495327442</v>
      </c>
      <c r="F672" s="101">
        <f>K464</f>
        <v>1557.1939910195872</v>
      </c>
      <c r="G672" s="101">
        <f>L464</f>
        <v>5849.2197121443369</v>
      </c>
      <c r="H672" s="101">
        <f>M464</f>
        <v>830.75987228203655</v>
      </c>
    </row>
    <row r="673" spans="1:36" x14ac:dyDescent="0.35">
      <c r="A673" s="301" t="s">
        <v>859</v>
      </c>
      <c r="B673" s="101">
        <f t="shared" ref="B673:H673" si="14">B597</f>
        <v>7853.7090592547993</v>
      </c>
      <c r="C673" s="101">
        <f t="shared" si="14"/>
        <v>9571.8991649314175</v>
      </c>
      <c r="D673" s="101">
        <f t="shared" si="14"/>
        <v>1107.1877988953377</v>
      </c>
      <c r="E673" s="101">
        <f t="shared" si="14"/>
        <v>14.91067980114685</v>
      </c>
      <c r="F673" s="101">
        <f t="shared" si="14"/>
        <v>363.40666610922074</v>
      </c>
      <c r="G673" s="101" t="str">
        <f t="shared" si="14"/>
        <v>NA</v>
      </c>
      <c r="H673" s="101">
        <f t="shared" si="14"/>
        <v>0</v>
      </c>
    </row>
    <row r="674" spans="1:36" x14ac:dyDescent="0.35">
      <c r="A674" s="301" t="s">
        <v>860</v>
      </c>
      <c r="B674" s="101">
        <f>B629</f>
        <v>-804822.59440781723</v>
      </c>
      <c r="C674" s="101">
        <f t="shared" ref="C674:H674" si="15">C629</f>
        <v>372.43546381101726</v>
      </c>
      <c r="D674" s="101">
        <f t="shared" si="15"/>
        <v>25.029760442267989</v>
      </c>
      <c r="E674" s="101">
        <f t="shared" si="15"/>
        <v>147.8993015761074</v>
      </c>
      <c r="F674" s="101">
        <f t="shared" si="15"/>
        <v>4868.9398569495861</v>
      </c>
      <c r="G674" s="101" t="str">
        <f t="shared" si="15"/>
        <v>NE,NA</v>
      </c>
      <c r="H674" s="101">
        <f t="shared" si="15"/>
        <v>0</v>
      </c>
    </row>
    <row r="675" spans="1:36" x14ac:dyDescent="0.35">
      <c r="A675" s="301" t="s">
        <v>861</v>
      </c>
      <c r="B675" s="103" t="str">
        <f>B660</f>
        <v>NO,IE,NA</v>
      </c>
      <c r="C675" s="103">
        <f t="shared" ref="C675:H675" si="16">C660</f>
        <v>6134.8125898395247</v>
      </c>
      <c r="D675" s="103">
        <f t="shared" si="16"/>
        <v>82.700895060478175</v>
      </c>
      <c r="E675" s="103">
        <f t="shared" si="16"/>
        <v>2.3460190219567099</v>
      </c>
      <c r="F675" s="103">
        <f t="shared" si="16"/>
        <v>6.5483463597946603</v>
      </c>
      <c r="G675" s="103">
        <f t="shared" si="16"/>
        <v>114.39560414851302</v>
      </c>
      <c r="H675" s="103">
        <f t="shared" si="16"/>
        <v>0.74349333311907995</v>
      </c>
    </row>
    <row r="676" spans="1:36" x14ac:dyDescent="0.35">
      <c r="A676" s="3" t="s">
        <v>862</v>
      </c>
      <c r="B676" s="104">
        <f>SUM(B664,B672:B675)</f>
        <v>5442931.1802395899</v>
      </c>
      <c r="C676" s="104">
        <f t="shared" ref="C676:H676" si="17">SUM(C664,C672:C675)</f>
        <v>27822.238452302932</v>
      </c>
      <c r="D676" s="104">
        <f t="shared" si="17"/>
        <v>1557.975209688208</v>
      </c>
      <c r="E676" s="104">
        <f t="shared" si="17"/>
        <v>19043.070569903684</v>
      </c>
      <c r="F676" s="104">
        <f t="shared" si="17"/>
        <v>71913.266930174796</v>
      </c>
      <c r="G676" s="104">
        <f t="shared" si="17"/>
        <v>13208.070896805681</v>
      </c>
      <c r="H676" s="104">
        <f t="shared" si="17"/>
        <v>13195.594414386062</v>
      </c>
    </row>
    <row r="678" spans="1:36" x14ac:dyDescent="0.35">
      <c r="A678" s="72" t="s">
        <v>863</v>
      </c>
      <c r="B678" s="72" t="s">
        <v>701</v>
      </c>
      <c r="C678" s="72" t="s">
        <v>702</v>
      </c>
      <c r="D678" s="72" t="s">
        <v>703</v>
      </c>
      <c r="E678" s="72" t="s">
        <v>704</v>
      </c>
      <c r="F678" s="105" t="s">
        <v>705</v>
      </c>
      <c r="G678" s="105" t="s">
        <v>706</v>
      </c>
      <c r="H678" s="105" t="s">
        <v>707</v>
      </c>
      <c r="I678" s="105" t="s">
        <v>708</v>
      </c>
      <c r="J678" s="105" t="s">
        <v>709</v>
      </c>
      <c r="K678" s="105" t="s">
        <v>710</v>
      </c>
      <c r="L678" s="105" t="s">
        <v>711</v>
      </c>
      <c r="M678" s="105" t="s">
        <v>712</v>
      </c>
      <c r="N678" s="105" t="s">
        <v>713</v>
      </c>
      <c r="O678" s="105" t="s">
        <v>714</v>
      </c>
      <c r="P678" s="105" t="s">
        <v>715</v>
      </c>
      <c r="Q678" s="105" t="s">
        <v>716</v>
      </c>
      <c r="R678" s="105" t="s">
        <v>717</v>
      </c>
      <c r="S678" s="105" t="s">
        <v>718</v>
      </c>
      <c r="T678" s="105" t="s">
        <v>719</v>
      </c>
      <c r="U678" s="105" t="s">
        <v>864</v>
      </c>
      <c r="V678" s="105" t="s">
        <v>721</v>
      </c>
      <c r="W678" s="105" t="s">
        <v>865</v>
      </c>
      <c r="X678" s="105" t="s">
        <v>866</v>
      </c>
      <c r="Y678" s="105" t="s">
        <v>867</v>
      </c>
      <c r="Z678" s="105" t="s">
        <v>868</v>
      </c>
      <c r="AA678" s="105" t="s">
        <v>869</v>
      </c>
      <c r="AB678" s="105" t="s">
        <v>870</v>
      </c>
      <c r="AC678" s="105" t="s">
        <v>871</v>
      </c>
      <c r="AD678" s="105" t="s">
        <v>872</v>
      </c>
      <c r="AE678" s="105" t="s">
        <v>873</v>
      </c>
      <c r="AF678" s="105" t="s">
        <v>874</v>
      </c>
      <c r="AG678" s="105" t="s">
        <v>732</v>
      </c>
      <c r="AH678" s="105" t="s">
        <v>875</v>
      </c>
      <c r="AI678" s="105" t="s">
        <v>876</v>
      </c>
      <c r="AJ678" s="105" t="s">
        <v>877</v>
      </c>
    </row>
    <row r="679" spans="1:36" x14ac:dyDescent="0.35">
      <c r="A679" s="4" t="s">
        <v>878</v>
      </c>
      <c r="B679" s="106">
        <f>B472</f>
        <v>1368.6274879263533</v>
      </c>
      <c r="C679" s="106">
        <f>C472</f>
        <v>397.31929999999994</v>
      </c>
      <c r="D679" s="106">
        <v>0</v>
      </c>
      <c r="E679" s="106">
        <v>0</v>
      </c>
      <c r="F679" s="106">
        <f>F472</f>
        <v>2580.4423400000001</v>
      </c>
      <c r="G679" s="106">
        <v>0</v>
      </c>
      <c r="H679" s="106">
        <f>H472</f>
        <v>56052.275099999999</v>
      </c>
      <c r="I679" s="106">
        <v>0</v>
      </c>
      <c r="J679" s="106">
        <f>J472</f>
        <v>2093.1475999999998</v>
      </c>
      <c r="K679" s="106">
        <v>0</v>
      </c>
      <c r="L679" s="106">
        <v>0</v>
      </c>
      <c r="M679" s="106">
        <v>0</v>
      </c>
      <c r="N679" s="106">
        <v>0</v>
      </c>
      <c r="O679" s="106">
        <v>0</v>
      </c>
      <c r="P679" s="106">
        <v>0</v>
      </c>
      <c r="Q679" s="106">
        <f>Q472</f>
        <v>117.73</v>
      </c>
      <c r="R679" s="106">
        <v>0</v>
      </c>
      <c r="S679" s="106">
        <v>0</v>
      </c>
      <c r="T679" s="106">
        <v>0</v>
      </c>
      <c r="U679" s="106">
        <v>0</v>
      </c>
      <c r="V679" s="106" t="str">
        <f>V472</f>
        <v/>
      </c>
      <c r="W679" s="106">
        <f>W472</f>
        <v>539.28252369958398</v>
      </c>
      <c r="X679" s="106">
        <f>X472</f>
        <v>206.77996980802794</v>
      </c>
      <c r="Y679" s="106">
        <f>Y472</f>
        <v>8.9719417447910903</v>
      </c>
      <c r="Z679" s="106">
        <v>0</v>
      </c>
      <c r="AA679" s="106">
        <f>AA472</f>
        <v>11.42114438969833</v>
      </c>
      <c r="AB679" s="106">
        <v>0</v>
      </c>
      <c r="AC679" s="106">
        <v>0</v>
      </c>
      <c r="AD679" s="106">
        <v>0</v>
      </c>
      <c r="AE679" s="106">
        <v>0</v>
      </c>
      <c r="AF679" s="106">
        <v>0</v>
      </c>
      <c r="AG679" s="106" t="str">
        <f>AG472</f>
        <v/>
      </c>
      <c r="AH679" s="106">
        <f>AH472</f>
        <v>7332.5098355411983</v>
      </c>
      <c r="AI679" s="106">
        <f>AI472</f>
        <v>517.67788417194004</v>
      </c>
      <c r="AJ679" s="106">
        <f>AJ472</f>
        <v>28.530150025699999</v>
      </c>
    </row>
    <row r="680" spans="1:36" x14ac:dyDescent="0.35">
      <c r="A680" s="4" t="s">
        <v>879</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106">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862</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72" t="s">
        <v>3471</v>
      </c>
      <c r="B684" s="100" t="s">
        <v>851</v>
      </c>
      <c r="C684" s="100" t="s">
        <v>852</v>
      </c>
      <c r="D684" s="100" t="s">
        <v>853</v>
      </c>
      <c r="E684" s="100" t="s">
        <v>854</v>
      </c>
      <c r="F684" s="100" t="s">
        <v>518</v>
      </c>
      <c r="G684" s="100" t="s">
        <v>519</v>
      </c>
      <c r="H684" s="100" t="s">
        <v>855</v>
      </c>
      <c r="I684" s="100" t="s">
        <v>880</v>
      </c>
      <c r="J684" s="100" t="s">
        <v>2653</v>
      </c>
      <c r="K684" s="4"/>
      <c r="L684" s="4"/>
      <c r="M684" s="4"/>
      <c r="N684" s="4"/>
      <c r="O684" s="4"/>
      <c r="P684" s="4"/>
      <c r="Q684" s="4"/>
      <c r="R684" s="4"/>
      <c r="S684" s="4"/>
      <c r="T684" s="4"/>
      <c r="U684" s="4"/>
      <c r="V684" s="4"/>
      <c r="W684" s="4"/>
      <c r="X684" s="4"/>
      <c r="Y684" s="4"/>
      <c r="Z684" s="4"/>
      <c r="AA684" s="4"/>
      <c r="AB684" s="4"/>
    </row>
    <row r="685" spans="1:36" x14ac:dyDescent="0.35">
      <c r="A685" s="4" t="s">
        <v>881</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56">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109" t="s">
        <v>97</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56">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109"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56">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109" t="s">
        <v>2493</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56">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109"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56">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109" t="s">
        <v>139</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56">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109" t="s">
        <v>2503</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56">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109" t="s">
        <v>3290</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56">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107" t="s">
        <v>882</v>
      </c>
      <c r="B695" s="108">
        <f>SUM(B685:I685)</f>
        <v>6809.4490662257658</v>
      </c>
      <c r="D695" s="448"/>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109" t="s">
        <v>97</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109"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109" t="s">
        <v>2493</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109"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109" t="s">
        <v>139</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109" t="s">
        <v>2503</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109" t="s">
        <v>3290</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110" t="s">
        <v>883</v>
      </c>
      <c r="B707" s="111"/>
      <c r="C707" s="111"/>
      <c r="D707" s="111"/>
      <c r="E707" s="111"/>
      <c r="F707" s="111"/>
      <c r="G707" s="111"/>
      <c r="H707" s="111"/>
      <c r="I707" s="111"/>
      <c r="J707" s="111"/>
      <c r="K707" s="111"/>
      <c r="L707" s="111"/>
      <c r="M707" s="111"/>
      <c r="N707" s="111"/>
    </row>
    <row r="708" spans="1:28" x14ac:dyDescent="0.35">
      <c r="A708" s="111" t="s">
        <v>884</v>
      </c>
      <c r="B708" s="111"/>
      <c r="C708" s="111"/>
      <c r="D708" s="111"/>
      <c r="E708" s="111"/>
      <c r="F708" s="111"/>
      <c r="G708" s="111"/>
      <c r="H708" s="111"/>
      <c r="I708" s="111"/>
      <c r="J708" s="111"/>
      <c r="K708" s="111"/>
      <c r="L708" s="111"/>
      <c r="M708" s="111"/>
      <c r="N708" s="111"/>
    </row>
    <row r="709" spans="1:28" x14ac:dyDescent="0.35">
      <c r="A709" s="111" t="s">
        <v>885</v>
      </c>
      <c r="B709" s="111"/>
      <c r="C709" s="111"/>
      <c r="D709" s="111"/>
      <c r="E709" s="111"/>
      <c r="F709" s="111"/>
      <c r="G709" s="111"/>
      <c r="H709" s="111"/>
      <c r="I709" s="111"/>
      <c r="J709" s="111"/>
      <c r="K709" s="111"/>
      <c r="L709" s="111"/>
      <c r="M709" s="111"/>
      <c r="N709" s="111"/>
    </row>
    <row r="710" spans="1:28" ht="31.5" x14ac:dyDescent="0.35">
      <c r="A710" s="112" t="s">
        <v>886</v>
      </c>
      <c r="B710" s="113" t="s">
        <v>887</v>
      </c>
      <c r="C710" s="114" t="s">
        <v>888</v>
      </c>
      <c r="D710" s="115" t="s">
        <v>889</v>
      </c>
      <c r="E710" s="115" t="s">
        <v>890</v>
      </c>
      <c r="F710" s="116" t="s">
        <v>891</v>
      </c>
      <c r="G710" s="115" t="s">
        <v>892</v>
      </c>
      <c r="H710" s="116" t="s">
        <v>893</v>
      </c>
      <c r="I710" s="115" t="s">
        <v>894</v>
      </c>
      <c r="J710" s="116" t="s">
        <v>895</v>
      </c>
      <c r="K710" s="115" t="s">
        <v>896</v>
      </c>
      <c r="L710" s="116" t="s">
        <v>897</v>
      </c>
      <c r="M710" s="116" t="s">
        <v>898</v>
      </c>
      <c r="N710" s="116" t="s">
        <v>899</v>
      </c>
    </row>
    <row r="711" spans="1:28" x14ac:dyDescent="0.35">
      <c r="A711" s="117" t="s">
        <v>900</v>
      </c>
      <c r="B711" s="118" t="s">
        <v>901</v>
      </c>
      <c r="C711" s="119" t="s">
        <v>902</v>
      </c>
      <c r="D711" s="117" t="s">
        <v>903</v>
      </c>
      <c r="E711" s="117" t="s">
        <v>904</v>
      </c>
      <c r="F711" s="120">
        <v>1</v>
      </c>
      <c r="G711" s="117" t="s">
        <v>905</v>
      </c>
      <c r="H711" s="120">
        <v>1</v>
      </c>
      <c r="I711" s="117" t="s">
        <v>906</v>
      </c>
      <c r="J711" s="120">
        <v>1</v>
      </c>
      <c r="K711" s="117" t="s">
        <v>907</v>
      </c>
      <c r="L711" s="120">
        <v>1</v>
      </c>
      <c r="M711" s="117" t="s">
        <v>908</v>
      </c>
      <c r="N711" s="120">
        <v>1</v>
      </c>
    </row>
    <row r="712" spans="1:28" x14ac:dyDescent="0.35">
      <c r="A712" s="121" t="s">
        <v>909</v>
      </c>
      <c r="B712" s="122" t="s">
        <v>910</v>
      </c>
      <c r="C712" s="122" t="s">
        <v>911</v>
      </c>
      <c r="D712" s="121" t="s">
        <v>912</v>
      </c>
      <c r="E712" s="121" t="s">
        <v>913</v>
      </c>
      <c r="F712" s="123">
        <v>84</v>
      </c>
      <c r="G712" s="121" t="s">
        <v>914</v>
      </c>
      <c r="H712" s="123">
        <v>28</v>
      </c>
      <c r="I712" s="121" t="s">
        <v>915</v>
      </c>
      <c r="J712" s="123">
        <v>67</v>
      </c>
      <c r="K712" s="121" t="s">
        <v>916</v>
      </c>
      <c r="L712" s="123">
        <v>14</v>
      </c>
      <c r="M712" s="121" t="s">
        <v>917</v>
      </c>
      <c r="N712" s="123">
        <v>4</v>
      </c>
    </row>
    <row r="713" spans="1:28" x14ac:dyDescent="0.35">
      <c r="A713" s="124" t="s">
        <v>918</v>
      </c>
      <c r="B713" s="125" t="s">
        <v>910</v>
      </c>
      <c r="C713" s="125" t="s">
        <v>911</v>
      </c>
      <c r="D713" s="124" t="s">
        <v>912</v>
      </c>
      <c r="E713" s="124" t="s">
        <v>919</v>
      </c>
      <c r="F713" s="126">
        <v>85</v>
      </c>
      <c r="G713" s="124" t="s">
        <v>920</v>
      </c>
      <c r="H713" s="126">
        <v>30</v>
      </c>
      <c r="I713" s="124" t="s">
        <v>921</v>
      </c>
      <c r="J713" s="126">
        <v>68</v>
      </c>
      <c r="K713" s="124" t="s">
        <v>922</v>
      </c>
      <c r="L713" s="126">
        <v>15</v>
      </c>
      <c r="M713" s="124" t="s">
        <v>923</v>
      </c>
      <c r="N713" s="126">
        <v>6</v>
      </c>
    </row>
    <row r="714" spans="1:28" x14ac:dyDescent="0.35">
      <c r="A714" s="127" t="s">
        <v>924</v>
      </c>
      <c r="B714" s="128" t="s">
        <v>925</v>
      </c>
      <c r="C714" s="128" t="s">
        <v>926</v>
      </c>
      <c r="D714" s="127" t="s">
        <v>927</v>
      </c>
      <c r="E714" s="127" t="s">
        <v>928</v>
      </c>
      <c r="F714" s="129">
        <v>264</v>
      </c>
      <c r="G714" s="127" t="s">
        <v>929</v>
      </c>
      <c r="H714" s="129">
        <v>265</v>
      </c>
      <c r="I714" s="127" t="s">
        <v>930</v>
      </c>
      <c r="J714" s="129">
        <v>277</v>
      </c>
      <c r="K714" s="127" t="s">
        <v>931</v>
      </c>
      <c r="L714" s="129">
        <v>282</v>
      </c>
      <c r="M714" s="127" t="s">
        <v>932</v>
      </c>
      <c r="N714" s="129">
        <v>234</v>
      </c>
    </row>
    <row r="715" spans="1:28" x14ac:dyDescent="0.35">
      <c r="A715" s="117" t="s">
        <v>933</v>
      </c>
      <c r="B715" s="118" t="s">
        <v>934</v>
      </c>
      <c r="C715" s="130">
        <v>45</v>
      </c>
      <c r="D715" s="131">
        <v>0.26</v>
      </c>
      <c r="E715" s="117" t="s">
        <v>935</v>
      </c>
      <c r="F715" s="120">
        <v>6900</v>
      </c>
      <c r="G715" s="117" t="s">
        <v>936</v>
      </c>
      <c r="H715" s="120">
        <v>4660</v>
      </c>
      <c r="I715" s="117" t="s">
        <v>937</v>
      </c>
      <c r="J715" s="120">
        <v>6890</v>
      </c>
      <c r="K715" s="117" t="s">
        <v>938</v>
      </c>
      <c r="L715" s="120">
        <v>4890</v>
      </c>
      <c r="M715" s="117" t="s">
        <v>939</v>
      </c>
      <c r="N715" s="120">
        <v>2340</v>
      </c>
    </row>
    <row r="716" spans="1:28" x14ac:dyDescent="0.35">
      <c r="A716" s="121" t="s">
        <v>940</v>
      </c>
      <c r="B716" s="122" t="s">
        <v>941</v>
      </c>
      <c r="C716" s="132">
        <v>100</v>
      </c>
      <c r="D716" s="133">
        <v>0.32</v>
      </c>
      <c r="E716" s="121" t="s">
        <v>942</v>
      </c>
      <c r="F716" s="134">
        <v>10800</v>
      </c>
      <c r="G716" s="121" t="s">
        <v>943</v>
      </c>
      <c r="H716" s="134">
        <v>10200</v>
      </c>
      <c r="I716" s="121" t="s">
        <v>944</v>
      </c>
      <c r="J716" s="134">
        <v>11300</v>
      </c>
      <c r="K716" s="121" t="s">
        <v>945</v>
      </c>
      <c r="L716" s="134">
        <v>11000</v>
      </c>
      <c r="M716" s="121" t="s">
        <v>946</v>
      </c>
      <c r="N716" s="123">
        <v>8450</v>
      </c>
    </row>
    <row r="717" spans="1:28" x14ac:dyDescent="0.35">
      <c r="A717" s="124" t="s">
        <v>947</v>
      </c>
      <c r="B717" s="125" t="s">
        <v>948</v>
      </c>
      <c r="C717" s="135">
        <v>640</v>
      </c>
      <c r="D717" s="136">
        <v>0.25</v>
      </c>
      <c r="E717" s="124" t="s">
        <v>949</v>
      </c>
      <c r="F717" s="137">
        <v>10900</v>
      </c>
      <c r="G717" s="124" t="s">
        <v>950</v>
      </c>
      <c r="H717" s="137">
        <v>13900</v>
      </c>
      <c r="I717" s="124" t="s">
        <v>951</v>
      </c>
      <c r="J717" s="137">
        <v>11700</v>
      </c>
      <c r="K717" s="124" t="s">
        <v>952</v>
      </c>
      <c r="L717" s="137">
        <v>14200</v>
      </c>
      <c r="M717" s="124" t="s">
        <v>953</v>
      </c>
      <c r="N717" s="137">
        <v>15900</v>
      </c>
    </row>
    <row r="718" spans="1:28" x14ac:dyDescent="0.35">
      <c r="A718" s="121" t="s">
        <v>954</v>
      </c>
      <c r="B718" s="138" t="s">
        <v>955</v>
      </c>
      <c r="C718" s="139">
        <v>85</v>
      </c>
      <c r="D718" s="133">
        <v>0.3</v>
      </c>
      <c r="E718" s="121" t="s">
        <v>956</v>
      </c>
      <c r="F718" s="123">
        <v>6490</v>
      </c>
      <c r="G718" s="121" t="s">
        <v>957</v>
      </c>
      <c r="H718" s="123">
        <v>5820</v>
      </c>
      <c r="I718" s="121" t="s">
        <v>958</v>
      </c>
      <c r="J718" s="123">
        <v>6730</v>
      </c>
      <c r="K718" s="121" t="s">
        <v>959</v>
      </c>
      <c r="L718" s="123">
        <v>6250</v>
      </c>
      <c r="M718" s="121" t="s">
        <v>960</v>
      </c>
      <c r="N718" s="123">
        <v>4470</v>
      </c>
    </row>
    <row r="719" spans="1:28" x14ac:dyDescent="0.35">
      <c r="A719" s="124" t="s">
        <v>961</v>
      </c>
      <c r="B719" s="140" t="s">
        <v>962</v>
      </c>
      <c r="C719" s="135">
        <v>190</v>
      </c>
      <c r="D719" s="136">
        <v>0.31</v>
      </c>
      <c r="E719" s="124" t="s">
        <v>963</v>
      </c>
      <c r="F719" s="126">
        <v>7710</v>
      </c>
      <c r="G719" s="124" t="s">
        <v>964</v>
      </c>
      <c r="H719" s="126">
        <v>8590</v>
      </c>
      <c r="I719" s="124" t="s">
        <v>965</v>
      </c>
      <c r="J719" s="126">
        <v>8190</v>
      </c>
      <c r="K719" s="124" t="s">
        <v>966</v>
      </c>
      <c r="L719" s="126">
        <v>9020</v>
      </c>
      <c r="M719" s="124" t="s">
        <v>967</v>
      </c>
      <c r="N719" s="126">
        <v>8550</v>
      </c>
    </row>
    <row r="720" spans="1:28" x14ac:dyDescent="0.35">
      <c r="A720" s="127" t="s">
        <v>968</v>
      </c>
      <c r="B720" s="141" t="s">
        <v>969</v>
      </c>
      <c r="C720" s="142">
        <v>1020</v>
      </c>
      <c r="D720" s="143">
        <v>0.2</v>
      </c>
      <c r="E720" s="127" t="s">
        <v>970</v>
      </c>
      <c r="F720" s="129">
        <v>5860</v>
      </c>
      <c r="G720" s="127" t="s">
        <v>971</v>
      </c>
      <c r="H720" s="129">
        <v>7670</v>
      </c>
      <c r="I720" s="127" t="s">
        <v>972</v>
      </c>
      <c r="J720" s="129">
        <v>6310</v>
      </c>
      <c r="K720" s="127" t="s">
        <v>973</v>
      </c>
      <c r="L720" s="129">
        <v>7810</v>
      </c>
      <c r="M720" s="127" t="s">
        <v>974</v>
      </c>
      <c r="N720" s="129">
        <v>8980</v>
      </c>
    </row>
    <row r="721" spans="1:14" x14ac:dyDescent="0.35">
      <c r="A721" s="117" t="s">
        <v>975</v>
      </c>
      <c r="B721" s="118" t="s">
        <v>976</v>
      </c>
      <c r="C721" s="130">
        <v>1.7</v>
      </c>
      <c r="D721" s="131">
        <v>0.15</v>
      </c>
      <c r="E721" s="117" t="s">
        <v>977</v>
      </c>
      <c r="F721" s="120">
        <v>543</v>
      </c>
      <c r="G721" s="117" t="s">
        <v>977</v>
      </c>
      <c r="H721" s="120">
        <v>148</v>
      </c>
      <c r="I721" s="117" t="s">
        <v>978</v>
      </c>
      <c r="J721" s="120">
        <v>192</v>
      </c>
      <c r="K721" s="117" t="s">
        <v>979</v>
      </c>
      <c r="L721" s="120">
        <v>26</v>
      </c>
      <c r="M721" s="117" t="s">
        <v>980</v>
      </c>
      <c r="N721" s="120">
        <v>20</v>
      </c>
    </row>
    <row r="722" spans="1:14" x14ac:dyDescent="0.35">
      <c r="A722" s="121" t="s">
        <v>981</v>
      </c>
      <c r="B722" s="122" t="s">
        <v>982</v>
      </c>
      <c r="C722" s="139">
        <v>11.9</v>
      </c>
      <c r="D722" s="133">
        <v>0.21</v>
      </c>
      <c r="E722" s="121" t="s">
        <v>983</v>
      </c>
      <c r="F722" s="123">
        <v>5280</v>
      </c>
      <c r="G722" s="121" t="s">
        <v>956</v>
      </c>
      <c r="H722" s="123">
        <v>1760</v>
      </c>
      <c r="I722" s="121" t="s">
        <v>984</v>
      </c>
      <c r="J722" s="123">
        <v>4200</v>
      </c>
      <c r="K722" s="121" t="s">
        <v>985</v>
      </c>
      <c r="L722" s="123">
        <v>832</v>
      </c>
      <c r="M722" s="121" t="s">
        <v>986</v>
      </c>
      <c r="N722" s="123">
        <v>262</v>
      </c>
    </row>
    <row r="723" spans="1:14" x14ac:dyDescent="0.35">
      <c r="A723" s="124" t="s">
        <v>987</v>
      </c>
      <c r="B723" s="140" t="s">
        <v>988</v>
      </c>
      <c r="C723" s="144">
        <v>1</v>
      </c>
      <c r="D723" s="136">
        <v>0.17</v>
      </c>
      <c r="E723" s="124" t="s">
        <v>989</v>
      </c>
      <c r="F723" s="126">
        <v>218</v>
      </c>
      <c r="G723" s="124" t="s">
        <v>989</v>
      </c>
      <c r="H723" s="126">
        <v>59</v>
      </c>
      <c r="I723" s="124" t="s">
        <v>990</v>
      </c>
      <c r="J723" s="126">
        <v>70</v>
      </c>
      <c r="K723" s="124" t="s">
        <v>991</v>
      </c>
      <c r="L723" s="126">
        <v>10</v>
      </c>
      <c r="M723" s="124" t="s">
        <v>992</v>
      </c>
      <c r="N723" s="126">
        <v>8</v>
      </c>
    </row>
    <row r="724" spans="1:14" x14ac:dyDescent="0.35">
      <c r="A724" s="121" t="s">
        <v>993</v>
      </c>
      <c r="B724" s="138" t="s">
        <v>994</v>
      </c>
      <c r="C724" s="139">
        <v>3.4</v>
      </c>
      <c r="D724" s="133">
        <v>0.21</v>
      </c>
      <c r="E724" s="121" t="s">
        <v>995</v>
      </c>
      <c r="F724" s="123">
        <v>945</v>
      </c>
      <c r="G724" s="121" t="s">
        <v>996</v>
      </c>
      <c r="H724" s="123">
        <v>258</v>
      </c>
      <c r="I724" s="121" t="s">
        <v>997</v>
      </c>
      <c r="J724" s="123">
        <v>426</v>
      </c>
      <c r="K724" s="121" t="s">
        <v>998</v>
      </c>
      <c r="L724" s="123">
        <v>48</v>
      </c>
      <c r="M724" s="121" t="s">
        <v>999</v>
      </c>
      <c r="N724" s="123">
        <v>36</v>
      </c>
    </row>
    <row r="725" spans="1:14" x14ac:dyDescent="0.35">
      <c r="A725" s="124" t="s">
        <v>1000</v>
      </c>
      <c r="B725" s="140" t="s">
        <v>1001</v>
      </c>
      <c r="C725" s="144">
        <v>1.3</v>
      </c>
      <c r="D725" s="136">
        <v>0.15</v>
      </c>
      <c r="E725" s="124" t="s">
        <v>1002</v>
      </c>
      <c r="F725" s="126">
        <v>292</v>
      </c>
      <c r="G725" s="124" t="s">
        <v>1002</v>
      </c>
      <c r="H725" s="126">
        <v>79</v>
      </c>
      <c r="I725" s="124" t="s">
        <v>1003</v>
      </c>
      <c r="J725" s="126">
        <v>98</v>
      </c>
      <c r="K725" s="124" t="s">
        <v>1004</v>
      </c>
      <c r="L725" s="126">
        <v>14</v>
      </c>
      <c r="M725" s="124" t="s">
        <v>1005</v>
      </c>
      <c r="N725" s="126">
        <v>11</v>
      </c>
    </row>
    <row r="726" spans="1:14" x14ac:dyDescent="0.35">
      <c r="A726" s="121" t="s">
        <v>1006</v>
      </c>
      <c r="B726" s="138" t="s">
        <v>1007</v>
      </c>
      <c r="C726" s="139">
        <v>4</v>
      </c>
      <c r="D726" s="133">
        <v>0.23</v>
      </c>
      <c r="E726" s="121" t="s">
        <v>1008</v>
      </c>
      <c r="F726" s="123">
        <v>1350</v>
      </c>
      <c r="G726" s="121" t="s">
        <v>1009</v>
      </c>
      <c r="H726" s="123">
        <v>370</v>
      </c>
      <c r="I726" s="121" t="s">
        <v>1010</v>
      </c>
      <c r="J726" s="123">
        <v>659</v>
      </c>
      <c r="K726" s="121" t="s">
        <v>1011</v>
      </c>
      <c r="L726" s="123">
        <v>72</v>
      </c>
      <c r="M726" s="121" t="s">
        <v>1012</v>
      </c>
      <c r="N726" s="123">
        <v>51</v>
      </c>
    </row>
    <row r="727" spans="1:14" x14ac:dyDescent="0.35">
      <c r="A727" s="124" t="s">
        <v>1013</v>
      </c>
      <c r="B727" s="140" t="s">
        <v>1014</v>
      </c>
      <c r="C727" s="144">
        <v>5.9</v>
      </c>
      <c r="D727" s="136">
        <v>0.2</v>
      </c>
      <c r="E727" s="124" t="s">
        <v>1015</v>
      </c>
      <c r="F727" s="126">
        <v>1870</v>
      </c>
      <c r="G727" s="124" t="s">
        <v>1016</v>
      </c>
      <c r="H727" s="126">
        <v>527</v>
      </c>
      <c r="I727" s="124" t="s">
        <v>1017</v>
      </c>
      <c r="J727" s="126">
        <v>1120</v>
      </c>
      <c r="K727" s="124" t="s">
        <v>1018</v>
      </c>
      <c r="L727" s="126">
        <v>121</v>
      </c>
      <c r="M727" s="124" t="s">
        <v>1019</v>
      </c>
      <c r="N727" s="126">
        <v>74</v>
      </c>
    </row>
    <row r="728" spans="1:14" x14ac:dyDescent="0.35">
      <c r="A728" s="121" t="s">
        <v>1020</v>
      </c>
      <c r="B728" s="138" t="s">
        <v>1021</v>
      </c>
      <c r="C728" s="139">
        <v>4.3</v>
      </c>
      <c r="D728" s="133">
        <v>0.17</v>
      </c>
      <c r="E728" s="121" t="s">
        <v>1022</v>
      </c>
      <c r="F728" s="123">
        <v>1230</v>
      </c>
      <c r="G728" s="121" t="s">
        <v>1023</v>
      </c>
      <c r="H728" s="123">
        <v>338</v>
      </c>
      <c r="I728" s="121" t="s">
        <v>1024</v>
      </c>
      <c r="J728" s="123">
        <v>624</v>
      </c>
      <c r="K728" s="121" t="s">
        <v>1025</v>
      </c>
      <c r="L728" s="123">
        <v>67</v>
      </c>
      <c r="M728" s="121" t="s">
        <v>1026</v>
      </c>
      <c r="N728" s="123">
        <v>47</v>
      </c>
    </row>
    <row r="729" spans="1:14" x14ac:dyDescent="0.35">
      <c r="A729" s="124" t="s">
        <v>1027</v>
      </c>
      <c r="B729" s="140" t="s">
        <v>1028</v>
      </c>
      <c r="C729" s="144">
        <v>9.1999999999999993</v>
      </c>
      <c r="D729" s="136">
        <v>0.16</v>
      </c>
      <c r="E729" s="124" t="s">
        <v>1029</v>
      </c>
      <c r="F729" s="126">
        <v>2550</v>
      </c>
      <c r="G729" s="124" t="s">
        <v>1030</v>
      </c>
      <c r="H729" s="126">
        <v>782</v>
      </c>
      <c r="I729" s="124" t="s">
        <v>1031</v>
      </c>
      <c r="J729" s="126">
        <v>1850</v>
      </c>
      <c r="K729" s="124" t="s">
        <v>1032</v>
      </c>
      <c r="L729" s="126">
        <v>271</v>
      </c>
      <c r="M729" s="124" t="s">
        <v>1033</v>
      </c>
      <c r="N729" s="126">
        <v>111</v>
      </c>
    </row>
    <row r="730" spans="1:14" x14ac:dyDescent="0.35">
      <c r="A730" s="121" t="s">
        <v>1034</v>
      </c>
      <c r="B730" s="138" t="s">
        <v>1035</v>
      </c>
      <c r="C730" s="139">
        <v>17.2</v>
      </c>
      <c r="D730" s="133">
        <v>0.19</v>
      </c>
      <c r="E730" s="121" t="s">
        <v>1036</v>
      </c>
      <c r="F730" s="123">
        <v>5020</v>
      </c>
      <c r="G730" s="121" t="s">
        <v>1037</v>
      </c>
      <c r="H730" s="123">
        <v>1980</v>
      </c>
      <c r="I730" s="121" t="s">
        <v>938</v>
      </c>
      <c r="J730" s="123">
        <v>4390</v>
      </c>
      <c r="K730" s="121" t="s">
        <v>1038</v>
      </c>
      <c r="L730" s="123">
        <v>1370</v>
      </c>
      <c r="M730" s="121" t="s">
        <v>1039</v>
      </c>
      <c r="N730" s="123">
        <v>356</v>
      </c>
    </row>
    <row r="731" spans="1:14" x14ac:dyDescent="0.35">
      <c r="A731" s="124" t="s">
        <v>1040</v>
      </c>
      <c r="B731" s="140" t="s">
        <v>1041</v>
      </c>
      <c r="C731" s="144">
        <v>1.9</v>
      </c>
      <c r="D731" s="136">
        <v>0.22</v>
      </c>
      <c r="E731" s="124" t="s">
        <v>1042</v>
      </c>
      <c r="F731" s="126">
        <v>469</v>
      </c>
      <c r="G731" s="124" t="s">
        <v>1042</v>
      </c>
      <c r="H731" s="126">
        <v>127</v>
      </c>
      <c r="I731" s="124" t="s">
        <v>1043</v>
      </c>
      <c r="J731" s="126">
        <v>170</v>
      </c>
      <c r="K731" s="124" t="s">
        <v>1044</v>
      </c>
      <c r="L731" s="126">
        <v>22</v>
      </c>
      <c r="M731" s="124" t="s">
        <v>1045</v>
      </c>
      <c r="N731" s="126">
        <v>18</v>
      </c>
    </row>
    <row r="732" spans="1:14" x14ac:dyDescent="0.35">
      <c r="A732" s="121" t="s">
        <v>1046</v>
      </c>
      <c r="B732" s="138" t="s">
        <v>1047</v>
      </c>
      <c r="C732" s="139">
        <v>5.9</v>
      </c>
      <c r="D732" s="133">
        <v>0.28999999999999998</v>
      </c>
      <c r="E732" s="121" t="s">
        <v>1048</v>
      </c>
      <c r="F732" s="123">
        <v>1860</v>
      </c>
      <c r="G732" s="121" t="s">
        <v>1049</v>
      </c>
      <c r="H732" s="123">
        <v>525</v>
      </c>
      <c r="I732" s="121" t="s">
        <v>1050</v>
      </c>
      <c r="J732" s="123">
        <v>1110</v>
      </c>
      <c r="K732" s="121" t="s">
        <v>1051</v>
      </c>
      <c r="L732" s="123">
        <v>120</v>
      </c>
      <c r="M732" s="121" t="s">
        <v>1052</v>
      </c>
      <c r="N732" s="123">
        <v>73</v>
      </c>
    </row>
    <row r="733" spans="1:14" ht="19" x14ac:dyDescent="0.35">
      <c r="A733" s="145" t="s">
        <v>1053</v>
      </c>
      <c r="B733" s="145" t="s">
        <v>1054</v>
      </c>
      <c r="C733" s="146" t="s">
        <v>1055</v>
      </c>
      <c r="D733" s="147">
        <v>0.04</v>
      </c>
      <c r="E733" s="146" t="s">
        <v>1056</v>
      </c>
      <c r="F733" s="148">
        <v>5</v>
      </c>
      <c r="G733" s="146" t="s">
        <v>1056</v>
      </c>
      <c r="H733" s="148">
        <v>1</v>
      </c>
      <c r="I733" s="146" t="s">
        <v>1057</v>
      </c>
      <c r="J733" s="148">
        <v>2</v>
      </c>
      <c r="K733" s="146" t="s">
        <v>1058</v>
      </c>
      <c r="L733" s="149" t="s">
        <v>1059</v>
      </c>
      <c r="M733" s="146" t="s">
        <v>1060</v>
      </c>
      <c r="N733" s="149" t="s">
        <v>1059</v>
      </c>
    </row>
    <row r="734" spans="1:14" x14ac:dyDescent="0.35">
      <c r="A734" s="117" t="s">
        <v>1061</v>
      </c>
      <c r="B734" s="118" t="s">
        <v>1062</v>
      </c>
      <c r="C734" s="150">
        <v>222</v>
      </c>
      <c r="D734" s="131">
        <v>0.18</v>
      </c>
      <c r="E734" s="117" t="s">
        <v>1063</v>
      </c>
      <c r="F734" s="151">
        <v>10800</v>
      </c>
      <c r="G734" s="117" t="s">
        <v>1064</v>
      </c>
      <c r="H734" s="151">
        <v>12400</v>
      </c>
      <c r="I734" s="117" t="s">
        <v>1065</v>
      </c>
      <c r="J734" s="151">
        <v>11500</v>
      </c>
      <c r="K734" s="117" t="s">
        <v>951</v>
      </c>
      <c r="L734" s="151">
        <v>13000</v>
      </c>
      <c r="M734" s="117" t="s">
        <v>1066</v>
      </c>
      <c r="N734" s="151">
        <v>12700</v>
      </c>
    </row>
    <row r="735" spans="1:14" x14ac:dyDescent="0.35">
      <c r="A735" s="121" t="s">
        <v>1067</v>
      </c>
      <c r="B735" s="122" t="s">
        <v>1068</v>
      </c>
      <c r="C735" s="139">
        <v>5.2</v>
      </c>
      <c r="D735" s="133">
        <v>0.11</v>
      </c>
      <c r="E735" s="121" t="s">
        <v>1069</v>
      </c>
      <c r="F735" s="152">
        <v>2430</v>
      </c>
      <c r="G735" s="121" t="s">
        <v>1070</v>
      </c>
      <c r="H735" s="152">
        <v>677</v>
      </c>
      <c r="I735" s="121" t="s">
        <v>1071</v>
      </c>
      <c r="J735" s="153">
        <v>1360</v>
      </c>
      <c r="K735" s="121" t="s">
        <v>1072</v>
      </c>
      <c r="L735" s="152">
        <v>145</v>
      </c>
      <c r="M735" s="121" t="s">
        <v>1073</v>
      </c>
      <c r="N735" s="152">
        <v>94</v>
      </c>
    </row>
    <row r="736" spans="1:14" x14ac:dyDescent="0.35">
      <c r="A736" s="124" t="s">
        <v>1074</v>
      </c>
      <c r="B736" s="125" t="s">
        <v>1075</v>
      </c>
      <c r="C736" s="144">
        <v>2.8</v>
      </c>
      <c r="D736" s="136">
        <v>0.02</v>
      </c>
      <c r="E736" s="124" t="s">
        <v>1076</v>
      </c>
      <c r="F736" s="154">
        <v>427</v>
      </c>
      <c r="G736" s="124" t="s">
        <v>1076</v>
      </c>
      <c r="H736" s="154">
        <v>116</v>
      </c>
      <c r="I736" s="124" t="s">
        <v>1077</v>
      </c>
      <c r="J736" s="154">
        <v>177</v>
      </c>
      <c r="K736" s="124" t="s">
        <v>1078</v>
      </c>
      <c r="L736" s="154">
        <v>21</v>
      </c>
      <c r="M736" s="124" t="s">
        <v>1079</v>
      </c>
      <c r="N736" s="154">
        <v>16</v>
      </c>
    </row>
    <row r="737" spans="1:14" x14ac:dyDescent="0.35">
      <c r="A737" s="121" t="s">
        <v>1080</v>
      </c>
      <c r="B737" s="138" t="s">
        <v>1081</v>
      </c>
      <c r="C737" s="139">
        <v>28.2</v>
      </c>
      <c r="D737" s="133">
        <v>0.23</v>
      </c>
      <c r="E737" s="121" t="s">
        <v>1082</v>
      </c>
      <c r="F737" s="152">
        <v>6090</v>
      </c>
      <c r="G737" s="121" t="s">
        <v>1083</v>
      </c>
      <c r="H737" s="153">
        <v>3170</v>
      </c>
      <c r="I737" s="121" t="s">
        <v>1084</v>
      </c>
      <c r="J737" s="153">
        <v>5800</v>
      </c>
      <c r="K737" s="121" t="s">
        <v>1085</v>
      </c>
      <c r="L737" s="152">
        <v>2980</v>
      </c>
      <c r="M737" s="121" t="s">
        <v>1086</v>
      </c>
      <c r="N737" s="152">
        <v>967</v>
      </c>
    </row>
    <row r="738" spans="1:14" x14ac:dyDescent="0.35">
      <c r="A738" s="124" t="s">
        <v>1087</v>
      </c>
      <c r="B738" s="140" t="s">
        <v>1088</v>
      </c>
      <c r="C738" s="144">
        <v>9.6999999999999993</v>
      </c>
      <c r="D738" s="136">
        <v>0.19</v>
      </c>
      <c r="E738" s="124" t="s">
        <v>1089</v>
      </c>
      <c r="F738" s="154">
        <v>3580</v>
      </c>
      <c r="G738" s="124" t="s">
        <v>1090</v>
      </c>
      <c r="H738" s="155">
        <v>1120</v>
      </c>
      <c r="I738" s="124" t="s">
        <v>1091</v>
      </c>
      <c r="J738" s="155">
        <v>2660</v>
      </c>
      <c r="K738" s="124" t="s">
        <v>1092</v>
      </c>
      <c r="L738" s="154">
        <v>412</v>
      </c>
      <c r="M738" s="124" t="s">
        <v>1093</v>
      </c>
      <c r="N738" s="154">
        <v>160</v>
      </c>
    </row>
    <row r="739" spans="1:14" x14ac:dyDescent="0.35">
      <c r="A739" s="121" t="s">
        <v>1094</v>
      </c>
      <c r="B739" s="138" t="s">
        <v>1095</v>
      </c>
      <c r="C739" s="139">
        <v>13.4</v>
      </c>
      <c r="D739" s="133">
        <v>0.16</v>
      </c>
      <c r="E739" s="121" t="s">
        <v>1096</v>
      </c>
      <c r="F739" s="152">
        <v>3710</v>
      </c>
      <c r="G739" s="121" t="s">
        <v>1097</v>
      </c>
      <c r="H739" s="153">
        <v>1300</v>
      </c>
      <c r="I739" s="121" t="s">
        <v>913</v>
      </c>
      <c r="J739" s="153">
        <v>3050</v>
      </c>
      <c r="K739" s="121" t="s">
        <v>1098</v>
      </c>
      <c r="L739" s="152">
        <v>703</v>
      </c>
      <c r="M739" s="121" t="s">
        <v>1099</v>
      </c>
      <c r="N739" s="152">
        <v>201</v>
      </c>
    </row>
    <row r="740" spans="1:14" x14ac:dyDescent="0.35">
      <c r="A740" s="124" t="s">
        <v>1100</v>
      </c>
      <c r="B740" s="140" t="s">
        <v>1101</v>
      </c>
      <c r="C740" s="144">
        <v>3.5</v>
      </c>
      <c r="D740" s="136">
        <v>0.13</v>
      </c>
      <c r="E740" s="124" t="s">
        <v>1102</v>
      </c>
      <c r="F740" s="154">
        <v>1200</v>
      </c>
      <c r="G740" s="124" t="s">
        <v>1103</v>
      </c>
      <c r="H740" s="154">
        <v>328</v>
      </c>
      <c r="I740" s="124" t="s">
        <v>1104</v>
      </c>
      <c r="J740" s="154">
        <v>549</v>
      </c>
      <c r="K740" s="124" t="s">
        <v>1105</v>
      </c>
      <c r="L740" s="154">
        <v>62</v>
      </c>
      <c r="M740" s="124" t="s">
        <v>904</v>
      </c>
      <c r="N740" s="154">
        <v>46</v>
      </c>
    </row>
    <row r="741" spans="1:14" x14ac:dyDescent="0.35">
      <c r="A741" s="121" t="s">
        <v>1106</v>
      </c>
      <c r="B741" s="122" t="s">
        <v>1107</v>
      </c>
      <c r="C741" s="139">
        <v>47.1</v>
      </c>
      <c r="D741" s="133">
        <v>0.16</v>
      </c>
      <c r="E741" s="121" t="s">
        <v>1108</v>
      </c>
      <c r="F741" s="152">
        <v>6940</v>
      </c>
      <c r="G741" s="121" t="s">
        <v>1109</v>
      </c>
      <c r="H741" s="153">
        <v>4800</v>
      </c>
      <c r="I741" s="121" t="s">
        <v>1110</v>
      </c>
      <c r="J741" s="153">
        <v>6960</v>
      </c>
      <c r="K741" s="121" t="s">
        <v>1111</v>
      </c>
      <c r="L741" s="152">
        <v>5060</v>
      </c>
      <c r="M741" s="121" t="s">
        <v>1112</v>
      </c>
      <c r="N741" s="153">
        <v>2500</v>
      </c>
    </row>
    <row r="742" spans="1:14" x14ac:dyDescent="0.35">
      <c r="A742" s="124" t="s">
        <v>1113</v>
      </c>
      <c r="B742" s="140" t="s">
        <v>1114</v>
      </c>
      <c r="C742" s="144">
        <v>0.4</v>
      </c>
      <c r="D742" s="136">
        <v>0.04</v>
      </c>
      <c r="E742" s="124" t="s">
        <v>1115</v>
      </c>
      <c r="F742" s="154">
        <v>60</v>
      </c>
      <c r="G742" s="124" t="s">
        <v>1115</v>
      </c>
      <c r="H742" s="154">
        <v>16</v>
      </c>
      <c r="I742" s="124" t="s">
        <v>1116</v>
      </c>
      <c r="J742" s="154">
        <v>18</v>
      </c>
      <c r="K742" s="124" t="s">
        <v>1117</v>
      </c>
      <c r="L742" s="154">
        <v>3</v>
      </c>
      <c r="M742" s="124" t="s">
        <v>1118</v>
      </c>
      <c r="N742" s="154">
        <v>2</v>
      </c>
    </row>
    <row r="743" spans="1:14" x14ac:dyDescent="0.35">
      <c r="A743" s="121" t="s">
        <v>1119</v>
      </c>
      <c r="B743" s="138" t="s">
        <v>1120</v>
      </c>
      <c r="C743" s="139">
        <v>1.5</v>
      </c>
      <c r="D743" s="133">
        <v>0.1</v>
      </c>
      <c r="E743" s="121" t="s">
        <v>1121</v>
      </c>
      <c r="F743" s="152">
        <v>506</v>
      </c>
      <c r="G743" s="121" t="s">
        <v>1121</v>
      </c>
      <c r="H743" s="152">
        <v>138</v>
      </c>
      <c r="I743" s="121" t="s">
        <v>1122</v>
      </c>
      <c r="J743" s="152">
        <v>174</v>
      </c>
      <c r="K743" s="121" t="s">
        <v>1123</v>
      </c>
      <c r="L743" s="152">
        <v>24</v>
      </c>
      <c r="M743" s="121" t="s">
        <v>1124</v>
      </c>
      <c r="N743" s="152">
        <v>19</v>
      </c>
    </row>
    <row r="744" spans="1:14" x14ac:dyDescent="0.35">
      <c r="A744" s="124" t="s">
        <v>1125</v>
      </c>
      <c r="B744" s="140" t="s">
        <v>1126</v>
      </c>
      <c r="C744" s="124" t="s">
        <v>1127</v>
      </c>
      <c r="D744" s="136">
        <v>0.02</v>
      </c>
      <c r="E744" s="124" t="s">
        <v>1128</v>
      </c>
      <c r="F744" s="154">
        <v>13</v>
      </c>
      <c r="G744" s="124" t="s">
        <v>1128</v>
      </c>
      <c r="H744" s="154">
        <v>4</v>
      </c>
      <c r="I744" s="124" t="s">
        <v>1129</v>
      </c>
      <c r="J744" s="154">
        <v>4</v>
      </c>
      <c r="K744" s="124" t="s">
        <v>1130</v>
      </c>
      <c r="L744" s="156" t="s">
        <v>1131</v>
      </c>
      <c r="M744" s="124" t="s">
        <v>1132</v>
      </c>
      <c r="N744" s="156" t="s">
        <v>1131</v>
      </c>
    </row>
    <row r="745" spans="1:14" x14ac:dyDescent="0.35">
      <c r="A745" s="121" t="s">
        <v>1133</v>
      </c>
      <c r="B745" s="138" t="s">
        <v>1134</v>
      </c>
      <c r="C745" s="139">
        <v>28.2</v>
      </c>
      <c r="D745" s="133">
        <v>0.27</v>
      </c>
      <c r="E745" s="121" t="s">
        <v>1135</v>
      </c>
      <c r="F745" s="152">
        <v>5080</v>
      </c>
      <c r="G745" s="121" t="s">
        <v>1136</v>
      </c>
      <c r="H745" s="153">
        <v>2640</v>
      </c>
      <c r="I745" s="121" t="s">
        <v>1137</v>
      </c>
      <c r="J745" s="153">
        <v>4830</v>
      </c>
      <c r="K745" s="121" t="s">
        <v>1138</v>
      </c>
      <c r="L745" s="152">
        <v>2480</v>
      </c>
      <c r="M745" s="121" t="s">
        <v>1139</v>
      </c>
      <c r="N745" s="152">
        <v>806</v>
      </c>
    </row>
    <row r="746" spans="1:14" x14ac:dyDescent="0.35">
      <c r="A746" s="124" t="s">
        <v>1140</v>
      </c>
      <c r="B746" s="140" t="s">
        <v>1141</v>
      </c>
      <c r="C746" s="144">
        <v>38.9</v>
      </c>
      <c r="D746" s="136">
        <v>0.26</v>
      </c>
      <c r="E746" s="124" t="s">
        <v>1142</v>
      </c>
      <c r="F746" s="154">
        <v>5360</v>
      </c>
      <c r="G746" s="124" t="s">
        <v>1143</v>
      </c>
      <c r="H746" s="155">
        <v>3350</v>
      </c>
      <c r="I746" s="124" t="s">
        <v>1144</v>
      </c>
      <c r="J746" s="155">
        <v>5280</v>
      </c>
      <c r="K746" s="124" t="s">
        <v>1145</v>
      </c>
      <c r="L746" s="154">
        <v>3440</v>
      </c>
      <c r="M746" s="124" t="s">
        <v>1146</v>
      </c>
      <c r="N746" s="155">
        <v>1460</v>
      </c>
    </row>
    <row r="747" spans="1:14" x14ac:dyDescent="0.35">
      <c r="A747" s="121" t="s">
        <v>1147</v>
      </c>
      <c r="B747" s="138" t="s">
        <v>1148</v>
      </c>
      <c r="C747" s="139">
        <v>13.1</v>
      </c>
      <c r="D747" s="133">
        <v>0.23</v>
      </c>
      <c r="E747" s="121" t="s">
        <v>1149</v>
      </c>
      <c r="F747" s="152">
        <v>3480</v>
      </c>
      <c r="G747" s="121" t="s">
        <v>1150</v>
      </c>
      <c r="H747" s="153">
        <v>1210</v>
      </c>
      <c r="I747" s="121" t="s">
        <v>1151</v>
      </c>
      <c r="J747" s="153">
        <v>2840</v>
      </c>
      <c r="K747" s="121" t="s">
        <v>1152</v>
      </c>
      <c r="L747" s="152">
        <v>636</v>
      </c>
      <c r="M747" s="121" t="s">
        <v>1153</v>
      </c>
      <c r="N747" s="152">
        <v>185</v>
      </c>
    </row>
    <row r="748" spans="1:14" x14ac:dyDescent="0.35">
      <c r="A748" s="124" t="s">
        <v>1154</v>
      </c>
      <c r="B748" s="140" t="s">
        <v>1155</v>
      </c>
      <c r="C748" s="144">
        <v>11</v>
      </c>
      <c r="D748" s="125" t="s">
        <v>1156</v>
      </c>
      <c r="E748" s="124" t="s">
        <v>1157</v>
      </c>
      <c r="F748" s="154">
        <v>4110</v>
      </c>
      <c r="G748" s="124" t="s">
        <v>1158</v>
      </c>
      <c r="H748" s="155">
        <v>1330</v>
      </c>
      <c r="I748" s="124" t="s">
        <v>1159</v>
      </c>
      <c r="J748" s="155">
        <v>3190</v>
      </c>
      <c r="K748" s="124" t="s">
        <v>1160</v>
      </c>
      <c r="L748" s="154">
        <v>573</v>
      </c>
      <c r="M748" s="124" t="s">
        <v>1161</v>
      </c>
      <c r="N748" s="154">
        <v>195</v>
      </c>
    </row>
    <row r="749" spans="1:14" x14ac:dyDescent="0.35">
      <c r="A749" s="121" t="s">
        <v>1162</v>
      </c>
      <c r="B749" s="138" t="s">
        <v>1163</v>
      </c>
      <c r="C749" s="132">
        <v>242</v>
      </c>
      <c r="D749" s="133">
        <v>0.24</v>
      </c>
      <c r="E749" s="121" t="s">
        <v>1108</v>
      </c>
      <c r="F749" s="152">
        <v>6940</v>
      </c>
      <c r="G749" s="121" t="s">
        <v>1164</v>
      </c>
      <c r="H749" s="153">
        <v>8060</v>
      </c>
      <c r="I749" s="121" t="s">
        <v>1165</v>
      </c>
      <c r="J749" s="153">
        <v>7400</v>
      </c>
      <c r="K749" s="121" t="s">
        <v>1166</v>
      </c>
      <c r="L749" s="152">
        <v>8400</v>
      </c>
      <c r="M749" s="121" t="s">
        <v>1167</v>
      </c>
      <c r="N749" s="153">
        <v>8380</v>
      </c>
    </row>
    <row r="750" spans="1:14" x14ac:dyDescent="0.35">
      <c r="A750" s="124" t="s">
        <v>1168</v>
      </c>
      <c r="B750" s="140" t="s">
        <v>1169</v>
      </c>
      <c r="C750" s="144">
        <v>6.5</v>
      </c>
      <c r="D750" s="125" t="s">
        <v>1170</v>
      </c>
      <c r="E750" s="124" t="s">
        <v>1171</v>
      </c>
      <c r="F750" s="154">
        <v>2510</v>
      </c>
      <c r="G750" s="124" t="s">
        <v>1172</v>
      </c>
      <c r="H750" s="154">
        <v>716</v>
      </c>
      <c r="I750" s="124" t="s">
        <v>1173</v>
      </c>
      <c r="J750" s="155">
        <v>1570</v>
      </c>
      <c r="K750" s="124" t="s">
        <v>1174</v>
      </c>
      <c r="L750" s="154">
        <v>176</v>
      </c>
      <c r="M750" s="124" t="s">
        <v>1175</v>
      </c>
      <c r="N750" s="154">
        <v>100</v>
      </c>
    </row>
    <row r="751" spans="1:14" x14ac:dyDescent="0.35">
      <c r="A751" s="121" t="s">
        <v>1176</v>
      </c>
      <c r="B751" s="138" t="s">
        <v>1177</v>
      </c>
      <c r="C751" s="139">
        <v>47.1</v>
      </c>
      <c r="D751" s="133">
        <v>0.24</v>
      </c>
      <c r="E751" s="121" t="s">
        <v>1178</v>
      </c>
      <c r="F751" s="152">
        <v>6680</v>
      </c>
      <c r="G751" s="121" t="s">
        <v>1179</v>
      </c>
      <c r="H751" s="153">
        <v>4620</v>
      </c>
      <c r="I751" s="121" t="s">
        <v>1167</v>
      </c>
      <c r="J751" s="153">
        <v>6690</v>
      </c>
      <c r="K751" s="121" t="s">
        <v>1180</v>
      </c>
      <c r="L751" s="152">
        <v>4870</v>
      </c>
      <c r="M751" s="121" t="s">
        <v>1181</v>
      </c>
      <c r="N751" s="153">
        <v>2410</v>
      </c>
    </row>
    <row r="752" spans="1:14" x14ac:dyDescent="0.35">
      <c r="A752" s="124" t="s">
        <v>1182</v>
      </c>
      <c r="B752" s="140" t="s">
        <v>1183</v>
      </c>
      <c r="C752" s="144">
        <v>3.2</v>
      </c>
      <c r="D752" s="125" t="s">
        <v>1184</v>
      </c>
      <c r="E752" s="124" t="s">
        <v>1185</v>
      </c>
      <c r="F752" s="154">
        <v>863</v>
      </c>
      <c r="G752" s="124" t="s">
        <v>1186</v>
      </c>
      <c r="H752" s="154">
        <v>235</v>
      </c>
      <c r="I752" s="124" t="s">
        <v>1187</v>
      </c>
      <c r="J752" s="154">
        <v>378</v>
      </c>
      <c r="K752" s="124" t="s">
        <v>1188</v>
      </c>
      <c r="L752" s="154">
        <v>44</v>
      </c>
      <c r="M752" s="124" t="s">
        <v>1189</v>
      </c>
      <c r="N752" s="154">
        <v>33</v>
      </c>
    </row>
    <row r="753" spans="1:14" x14ac:dyDescent="0.35">
      <c r="A753" s="121" t="s">
        <v>1190</v>
      </c>
      <c r="B753" s="138" t="s">
        <v>1191</v>
      </c>
      <c r="C753" s="139">
        <v>3.1</v>
      </c>
      <c r="D753" s="122" t="s">
        <v>1192</v>
      </c>
      <c r="E753" s="121" t="s">
        <v>1193</v>
      </c>
      <c r="F753" s="152">
        <v>1070</v>
      </c>
      <c r="G753" s="121" t="s">
        <v>1193</v>
      </c>
      <c r="H753" s="152">
        <v>290</v>
      </c>
      <c r="I753" s="121" t="s">
        <v>1194</v>
      </c>
      <c r="J753" s="152">
        <v>460</v>
      </c>
      <c r="K753" s="121" t="s">
        <v>1195</v>
      </c>
      <c r="L753" s="152">
        <v>54</v>
      </c>
      <c r="M753" s="121" t="s">
        <v>1196</v>
      </c>
      <c r="N753" s="152">
        <v>40</v>
      </c>
    </row>
    <row r="754" spans="1:14" x14ac:dyDescent="0.35">
      <c r="A754" s="124" t="s">
        <v>1197</v>
      </c>
      <c r="B754" s="140" t="s">
        <v>1198</v>
      </c>
      <c r="C754" s="144">
        <v>7.7</v>
      </c>
      <c r="D754" s="136">
        <v>0.24</v>
      </c>
      <c r="E754" s="124" t="s">
        <v>1199</v>
      </c>
      <c r="F754" s="154">
        <v>2920</v>
      </c>
      <c r="G754" s="124" t="s">
        <v>1200</v>
      </c>
      <c r="H754" s="154">
        <v>858</v>
      </c>
      <c r="I754" s="124" t="s">
        <v>1201</v>
      </c>
      <c r="J754" s="155">
        <v>1970</v>
      </c>
      <c r="K754" s="124" t="s">
        <v>1202</v>
      </c>
      <c r="L754" s="154">
        <v>245</v>
      </c>
      <c r="M754" s="124" t="s">
        <v>1203</v>
      </c>
      <c r="N754" s="154">
        <v>121</v>
      </c>
    </row>
    <row r="755" spans="1:14" x14ac:dyDescent="0.35">
      <c r="A755" s="121" t="s">
        <v>1204</v>
      </c>
      <c r="B755" s="138" t="s">
        <v>1205</v>
      </c>
      <c r="C755" s="139">
        <v>1.2</v>
      </c>
      <c r="D755" s="122" t="s">
        <v>1206</v>
      </c>
      <c r="E755" s="121" t="s">
        <v>1207</v>
      </c>
      <c r="F755" s="152">
        <v>278</v>
      </c>
      <c r="G755" s="121" t="s">
        <v>1207</v>
      </c>
      <c r="H755" s="152">
        <v>76</v>
      </c>
      <c r="I755" s="121" t="s">
        <v>1208</v>
      </c>
      <c r="J755" s="152">
        <v>92</v>
      </c>
      <c r="K755" s="121" t="s">
        <v>1209</v>
      </c>
      <c r="L755" s="152">
        <v>13</v>
      </c>
      <c r="M755" s="121" t="s">
        <v>1210</v>
      </c>
      <c r="N755" s="152">
        <v>10</v>
      </c>
    </row>
    <row r="756" spans="1:14" x14ac:dyDescent="0.35">
      <c r="A756" s="124" t="s">
        <v>1211</v>
      </c>
      <c r="B756" s="140" t="s">
        <v>1212</v>
      </c>
      <c r="C756" s="144">
        <v>2.6</v>
      </c>
      <c r="D756" s="136">
        <v>7.0000000000000007E-2</v>
      </c>
      <c r="E756" s="124" t="s">
        <v>1213</v>
      </c>
      <c r="F756" s="154">
        <v>530</v>
      </c>
      <c r="G756" s="124" t="s">
        <v>1213</v>
      </c>
      <c r="H756" s="154">
        <v>144</v>
      </c>
      <c r="I756" s="124" t="s">
        <v>1214</v>
      </c>
      <c r="J756" s="154">
        <v>213</v>
      </c>
      <c r="K756" s="124" t="s">
        <v>1215</v>
      </c>
      <c r="L756" s="154">
        <v>26</v>
      </c>
      <c r="M756" s="124" t="s">
        <v>1216</v>
      </c>
      <c r="N756" s="154">
        <v>20</v>
      </c>
    </row>
    <row r="757" spans="1:14" x14ac:dyDescent="0.35">
      <c r="A757" s="121" t="s">
        <v>1217</v>
      </c>
      <c r="B757" s="138" t="s">
        <v>1218</v>
      </c>
      <c r="C757" s="139">
        <v>28.4</v>
      </c>
      <c r="D757" s="133">
        <v>0.31</v>
      </c>
      <c r="E757" s="121" t="s">
        <v>1219</v>
      </c>
      <c r="F757" s="152">
        <v>4510</v>
      </c>
      <c r="G757" s="121" t="s">
        <v>1220</v>
      </c>
      <c r="H757" s="153">
        <v>2360</v>
      </c>
      <c r="I757" s="121" t="s">
        <v>1221</v>
      </c>
      <c r="J757" s="153">
        <v>4290</v>
      </c>
      <c r="K757" s="121" t="s">
        <v>1112</v>
      </c>
      <c r="L757" s="152">
        <v>2220</v>
      </c>
      <c r="M757" s="121" t="s">
        <v>1222</v>
      </c>
      <c r="N757" s="152">
        <v>725</v>
      </c>
    </row>
    <row r="758" spans="1:14" x14ac:dyDescent="0.35">
      <c r="A758" s="124" t="s">
        <v>1223</v>
      </c>
      <c r="B758" s="140" t="s">
        <v>1224</v>
      </c>
      <c r="C758" s="144">
        <v>8.6999999999999993</v>
      </c>
      <c r="D758" s="136">
        <v>0.22</v>
      </c>
      <c r="E758" s="124" t="s">
        <v>1225</v>
      </c>
      <c r="F758" s="154">
        <v>2660</v>
      </c>
      <c r="G758" s="124" t="s">
        <v>1226</v>
      </c>
      <c r="H758" s="154">
        <v>804</v>
      </c>
      <c r="I758" s="124" t="s">
        <v>1227</v>
      </c>
      <c r="J758" s="155">
        <v>1890</v>
      </c>
      <c r="K758" s="124" t="s">
        <v>1228</v>
      </c>
      <c r="L758" s="154">
        <v>262</v>
      </c>
      <c r="M758" s="124" t="s">
        <v>1229</v>
      </c>
      <c r="N758" s="154">
        <v>114</v>
      </c>
    </row>
    <row r="759" spans="1:14" x14ac:dyDescent="0.35">
      <c r="A759" s="121" t="s">
        <v>1230</v>
      </c>
      <c r="B759" s="138" t="s">
        <v>1231</v>
      </c>
      <c r="C759" s="139">
        <v>16.100000000000001</v>
      </c>
      <c r="D759" s="122" t="s">
        <v>1232</v>
      </c>
      <c r="E759" s="121" t="s">
        <v>1233</v>
      </c>
      <c r="F759" s="152">
        <v>4310</v>
      </c>
      <c r="G759" s="121" t="s">
        <v>1234</v>
      </c>
      <c r="H759" s="153">
        <v>1650</v>
      </c>
      <c r="I759" s="121" t="s">
        <v>1235</v>
      </c>
      <c r="J759" s="153">
        <v>3720</v>
      </c>
      <c r="K759" s="121" t="s">
        <v>1236</v>
      </c>
      <c r="L759" s="152">
        <v>1070</v>
      </c>
      <c r="M759" s="121" t="s">
        <v>1237</v>
      </c>
      <c r="N759" s="152">
        <v>281</v>
      </c>
    </row>
    <row r="760" spans="1:14" x14ac:dyDescent="0.35">
      <c r="A760" s="124" t="s">
        <v>1238</v>
      </c>
      <c r="B760" s="140" t="s">
        <v>1239</v>
      </c>
      <c r="C760" s="124" t="s">
        <v>1240</v>
      </c>
      <c r="D760" s="140" t="s">
        <v>1241</v>
      </c>
      <c r="E760" s="124" t="s">
        <v>1242</v>
      </c>
      <c r="F760" s="156" t="s">
        <v>1131</v>
      </c>
      <c r="G760" s="124" t="s">
        <v>1242</v>
      </c>
      <c r="H760" s="156" t="s">
        <v>1131</v>
      </c>
      <c r="I760" s="124" t="s">
        <v>1243</v>
      </c>
      <c r="J760" s="156" t="s">
        <v>1131</v>
      </c>
      <c r="K760" s="124" t="s">
        <v>1244</v>
      </c>
      <c r="L760" s="156" t="s">
        <v>1131</v>
      </c>
      <c r="M760" s="124" t="s">
        <v>1245</v>
      </c>
      <c r="N760" s="156" t="s">
        <v>1131</v>
      </c>
    </row>
    <row r="761" spans="1:14" x14ac:dyDescent="0.35">
      <c r="A761" s="121" t="s">
        <v>1246</v>
      </c>
      <c r="B761" s="138" t="s">
        <v>1247</v>
      </c>
      <c r="C761" s="121" t="s">
        <v>1248</v>
      </c>
      <c r="D761" s="138" t="s">
        <v>1249</v>
      </c>
      <c r="E761" s="121" t="s">
        <v>1250</v>
      </c>
      <c r="F761" s="157" t="s">
        <v>1131</v>
      </c>
      <c r="G761" s="121" t="s">
        <v>1250</v>
      </c>
      <c r="H761" s="157" t="s">
        <v>1131</v>
      </c>
      <c r="I761" s="121" t="s">
        <v>1251</v>
      </c>
      <c r="J761" s="157" t="s">
        <v>1131</v>
      </c>
      <c r="K761" s="121" t="s">
        <v>1252</v>
      </c>
      <c r="L761" s="157" t="s">
        <v>1131</v>
      </c>
      <c r="M761" s="121" t="s">
        <v>1253</v>
      </c>
      <c r="N761" s="157" t="s">
        <v>1131</v>
      </c>
    </row>
    <row r="762" spans="1:14" x14ac:dyDescent="0.35">
      <c r="A762" s="124" t="s">
        <v>1254</v>
      </c>
      <c r="B762" s="140" t="s">
        <v>1255</v>
      </c>
      <c r="C762" s="124" t="s">
        <v>1256</v>
      </c>
      <c r="D762" s="136">
        <v>0.02</v>
      </c>
      <c r="E762" s="124" t="s">
        <v>1257</v>
      </c>
      <c r="F762" s="156" t="s">
        <v>1131</v>
      </c>
      <c r="G762" s="124" t="s">
        <v>1257</v>
      </c>
      <c r="H762" s="156" t="s">
        <v>1131</v>
      </c>
      <c r="I762" s="124" t="s">
        <v>1258</v>
      </c>
      <c r="J762" s="156" t="s">
        <v>1131</v>
      </c>
      <c r="K762" s="124" t="s">
        <v>1259</v>
      </c>
      <c r="L762" s="156" t="s">
        <v>1131</v>
      </c>
      <c r="M762" s="124" t="s">
        <v>1260</v>
      </c>
      <c r="N762" s="156" t="s">
        <v>1131</v>
      </c>
    </row>
    <row r="763" spans="1:14" x14ac:dyDescent="0.35">
      <c r="A763" s="121" t="s">
        <v>1261</v>
      </c>
      <c r="B763" s="138" t="s">
        <v>1262</v>
      </c>
      <c r="C763" s="121" t="s">
        <v>1263</v>
      </c>
      <c r="D763" s="133">
        <v>0.01</v>
      </c>
      <c r="E763" s="121" t="s">
        <v>1264</v>
      </c>
      <c r="F763" s="157" t="s">
        <v>1131</v>
      </c>
      <c r="G763" s="121" t="s">
        <v>1264</v>
      </c>
      <c r="H763" s="157" t="s">
        <v>1131</v>
      </c>
      <c r="I763" s="121" t="s">
        <v>1265</v>
      </c>
      <c r="J763" s="157" t="s">
        <v>1131</v>
      </c>
      <c r="K763" s="121" t="s">
        <v>1266</v>
      </c>
      <c r="L763" s="157" t="s">
        <v>1131</v>
      </c>
      <c r="M763" s="121" t="s">
        <v>1267</v>
      </c>
      <c r="N763" s="157" t="s">
        <v>1131</v>
      </c>
    </row>
    <row r="764" spans="1:14" x14ac:dyDescent="0.35">
      <c r="A764" s="124" t="s">
        <v>1268</v>
      </c>
      <c r="B764" s="140" t="s">
        <v>1269</v>
      </c>
      <c r="C764" s="124" t="s">
        <v>1270</v>
      </c>
      <c r="D764" s="136">
        <v>0.02</v>
      </c>
      <c r="E764" s="124" t="s">
        <v>1271</v>
      </c>
      <c r="F764" s="154">
        <v>1</v>
      </c>
      <c r="G764" s="124" t="s">
        <v>1271</v>
      </c>
      <c r="H764" s="156" t="s">
        <v>1131</v>
      </c>
      <c r="I764" s="124" t="s">
        <v>1272</v>
      </c>
      <c r="J764" s="156" t="s">
        <v>1131</v>
      </c>
      <c r="K764" s="124" t="s">
        <v>1273</v>
      </c>
      <c r="L764" s="156" t="s">
        <v>1131</v>
      </c>
      <c r="M764" s="124" t="s">
        <v>1274</v>
      </c>
      <c r="N764" s="156" t="s">
        <v>1131</v>
      </c>
    </row>
    <row r="765" spans="1:14" x14ac:dyDescent="0.35">
      <c r="A765" s="121" t="s">
        <v>1275</v>
      </c>
      <c r="B765" s="138" t="s">
        <v>1276</v>
      </c>
      <c r="C765" s="121" t="s">
        <v>1277</v>
      </c>
      <c r="D765" s="133">
        <v>0.02</v>
      </c>
      <c r="E765" s="121" t="s">
        <v>1278</v>
      </c>
      <c r="F765" s="152">
        <v>1</v>
      </c>
      <c r="G765" s="121" t="s">
        <v>1278</v>
      </c>
      <c r="H765" s="157" t="s">
        <v>1131</v>
      </c>
      <c r="I765" s="121" t="s">
        <v>1279</v>
      </c>
      <c r="J765" s="157" t="s">
        <v>1131</v>
      </c>
      <c r="K765" s="121" t="s">
        <v>1280</v>
      </c>
      <c r="L765" s="157" t="s">
        <v>1131</v>
      </c>
      <c r="M765" s="121" t="s">
        <v>1281</v>
      </c>
      <c r="N765" s="157" t="s">
        <v>1131</v>
      </c>
    </row>
    <row r="766" spans="1:14" x14ac:dyDescent="0.35">
      <c r="A766" s="124" t="s">
        <v>1282</v>
      </c>
      <c r="B766" s="140" t="s">
        <v>1283</v>
      </c>
      <c r="C766" s="124" t="s">
        <v>1284</v>
      </c>
      <c r="D766" s="136">
        <v>0.04</v>
      </c>
      <c r="E766" s="124" t="s">
        <v>1285</v>
      </c>
      <c r="F766" s="154">
        <v>4</v>
      </c>
      <c r="G766" s="124" t="s">
        <v>1285</v>
      </c>
      <c r="H766" s="156" t="s">
        <v>1131</v>
      </c>
      <c r="I766" s="124" t="s">
        <v>1286</v>
      </c>
      <c r="J766" s="156" t="s">
        <v>1131</v>
      </c>
      <c r="K766" s="124" t="s">
        <v>1287</v>
      </c>
      <c r="L766" s="156" t="s">
        <v>1131</v>
      </c>
      <c r="M766" s="124" t="s">
        <v>1288</v>
      </c>
      <c r="N766" s="156" t="s">
        <v>1131</v>
      </c>
    </row>
    <row r="767" spans="1:14" x14ac:dyDescent="0.35">
      <c r="A767" s="127" t="s">
        <v>1289</v>
      </c>
      <c r="B767" s="141" t="s">
        <v>1290</v>
      </c>
      <c r="C767" s="127" t="s">
        <v>1291</v>
      </c>
      <c r="D767" s="128" t="s">
        <v>1292</v>
      </c>
      <c r="E767" s="127" t="s">
        <v>1237</v>
      </c>
      <c r="F767" s="158">
        <v>6</v>
      </c>
      <c r="G767" s="127" t="s">
        <v>1237</v>
      </c>
      <c r="H767" s="158">
        <v>2</v>
      </c>
      <c r="I767" s="127" t="s">
        <v>1293</v>
      </c>
      <c r="J767" s="158">
        <v>2</v>
      </c>
      <c r="K767" s="127" t="s">
        <v>1294</v>
      </c>
      <c r="L767" s="159" t="s">
        <v>1131</v>
      </c>
      <c r="M767" s="127" t="s">
        <v>1295</v>
      </c>
      <c r="N767" s="159" t="s">
        <v>1131</v>
      </c>
    </row>
    <row r="768" spans="1:14" x14ac:dyDescent="0.35">
      <c r="A768" s="117" t="s">
        <v>1296</v>
      </c>
      <c r="B768" s="160" t="s">
        <v>1297</v>
      </c>
      <c r="C768" s="117" t="s">
        <v>1298</v>
      </c>
      <c r="D768" s="161">
        <v>0.01</v>
      </c>
      <c r="E768" s="117" t="s">
        <v>1299</v>
      </c>
      <c r="F768" s="162">
        <v>1</v>
      </c>
      <c r="G768" s="117" t="s">
        <v>1299</v>
      </c>
      <c r="H768" s="163" t="s">
        <v>1131</v>
      </c>
      <c r="I768" s="117" t="s">
        <v>1300</v>
      </c>
      <c r="J768" s="163" t="s">
        <v>1131</v>
      </c>
      <c r="K768" s="117" t="s">
        <v>1301</v>
      </c>
      <c r="L768" s="163" t="s">
        <v>1131</v>
      </c>
      <c r="M768" s="117" t="s">
        <v>1302</v>
      </c>
      <c r="N768" s="163" t="s">
        <v>1131</v>
      </c>
    </row>
    <row r="769" spans="1:14" x14ac:dyDescent="0.35">
      <c r="A769" s="121" t="s">
        <v>1303</v>
      </c>
      <c r="B769" s="138" t="s">
        <v>1304</v>
      </c>
      <c r="C769" s="121" t="s">
        <v>1305</v>
      </c>
      <c r="D769" s="164">
        <v>0.01</v>
      </c>
      <c r="E769" s="121" t="s">
        <v>1306</v>
      </c>
      <c r="F769" s="157" t="s">
        <v>1131</v>
      </c>
      <c r="G769" s="121" t="s">
        <v>1306</v>
      </c>
      <c r="H769" s="157" t="s">
        <v>1131</v>
      </c>
      <c r="I769" s="121" t="s">
        <v>1307</v>
      </c>
      <c r="J769" s="157" t="s">
        <v>1131</v>
      </c>
      <c r="K769" s="121" t="s">
        <v>1308</v>
      </c>
      <c r="L769" s="157" t="s">
        <v>1131</v>
      </c>
      <c r="M769" s="121" t="s">
        <v>1309</v>
      </c>
      <c r="N769" s="157" t="s">
        <v>1131</v>
      </c>
    </row>
    <row r="770" spans="1:14" x14ac:dyDescent="0.35">
      <c r="A770" s="124" t="s">
        <v>1310</v>
      </c>
      <c r="B770" s="140" t="s">
        <v>1311</v>
      </c>
      <c r="C770" s="124" t="s">
        <v>1305</v>
      </c>
      <c r="D770" s="165">
        <v>0.03</v>
      </c>
      <c r="E770" s="124" t="s">
        <v>1116</v>
      </c>
      <c r="F770" s="156" t="s">
        <v>1131</v>
      </c>
      <c r="G770" s="124" t="s">
        <v>1116</v>
      </c>
      <c r="H770" s="156" t="s">
        <v>1131</v>
      </c>
      <c r="I770" s="124" t="s">
        <v>1312</v>
      </c>
      <c r="J770" s="156" t="s">
        <v>1131</v>
      </c>
      <c r="K770" s="124" t="s">
        <v>1313</v>
      </c>
      <c r="L770" s="156" t="s">
        <v>1131</v>
      </c>
      <c r="M770" s="124" t="s">
        <v>1314</v>
      </c>
      <c r="N770" s="156" t="s">
        <v>1131</v>
      </c>
    </row>
    <row r="771" spans="1:14" x14ac:dyDescent="0.35">
      <c r="A771" s="121" t="s">
        <v>1315</v>
      </c>
      <c r="B771" s="138" t="s">
        <v>1316</v>
      </c>
      <c r="C771" s="121" t="s">
        <v>1305</v>
      </c>
      <c r="D771" s="164">
        <v>0.03</v>
      </c>
      <c r="E771" s="121" t="s">
        <v>1317</v>
      </c>
      <c r="F771" s="157" t="s">
        <v>1131</v>
      </c>
      <c r="G771" s="121" t="s">
        <v>1317</v>
      </c>
      <c r="H771" s="157" t="s">
        <v>1131</v>
      </c>
      <c r="I771" s="121" t="s">
        <v>1318</v>
      </c>
      <c r="J771" s="157" t="s">
        <v>1131</v>
      </c>
      <c r="K771" s="121" t="s">
        <v>1319</v>
      </c>
      <c r="L771" s="157" t="s">
        <v>1131</v>
      </c>
      <c r="M771" s="121" t="s">
        <v>1320</v>
      </c>
      <c r="N771" s="157" t="s">
        <v>1131</v>
      </c>
    </row>
    <row r="772" spans="1:14" ht="19" x14ac:dyDescent="0.35">
      <c r="A772" s="145" t="s">
        <v>1321</v>
      </c>
      <c r="B772" s="145" t="s">
        <v>1322</v>
      </c>
      <c r="C772" s="146" t="s">
        <v>1305</v>
      </c>
      <c r="D772" s="166">
        <v>0.03</v>
      </c>
      <c r="E772" s="146" t="s">
        <v>1323</v>
      </c>
      <c r="F772" s="167" t="s">
        <v>1131</v>
      </c>
      <c r="G772" s="146" t="s">
        <v>1323</v>
      </c>
      <c r="H772" s="167" t="s">
        <v>1131</v>
      </c>
      <c r="I772" s="146" t="s">
        <v>1324</v>
      </c>
      <c r="J772" s="167" t="s">
        <v>1131</v>
      </c>
      <c r="K772" s="146" t="s">
        <v>1325</v>
      </c>
      <c r="L772" s="167" t="s">
        <v>1131</v>
      </c>
      <c r="M772" s="146" t="s">
        <v>1326</v>
      </c>
      <c r="N772" s="167" t="s">
        <v>1131</v>
      </c>
    </row>
    <row r="773" spans="1:14" x14ac:dyDescent="0.35">
      <c r="A773" s="117" t="s">
        <v>1327</v>
      </c>
      <c r="B773" s="118" t="s">
        <v>1328</v>
      </c>
      <c r="C773" s="130">
        <v>5</v>
      </c>
      <c r="D773" s="161">
        <v>7.0000000000000007E-2</v>
      </c>
      <c r="E773" s="117" t="s">
        <v>1329</v>
      </c>
      <c r="F773" s="162">
        <v>578</v>
      </c>
      <c r="G773" s="117" t="s">
        <v>1330</v>
      </c>
      <c r="H773" s="162">
        <v>160</v>
      </c>
      <c r="I773" s="117" t="s">
        <v>1331</v>
      </c>
      <c r="J773" s="162">
        <v>317</v>
      </c>
      <c r="K773" s="117" t="s">
        <v>1332</v>
      </c>
      <c r="L773" s="162">
        <v>34</v>
      </c>
      <c r="M773" s="117" t="s">
        <v>1333</v>
      </c>
      <c r="N773" s="162">
        <v>22</v>
      </c>
    </row>
    <row r="774" spans="1:14" x14ac:dyDescent="0.35">
      <c r="A774" s="121" t="s">
        <v>1334</v>
      </c>
      <c r="B774" s="122" t="s">
        <v>1335</v>
      </c>
      <c r="C774" s="132">
        <v>26</v>
      </c>
      <c r="D774" s="164">
        <v>0.17</v>
      </c>
      <c r="E774" s="121" t="s">
        <v>1336</v>
      </c>
      <c r="F774" s="153">
        <v>3480</v>
      </c>
      <c r="G774" s="121" t="s">
        <v>1337</v>
      </c>
      <c r="H774" s="153">
        <v>1730</v>
      </c>
      <c r="I774" s="121" t="s">
        <v>1338</v>
      </c>
      <c r="J774" s="153">
        <v>3280</v>
      </c>
      <c r="K774" s="121" t="s">
        <v>1339</v>
      </c>
      <c r="L774" s="153">
        <v>1570</v>
      </c>
      <c r="M774" s="121" t="s">
        <v>1340</v>
      </c>
      <c r="N774" s="152">
        <v>479</v>
      </c>
    </row>
    <row r="775" spans="1:14" x14ac:dyDescent="0.35">
      <c r="A775" s="124" t="s">
        <v>1341</v>
      </c>
      <c r="B775" s="125" t="s">
        <v>1342</v>
      </c>
      <c r="C775" s="144">
        <v>1</v>
      </c>
      <c r="D775" s="140" t="s">
        <v>1343</v>
      </c>
      <c r="E775" s="124" t="s">
        <v>1344</v>
      </c>
      <c r="F775" s="154">
        <v>45</v>
      </c>
      <c r="G775" s="124" t="s">
        <v>1344</v>
      </c>
      <c r="H775" s="154">
        <v>12</v>
      </c>
      <c r="I775" s="124" t="s">
        <v>1345</v>
      </c>
      <c r="J775" s="154">
        <v>15</v>
      </c>
      <c r="K775" s="124" t="s">
        <v>1346</v>
      </c>
      <c r="L775" s="154">
        <v>2</v>
      </c>
      <c r="M775" s="124" t="s">
        <v>1347</v>
      </c>
      <c r="N775" s="154">
        <v>2</v>
      </c>
    </row>
    <row r="776" spans="1:14" x14ac:dyDescent="0.35">
      <c r="A776" s="121" t="s">
        <v>1348</v>
      </c>
      <c r="B776" s="122" t="s">
        <v>1349</v>
      </c>
      <c r="C776" s="139">
        <v>0.4</v>
      </c>
      <c r="D776" s="138" t="s">
        <v>1350</v>
      </c>
      <c r="E776" s="121" t="s">
        <v>1351</v>
      </c>
      <c r="F776" s="152">
        <v>33</v>
      </c>
      <c r="G776" s="121" t="s">
        <v>1351</v>
      </c>
      <c r="H776" s="152">
        <v>9</v>
      </c>
      <c r="I776" s="121" t="s">
        <v>1352</v>
      </c>
      <c r="J776" s="152">
        <v>10</v>
      </c>
      <c r="K776" s="121" t="s">
        <v>1353</v>
      </c>
      <c r="L776" s="152">
        <v>2</v>
      </c>
      <c r="M776" s="121" t="s">
        <v>1354</v>
      </c>
      <c r="N776" s="152">
        <v>1</v>
      </c>
    </row>
    <row r="777" spans="1:14" x14ac:dyDescent="0.35">
      <c r="A777" s="124" t="s">
        <v>1355</v>
      </c>
      <c r="B777" s="125" t="s">
        <v>1356</v>
      </c>
      <c r="C777" s="144">
        <v>0.4</v>
      </c>
      <c r="D777" s="165">
        <v>0.08</v>
      </c>
      <c r="E777" s="124" t="s">
        <v>1357</v>
      </c>
      <c r="F777" s="154">
        <v>60</v>
      </c>
      <c r="G777" s="124" t="s">
        <v>1357</v>
      </c>
      <c r="H777" s="154">
        <v>16</v>
      </c>
      <c r="I777" s="124" t="s">
        <v>1116</v>
      </c>
      <c r="J777" s="154">
        <v>18</v>
      </c>
      <c r="K777" s="124" t="s">
        <v>1358</v>
      </c>
      <c r="L777" s="154">
        <v>3</v>
      </c>
      <c r="M777" s="124" t="s">
        <v>1118</v>
      </c>
      <c r="N777" s="154">
        <v>2</v>
      </c>
    </row>
    <row r="778" spans="1:14" x14ac:dyDescent="0.35">
      <c r="A778" s="127" t="s">
        <v>1359</v>
      </c>
      <c r="B778" s="141" t="s">
        <v>1360</v>
      </c>
      <c r="C778" s="127" t="s">
        <v>1361</v>
      </c>
      <c r="D778" s="168">
        <v>0.01</v>
      </c>
      <c r="E778" s="127" t="s">
        <v>1362</v>
      </c>
      <c r="F778" s="158">
        <v>3</v>
      </c>
      <c r="G778" s="127" t="s">
        <v>1362</v>
      </c>
      <c r="H778" s="159" t="s">
        <v>1131</v>
      </c>
      <c r="I778" s="127" t="s">
        <v>1363</v>
      </c>
      <c r="J778" s="159" t="s">
        <v>1131</v>
      </c>
      <c r="K778" s="127" t="s">
        <v>1364</v>
      </c>
      <c r="L778" s="159" t="s">
        <v>1131</v>
      </c>
      <c r="M778" s="127" t="s">
        <v>1365</v>
      </c>
      <c r="N778" s="159" t="s">
        <v>1131</v>
      </c>
    </row>
    <row r="779" spans="1:14" x14ac:dyDescent="0.35">
      <c r="A779" s="117" t="s">
        <v>1366</v>
      </c>
      <c r="B779" s="118" t="s">
        <v>1367</v>
      </c>
      <c r="C779" s="130">
        <v>0.8</v>
      </c>
      <c r="D779" s="169">
        <v>4.0000000000000001E-3</v>
      </c>
      <c r="E779" s="117" t="s">
        <v>1368</v>
      </c>
      <c r="F779" s="162">
        <v>9</v>
      </c>
      <c r="G779" s="117" t="s">
        <v>1368</v>
      </c>
      <c r="H779" s="162">
        <v>2</v>
      </c>
      <c r="I779" s="117" t="s">
        <v>1369</v>
      </c>
      <c r="J779" s="162">
        <v>3</v>
      </c>
      <c r="K779" s="117" t="s">
        <v>1370</v>
      </c>
      <c r="L779" s="163" t="s">
        <v>1131</v>
      </c>
      <c r="M779" s="117" t="s">
        <v>1371</v>
      </c>
      <c r="N779" s="163" t="s">
        <v>1131</v>
      </c>
    </row>
    <row r="780" spans="1:14" x14ac:dyDescent="0.35">
      <c r="A780" s="121" t="s">
        <v>1372</v>
      </c>
      <c r="B780" s="122" t="s">
        <v>1373</v>
      </c>
      <c r="C780" s="139">
        <v>0.3</v>
      </c>
      <c r="D780" s="164">
        <v>0.01</v>
      </c>
      <c r="E780" s="121" t="s">
        <v>1374</v>
      </c>
      <c r="F780" s="152">
        <v>4</v>
      </c>
      <c r="G780" s="121" t="s">
        <v>1374</v>
      </c>
      <c r="H780" s="152">
        <v>1</v>
      </c>
      <c r="I780" s="121" t="s">
        <v>1375</v>
      </c>
      <c r="J780" s="152">
        <v>1</v>
      </c>
      <c r="K780" s="121" t="s">
        <v>1376</v>
      </c>
      <c r="L780" s="157" t="s">
        <v>1131</v>
      </c>
      <c r="M780" s="121" t="s">
        <v>1377</v>
      </c>
      <c r="N780" s="157" t="s">
        <v>1131</v>
      </c>
    </row>
    <row r="781" spans="1:14" x14ac:dyDescent="0.35">
      <c r="A781" s="124" t="s">
        <v>1378</v>
      </c>
      <c r="B781" s="125" t="s">
        <v>1379</v>
      </c>
      <c r="C781" s="144">
        <v>5.2</v>
      </c>
      <c r="D781" s="165">
        <v>0.15</v>
      </c>
      <c r="E781" s="124" t="s">
        <v>1008</v>
      </c>
      <c r="F781" s="155">
        <v>1350</v>
      </c>
      <c r="G781" s="124" t="s">
        <v>1380</v>
      </c>
      <c r="H781" s="154">
        <v>376</v>
      </c>
      <c r="I781" s="124" t="s">
        <v>1381</v>
      </c>
      <c r="J781" s="154">
        <v>756</v>
      </c>
      <c r="K781" s="124" t="s">
        <v>1382</v>
      </c>
      <c r="L781" s="154">
        <v>80</v>
      </c>
      <c r="M781" s="124" t="s">
        <v>1383</v>
      </c>
      <c r="N781" s="154">
        <v>52</v>
      </c>
    </row>
    <row r="782" spans="1:14" x14ac:dyDescent="0.35">
      <c r="A782" s="121" t="s">
        <v>1384</v>
      </c>
      <c r="B782" s="122" t="s">
        <v>1385</v>
      </c>
      <c r="C782" s="139">
        <v>2.9</v>
      </c>
      <c r="D782" s="164">
        <v>0.27</v>
      </c>
      <c r="E782" s="121" t="s">
        <v>1386</v>
      </c>
      <c r="F782" s="152">
        <v>848</v>
      </c>
      <c r="G782" s="121" t="s">
        <v>1386</v>
      </c>
      <c r="H782" s="152">
        <v>231</v>
      </c>
      <c r="I782" s="121" t="s">
        <v>1387</v>
      </c>
      <c r="J782" s="152">
        <v>356</v>
      </c>
      <c r="K782" s="121" t="s">
        <v>1271</v>
      </c>
      <c r="L782" s="152">
        <v>42</v>
      </c>
      <c r="M782" s="121" t="s">
        <v>1388</v>
      </c>
      <c r="N782" s="152">
        <v>32</v>
      </c>
    </row>
    <row r="783" spans="1:14" x14ac:dyDescent="0.35">
      <c r="A783" s="124" t="s">
        <v>1389</v>
      </c>
      <c r="B783" s="125" t="s">
        <v>1390</v>
      </c>
      <c r="C783" s="135">
        <v>16</v>
      </c>
      <c r="D783" s="165">
        <v>0.28999999999999998</v>
      </c>
      <c r="E783" s="124" t="s">
        <v>1391</v>
      </c>
      <c r="F783" s="155">
        <v>4590</v>
      </c>
      <c r="G783" s="124" t="s">
        <v>1392</v>
      </c>
      <c r="H783" s="155">
        <v>1750</v>
      </c>
      <c r="I783" s="124" t="s">
        <v>1393</v>
      </c>
      <c r="J783" s="155">
        <v>3950</v>
      </c>
      <c r="K783" s="124" t="s">
        <v>1394</v>
      </c>
      <c r="L783" s="155">
        <v>1130</v>
      </c>
      <c r="M783" s="124" t="s">
        <v>1228</v>
      </c>
      <c r="N783" s="154">
        <v>297</v>
      </c>
    </row>
    <row r="784" spans="1:14" x14ac:dyDescent="0.35">
      <c r="A784" s="121" t="s">
        <v>1395</v>
      </c>
      <c r="B784" s="122" t="s">
        <v>1396</v>
      </c>
      <c r="C784" s="132">
        <v>65</v>
      </c>
      <c r="D784" s="164">
        <v>0.3</v>
      </c>
      <c r="E784" s="121" t="s">
        <v>1397</v>
      </c>
      <c r="F784" s="153">
        <v>7800</v>
      </c>
      <c r="G784" s="121" t="s">
        <v>1398</v>
      </c>
      <c r="H784" s="153">
        <v>6290</v>
      </c>
      <c r="I784" s="121" t="s">
        <v>1399</v>
      </c>
      <c r="J784" s="153">
        <v>7990</v>
      </c>
      <c r="K784" s="121" t="s">
        <v>1400</v>
      </c>
      <c r="L784" s="153">
        <v>6750</v>
      </c>
      <c r="M784" s="121" t="s">
        <v>1401</v>
      </c>
      <c r="N784" s="152">
        <v>4170</v>
      </c>
    </row>
    <row r="785" spans="1:14" x14ac:dyDescent="0.35">
      <c r="A785" s="124" t="s">
        <v>1402</v>
      </c>
      <c r="B785" s="140" t="s">
        <v>1403</v>
      </c>
      <c r="C785" s="144">
        <v>3.4</v>
      </c>
      <c r="D785" s="165">
        <v>0.14000000000000001</v>
      </c>
      <c r="E785" s="124" t="s">
        <v>1404</v>
      </c>
      <c r="F785" s="154">
        <v>635</v>
      </c>
      <c r="G785" s="124" t="s">
        <v>1404</v>
      </c>
      <c r="H785" s="154">
        <v>173</v>
      </c>
      <c r="I785" s="124" t="s">
        <v>1405</v>
      </c>
      <c r="J785" s="154">
        <v>286</v>
      </c>
      <c r="K785" s="124" t="s">
        <v>1406</v>
      </c>
      <c r="L785" s="154">
        <v>33</v>
      </c>
      <c r="M785" s="124" t="s">
        <v>1407</v>
      </c>
      <c r="N785" s="154">
        <v>24</v>
      </c>
    </row>
    <row r="786" spans="1:14" x14ac:dyDescent="0.35">
      <c r="A786" s="121" t="s">
        <v>1408</v>
      </c>
      <c r="B786" s="138" t="s">
        <v>1409</v>
      </c>
      <c r="C786" s="139">
        <v>1</v>
      </c>
      <c r="D786" s="164">
        <v>0.13</v>
      </c>
      <c r="E786" s="121" t="s">
        <v>1410</v>
      </c>
      <c r="F786" s="152">
        <v>151</v>
      </c>
      <c r="G786" s="121" t="s">
        <v>1410</v>
      </c>
      <c r="H786" s="152">
        <v>41</v>
      </c>
      <c r="I786" s="121" t="s">
        <v>1411</v>
      </c>
      <c r="J786" s="152">
        <v>49</v>
      </c>
      <c r="K786" s="121" t="s">
        <v>1412</v>
      </c>
      <c r="L786" s="152">
        <v>7</v>
      </c>
      <c r="M786" s="121" t="s">
        <v>1413</v>
      </c>
      <c r="N786" s="152">
        <v>6</v>
      </c>
    </row>
    <row r="787" spans="1:14" x14ac:dyDescent="0.35">
      <c r="A787" s="124" t="s">
        <v>1414</v>
      </c>
      <c r="B787" s="140" t="s">
        <v>1415</v>
      </c>
      <c r="C787" s="144">
        <v>2.9</v>
      </c>
      <c r="D787" s="165">
        <v>0.19</v>
      </c>
      <c r="E787" s="124" t="s">
        <v>1416</v>
      </c>
      <c r="F787" s="154">
        <v>674</v>
      </c>
      <c r="G787" s="124" t="s">
        <v>1416</v>
      </c>
      <c r="H787" s="154">
        <v>184</v>
      </c>
      <c r="I787" s="124" t="s">
        <v>1417</v>
      </c>
      <c r="J787" s="154">
        <v>283</v>
      </c>
      <c r="K787" s="124" t="s">
        <v>1332</v>
      </c>
      <c r="L787" s="154">
        <v>34</v>
      </c>
      <c r="M787" s="124" t="s">
        <v>1418</v>
      </c>
      <c r="N787" s="154">
        <v>25</v>
      </c>
    </row>
    <row r="788" spans="1:14" x14ac:dyDescent="0.35">
      <c r="A788" s="127" t="s">
        <v>1419</v>
      </c>
      <c r="B788" s="141" t="s">
        <v>1420</v>
      </c>
      <c r="C788" s="170">
        <v>20</v>
      </c>
      <c r="D788" s="168">
        <v>0.31</v>
      </c>
      <c r="E788" s="127" t="s">
        <v>1421</v>
      </c>
      <c r="F788" s="171">
        <v>3440</v>
      </c>
      <c r="G788" s="127" t="s">
        <v>1422</v>
      </c>
      <c r="H788" s="171">
        <v>1470</v>
      </c>
      <c r="I788" s="127" t="s">
        <v>1145</v>
      </c>
      <c r="J788" s="171">
        <v>3100</v>
      </c>
      <c r="K788" s="127" t="s">
        <v>1423</v>
      </c>
      <c r="L788" s="171">
        <v>1150</v>
      </c>
      <c r="M788" s="127" t="s">
        <v>1424</v>
      </c>
      <c r="N788" s="158">
        <v>304</v>
      </c>
    </row>
    <row r="789" spans="1:14" x14ac:dyDescent="0.35">
      <c r="A789" s="117" t="s">
        <v>1425</v>
      </c>
      <c r="B789" s="118" t="s">
        <v>1426</v>
      </c>
      <c r="C789" s="150">
        <v>500</v>
      </c>
      <c r="D789" s="161">
        <v>0.2</v>
      </c>
      <c r="E789" s="117" t="s">
        <v>1427</v>
      </c>
      <c r="F789" s="151">
        <v>12800</v>
      </c>
      <c r="G789" s="117" t="s">
        <v>1428</v>
      </c>
      <c r="H789" s="151">
        <v>16100</v>
      </c>
      <c r="I789" s="117" t="s">
        <v>1429</v>
      </c>
      <c r="J789" s="151">
        <v>13700</v>
      </c>
      <c r="K789" s="117" t="s">
        <v>1430</v>
      </c>
      <c r="L789" s="151">
        <v>16500</v>
      </c>
      <c r="M789" s="117" t="s">
        <v>1431</v>
      </c>
      <c r="N789" s="151">
        <v>18100</v>
      </c>
    </row>
    <row r="790" spans="1:14" x14ac:dyDescent="0.35">
      <c r="A790" s="121" t="s">
        <v>1432</v>
      </c>
      <c r="B790" s="122" t="s">
        <v>1433</v>
      </c>
      <c r="C790" s="172">
        <v>3200</v>
      </c>
      <c r="D790" s="164">
        <v>0.56999999999999995</v>
      </c>
      <c r="E790" s="121" t="s">
        <v>1434</v>
      </c>
      <c r="F790" s="173">
        <v>17500</v>
      </c>
      <c r="G790" s="121" t="s">
        <v>1435</v>
      </c>
      <c r="H790" s="173">
        <v>23500</v>
      </c>
      <c r="I790" s="121" t="s">
        <v>1436</v>
      </c>
      <c r="J790" s="173">
        <v>18900</v>
      </c>
      <c r="K790" s="121" t="s">
        <v>1330</v>
      </c>
      <c r="L790" s="173">
        <v>23800</v>
      </c>
      <c r="M790" s="121" t="s">
        <v>1437</v>
      </c>
      <c r="N790" s="173">
        <v>28200</v>
      </c>
    </row>
    <row r="791" spans="1:14" x14ac:dyDescent="0.35">
      <c r="A791" s="124" t="s">
        <v>1438</v>
      </c>
      <c r="B791" s="125" t="s">
        <v>1439</v>
      </c>
      <c r="C791" s="135">
        <v>800</v>
      </c>
      <c r="D791" s="165">
        <v>0.59</v>
      </c>
      <c r="E791" s="124" t="s">
        <v>1440</v>
      </c>
      <c r="F791" s="174">
        <v>13500</v>
      </c>
      <c r="G791" s="124" t="s">
        <v>1441</v>
      </c>
      <c r="H791" s="174">
        <v>17400</v>
      </c>
      <c r="I791" s="124" t="s">
        <v>1442</v>
      </c>
      <c r="J791" s="174">
        <v>14500</v>
      </c>
      <c r="K791" s="124" t="s">
        <v>1443</v>
      </c>
      <c r="L791" s="174">
        <v>17800</v>
      </c>
      <c r="M791" s="124" t="s">
        <v>1444</v>
      </c>
      <c r="N791" s="174">
        <v>20200</v>
      </c>
    </row>
    <row r="792" spans="1:14" x14ac:dyDescent="0.35">
      <c r="A792" s="121" t="s">
        <v>1445</v>
      </c>
      <c r="B792" s="122" t="s">
        <v>1446</v>
      </c>
      <c r="C792" s="132">
        <v>36</v>
      </c>
      <c r="D792" s="164">
        <v>0.2</v>
      </c>
      <c r="E792" s="121" t="s">
        <v>1447</v>
      </c>
      <c r="F792" s="153">
        <v>6840</v>
      </c>
      <c r="G792" s="121" t="s">
        <v>1448</v>
      </c>
      <c r="H792" s="153">
        <v>4090</v>
      </c>
      <c r="I792" s="121" t="s">
        <v>1167</v>
      </c>
      <c r="J792" s="153">
        <v>6690</v>
      </c>
      <c r="K792" s="121" t="s">
        <v>1449</v>
      </c>
      <c r="L792" s="153">
        <v>4140</v>
      </c>
      <c r="M792" s="121" t="s">
        <v>1450</v>
      </c>
      <c r="N792" s="152">
        <v>1650</v>
      </c>
    </row>
    <row r="793" spans="1:14" x14ac:dyDescent="0.35">
      <c r="A793" s="124" t="s">
        <v>1451</v>
      </c>
      <c r="B793" s="125" t="s">
        <v>1452</v>
      </c>
      <c r="C793" s="175">
        <v>50000</v>
      </c>
      <c r="D793" s="165">
        <v>0.09</v>
      </c>
      <c r="E793" s="124" t="s">
        <v>1158</v>
      </c>
      <c r="F793" s="155">
        <v>4880</v>
      </c>
      <c r="G793" s="124" t="s">
        <v>1453</v>
      </c>
      <c r="H793" s="155">
        <v>6630</v>
      </c>
      <c r="I793" s="124" t="s">
        <v>1144</v>
      </c>
      <c r="J793" s="155">
        <v>5270</v>
      </c>
      <c r="K793" s="124" t="s">
        <v>1454</v>
      </c>
      <c r="L793" s="155">
        <v>6690</v>
      </c>
      <c r="M793" s="124" t="s">
        <v>1455</v>
      </c>
      <c r="N793" s="154">
        <v>8040</v>
      </c>
    </row>
    <row r="794" spans="1:14" x14ac:dyDescent="0.35">
      <c r="A794" s="121" t="s">
        <v>1456</v>
      </c>
      <c r="B794" s="122" t="s">
        <v>1457</v>
      </c>
      <c r="C794" s="172">
        <v>10000</v>
      </c>
      <c r="D794" s="164">
        <v>0.25</v>
      </c>
      <c r="E794" s="121" t="s">
        <v>1458</v>
      </c>
      <c r="F794" s="153">
        <v>8210</v>
      </c>
      <c r="G794" s="121" t="s">
        <v>1459</v>
      </c>
      <c r="H794" s="173">
        <v>11100</v>
      </c>
      <c r="I794" s="121" t="s">
        <v>1460</v>
      </c>
      <c r="J794" s="153">
        <v>8880</v>
      </c>
      <c r="K794" s="121" t="s">
        <v>1207</v>
      </c>
      <c r="L794" s="173">
        <v>11200</v>
      </c>
      <c r="M794" s="121" t="s">
        <v>1461</v>
      </c>
      <c r="N794" s="173">
        <v>13500</v>
      </c>
    </row>
    <row r="795" spans="1:14" x14ac:dyDescent="0.35">
      <c r="A795" s="124" t="s">
        <v>1462</v>
      </c>
      <c r="B795" s="125" t="s">
        <v>1463</v>
      </c>
      <c r="C795" s="175">
        <v>3000</v>
      </c>
      <c r="D795" s="140" t="s">
        <v>1464</v>
      </c>
      <c r="E795" s="124" t="s">
        <v>1447</v>
      </c>
      <c r="F795" s="155">
        <v>6850</v>
      </c>
      <c r="G795" s="124" t="s">
        <v>1465</v>
      </c>
      <c r="H795" s="155">
        <v>9200</v>
      </c>
      <c r="I795" s="124" t="s">
        <v>1165</v>
      </c>
      <c r="J795" s="155">
        <v>7400</v>
      </c>
      <c r="K795" s="124" t="s">
        <v>1466</v>
      </c>
      <c r="L795" s="155">
        <v>9310</v>
      </c>
      <c r="M795" s="124" t="s">
        <v>1467</v>
      </c>
      <c r="N795" s="174">
        <v>11000</v>
      </c>
    </row>
    <row r="796" spans="1:14" x14ac:dyDescent="0.35">
      <c r="A796" s="121" t="s">
        <v>1468</v>
      </c>
      <c r="B796" s="122" t="s">
        <v>1469</v>
      </c>
      <c r="C796" s="172">
        <v>2600</v>
      </c>
      <c r="D796" s="164">
        <v>0.28000000000000003</v>
      </c>
      <c r="E796" s="121" t="s">
        <v>1470</v>
      </c>
      <c r="F796" s="153">
        <v>6640</v>
      </c>
      <c r="G796" s="121" t="s">
        <v>1471</v>
      </c>
      <c r="H796" s="153">
        <v>8900</v>
      </c>
      <c r="I796" s="121" t="s">
        <v>974</v>
      </c>
      <c r="J796" s="153">
        <v>7180</v>
      </c>
      <c r="K796" s="121" t="s">
        <v>966</v>
      </c>
      <c r="L796" s="153">
        <v>9010</v>
      </c>
      <c r="M796" s="121" t="s">
        <v>1472</v>
      </c>
      <c r="N796" s="173">
        <v>10700</v>
      </c>
    </row>
    <row r="797" spans="1:14" x14ac:dyDescent="0.35">
      <c r="A797" s="146" t="s">
        <v>1473</v>
      </c>
      <c r="B797" s="176" t="s">
        <v>1474</v>
      </c>
      <c r="C797" s="177">
        <v>3200</v>
      </c>
      <c r="D797" s="166">
        <v>0.32</v>
      </c>
      <c r="E797" s="146" t="s">
        <v>1475</v>
      </c>
      <c r="F797" s="178">
        <v>7110</v>
      </c>
      <c r="G797" s="146" t="s">
        <v>1476</v>
      </c>
      <c r="H797" s="178">
        <v>9540</v>
      </c>
      <c r="I797" s="146" t="s">
        <v>1477</v>
      </c>
      <c r="J797" s="178">
        <v>7680</v>
      </c>
      <c r="K797" s="146" t="s">
        <v>1478</v>
      </c>
      <c r="L797" s="178">
        <v>9660</v>
      </c>
      <c r="M797" s="146" t="s">
        <v>1479</v>
      </c>
      <c r="N797" s="179">
        <v>11500</v>
      </c>
    </row>
    <row r="798" spans="1:14" x14ac:dyDescent="0.35">
      <c r="A798" s="117" t="s">
        <v>1480</v>
      </c>
      <c r="B798" s="118" t="s">
        <v>1481</v>
      </c>
      <c r="C798" s="180">
        <v>2600</v>
      </c>
      <c r="D798" s="161">
        <v>0.36</v>
      </c>
      <c r="E798" s="117" t="s">
        <v>1447</v>
      </c>
      <c r="F798" s="181">
        <v>6870</v>
      </c>
      <c r="G798" s="117" t="s">
        <v>1465</v>
      </c>
      <c r="H798" s="181">
        <v>9200</v>
      </c>
      <c r="I798" s="117" t="s">
        <v>1482</v>
      </c>
      <c r="J798" s="181">
        <v>7420</v>
      </c>
      <c r="K798" s="117" t="s">
        <v>1483</v>
      </c>
      <c r="L798" s="181">
        <v>9320</v>
      </c>
      <c r="M798" s="117" t="s">
        <v>1484</v>
      </c>
      <c r="N798" s="151">
        <v>11000</v>
      </c>
    </row>
    <row r="799" spans="1:14" x14ac:dyDescent="0.35">
      <c r="A799" s="121" t="s">
        <v>1485</v>
      </c>
      <c r="B799" s="122" t="s">
        <v>1486</v>
      </c>
      <c r="C799" s="121" t="s">
        <v>1487</v>
      </c>
      <c r="D799" s="138" t="s">
        <v>1488</v>
      </c>
      <c r="E799" s="121" t="s">
        <v>1489</v>
      </c>
      <c r="F799" s="152">
        <v>7</v>
      </c>
      <c r="G799" s="121" t="s">
        <v>1489</v>
      </c>
      <c r="H799" s="152">
        <v>2</v>
      </c>
      <c r="I799" s="121" t="s">
        <v>1490</v>
      </c>
      <c r="J799" s="152">
        <v>2</v>
      </c>
      <c r="K799" s="121" t="s">
        <v>1491</v>
      </c>
      <c r="L799" s="157" t="s">
        <v>1131</v>
      </c>
      <c r="M799" s="121" t="s">
        <v>1492</v>
      </c>
      <c r="N799" s="157" t="s">
        <v>1131</v>
      </c>
    </row>
    <row r="800" spans="1:14" x14ac:dyDescent="0.35">
      <c r="A800" s="124" t="s">
        <v>1493</v>
      </c>
      <c r="B800" s="125" t="s">
        <v>1494</v>
      </c>
      <c r="C800" s="175">
        <v>4100</v>
      </c>
      <c r="D800" s="165">
        <v>0.41</v>
      </c>
      <c r="E800" s="124" t="s">
        <v>1495</v>
      </c>
      <c r="F800" s="155">
        <v>6350</v>
      </c>
      <c r="G800" s="124" t="s">
        <v>1496</v>
      </c>
      <c r="H800" s="155">
        <v>8550</v>
      </c>
      <c r="I800" s="124" t="s">
        <v>1497</v>
      </c>
      <c r="J800" s="155">
        <v>6860</v>
      </c>
      <c r="K800" s="124" t="s">
        <v>1498</v>
      </c>
      <c r="L800" s="155">
        <v>8650</v>
      </c>
      <c r="M800" s="124" t="s">
        <v>1499</v>
      </c>
      <c r="N800" s="174">
        <v>10300</v>
      </c>
    </row>
    <row r="801" spans="1:14" x14ac:dyDescent="0.35">
      <c r="A801" s="121" t="s">
        <v>1500</v>
      </c>
      <c r="B801" s="122" t="s">
        <v>1501</v>
      </c>
      <c r="C801" s="172">
        <v>3100</v>
      </c>
      <c r="D801" s="164">
        <v>0.44</v>
      </c>
      <c r="E801" s="121" t="s">
        <v>1502</v>
      </c>
      <c r="F801" s="153">
        <v>5890</v>
      </c>
      <c r="G801" s="121" t="s">
        <v>1503</v>
      </c>
      <c r="H801" s="153">
        <v>7910</v>
      </c>
      <c r="I801" s="121" t="s">
        <v>1504</v>
      </c>
      <c r="J801" s="153">
        <v>6370</v>
      </c>
      <c r="K801" s="121" t="s">
        <v>1505</v>
      </c>
      <c r="L801" s="153">
        <v>8010</v>
      </c>
      <c r="M801" s="121" t="s">
        <v>1506</v>
      </c>
      <c r="N801" s="152">
        <v>9490</v>
      </c>
    </row>
    <row r="802" spans="1:14" x14ac:dyDescent="0.35">
      <c r="A802" s="124" t="s">
        <v>1507</v>
      </c>
      <c r="B802" s="125" t="s">
        <v>1508</v>
      </c>
      <c r="C802" s="175">
        <v>3000</v>
      </c>
      <c r="D802" s="165">
        <v>0.5</v>
      </c>
      <c r="E802" s="124" t="s">
        <v>1509</v>
      </c>
      <c r="F802" s="155">
        <v>5830</v>
      </c>
      <c r="G802" s="124" t="s">
        <v>1510</v>
      </c>
      <c r="H802" s="155">
        <v>7820</v>
      </c>
      <c r="I802" s="124" t="s">
        <v>1511</v>
      </c>
      <c r="J802" s="155">
        <v>6290</v>
      </c>
      <c r="K802" s="124" t="s">
        <v>1512</v>
      </c>
      <c r="L802" s="155">
        <v>7920</v>
      </c>
      <c r="M802" s="124" t="s">
        <v>1513</v>
      </c>
      <c r="N802" s="154">
        <v>9380</v>
      </c>
    </row>
    <row r="803" spans="1:14" x14ac:dyDescent="0.35">
      <c r="A803" s="121" t="s">
        <v>1514</v>
      </c>
      <c r="B803" s="122" t="s">
        <v>1515</v>
      </c>
      <c r="C803" s="172">
        <v>3000</v>
      </c>
      <c r="D803" s="164">
        <v>0.55000000000000004</v>
      </c>
      <c r="E803" s="121" t="s">
        <v>1516</v>
      </c>
      <c r="F803" s="153">
        <v>5680</v>
      </c>
      <c r="G803" s="121" t="s">
        <v>1517</v>
      </c>
      <c r="H803" s="153">
        <v>7620</v>
      </c>
      <c r="I803" s="121" t="s">
        <v>1518</v>
      </c>
      <c r="J803" s="153">
        <v>6130</v>
      </c>
      <c r="K803" s="121" t="s">
        <v>1110</v>
      </c>
      <c r="L803" s="153">
        <v>7710</v>
      </c>
      <c r="M803" s="121" t="s">
        <v>1519</v>
      </c>
      <c r="N803" s="152">
        <v>9140</v>
      </c>
    </row>
    <row r="804" spans="1:14" x14ac:dyDescent="0.35">
      <c r="A804" s="124" t="s">
        <v>1520</v>
      </c>
      <c r="B804" s="125" t="s">
        <v>1521</v>
      </c>
      <c r="C804" s="175">
        <v>2000</v>
      </c>
      <c r="D804" s="165">
        <v>0.55000000000000004</v>
      </c>
      <c r="E804" s="124" t="s">
        <v>1142</v>
      </c>
      <c r="F804" s="155">
        <v>5390</v>
      </c>
      <c r="G804" s="124" t="s">
        <v>1522</v>
      </c>
      <c r="H804" s="155">
        <v>7190</v>
      </c>
      <c r="I804" s="124" t="s">
        <v>1523</v>
      </c>
      <c r="J804" s="155">
        <v>5820</v>
      </c>
      <c r="K804" s="124" t="s">
        <v>1524</v>
      </c>
      <c r="L804" s="155">
        <v>7290</v>
      </c>
      <c r="M804" s="124" t="s">
        <v>967</v>
      </c>
      <c r="N804" s="154">
        <v>8570</v>
      </c>
    </row>
    <row r="805" spans="1:14" x14ac:dyDescent="0.35">
      <c r="A805" s="121" t="s">
        <v>1525</v>
      </c>
      <c r="B805" s="122" t="s">
        <v>1526</v>
      </c>
      <c r="C805" s="172">
        <v>2000</v>
      </c>
      <c r="D805" s="164">
        <v>0.56000000000000005</v>
      </c>
      <c r="E805" s="121" t="s">
        <v>1422</v>
      </c>
      <c r="F805" s="153">
        <v>5430</v>
      </c>
      <c r="G805" s="121" t="s">
        <v>1527</v>
      </c>
      <c r="H805" s="153">
        <v>7240</v>
      </c>
      <c r="I805" s="121" t="s">
        <v>1528</v>
      </c>
      <c r="J805" s="153">
        <v>5860</v>
      </c>
      <c r="K805" s="121" t="s">
        <v>1529</v>
      </c>
      <c r="L805" s="153">
        <v>7340</v>
      </c>
      <c r="M805" s="121" t="s">
        <v>1530</v>
      </c>
      <c r="N805" s="152">
        <v>8630</v>
      </c>
    </row>
    <row r="806" spans="1:14" x14ac:dyDescent="0.35">
      <c r="A806" s="124" t="s">
        <v>1531</v>
      </c>
      <c r="B806" s="125" t="s">
        <v>1532</v>
      </c>
      <c r="C806" s="175">
        <v>2000</v>
      </c>
      <c r="D806" s="165">
        <v>0.48</v>
      </c>
      <c r="E806" s="124" t="s">
        <v>1533</v>
      </c>
      <c r="F806" s="155">
        <v>4720</v>
      </c>
      <c r="G806" s="124" t="s">
        <v>1398</v>
      </c>
      <c r="H806" s="155">
        <v>6290</v>
      </c>
      <c r="I806" s="124" t="s">
        <v>1534</v>
      </c>
      <c r="J806" s="155">
        <v>5090</v>
      </c>
      <c r="K806" s="124" t="s">
        <v>1535</v>
      </c>
      <c r="L806" s="155">
        <v>6380</v>
      </c>
      <c r="M806" s="124" t="s">
        <v>1536</v>
      </c>
      <c r="N806" s="154">
        <v>7500</v>
      </c>
    </row>
    <row r="807" spans="1:14" x14ac:dyDescent="0.35">
      <c r="A807" s="121" t="s">
        <v>1537</v>
      </c>
      <c r="B807" s="122" t="s">
        <v>1538</v>
      </c>
      <c r="C807" s="121" t="s">
        <v>1539</v>
      </c>
      <c r="D807" s="182">
        <v>2E-3</v>
      </c>
      <c r="E807" s="121" t="s">
        <v>1540</v>
      </c>
      <c r="F807" s="157" t="s">
        <v>1131</v>
      </c>
      <c r="G807" s="121" t="s">
        <v>1540</v>
      </c>
      <c r="H807" s="157" t="s">
        <v>1131</v>
      </c>
      <c r="I807" s="121" t="s">
        <v>1541</v>
      </c>
      <c r="J807" s="157" t="s">
        <v>1131</v>
      </c>
      <c r="K807" s="121" t="s">
        <v>1542</v>
      </c>
      <c r="L807" s="157" t="s">
        <v>1131</v>
      </c>
      <c r="M807" s="121" t="s">
        <v>1543</v>
      </c>
      <c r="N807" s="157" t="s">
        <v>1131</v>
      </c>
    </row>
    <row r="808" spans="1:14" x14ac:dyDescent="0.35">
      <c r="A808" s="124" t="s">
        <v>1544</v>
      </c>
      <c r="B808" s="140" t="s">
        <v>1545</v>
      </c>
      <c r="C808" s="124" t="s">
        <v>1263</v>
      </c>
      <c r="D808" s="165">
        <v>0.01</v>
      </c>
      <c r="E808" s="124" t="s">
        <v>1546</v>
      </c>
      <c r="F808" s="156" t="s">
        <v>1131</v>
      </c>
      <c r="G808" s="124" t="s">
        <v>1546</v>
      </c>
      <c r="H808" s="156" t="s">
        <v>1131</v>
      </c>
      <c r="I808" s="124" t="s">
        <v>1547</v>
      </c>
      <c r="J808" s="156" t="s">
        <v>1131</v>
      </c>
      <c r="K808" s="124" t="s">
        <v>1548</v>
      </c>
      <c r="L808" s="156" t="s">
        <v>1131</v>
      </c>
      <c r="M808" s="124" t="s">
        <v>1549</v>
      </c>
      <c r="N808" s="156" t="s">
        <v>1131</v>
      </c>
    </row>
    <row r="809" spans="1:14" x14ac:dyDescent="0.35">
      <c r="A809" s="121" t="s">
        <v>1550</v>
      </c>
      <c r="B809" s="138" t="s">
        <v>1551</v>
      </c>
      <c r="C809" s="121" t="s">
        <v>1539</v>
      </c>
      <c r="D809" s="182">
        <v>3.0000000000000001E-3</v>
      </c>
      <c r="E809" s="121" t="s">
        <v>1552</v>
      </c>
      <c r="F809" s="157" t="s">
        <v>1131</v>
      </c>
      <c r="G809" s="121" t="s">
        <v>1552</v>
      </c>
      <c r="H809" s="157" t="s">
        <v>1131</v>
      </c>
      <c r="I809" s="121" t="s">
        <v>1553</v>
      </c>
      <c r="J809" s="157" t="s">
        <v>1131</v>
      </c>
      <c r="K809" s="121" t="s">
        <v>1554</v>
      </c>
      <c r="L809" s="157" t="s">
        <v>1131</v>
      </c>
      <c r="M809" s="121" t="s">
        <v>1555</v>
      </c>
      <c r="N809" s="157" t="s">
        <v>1131</v>
      </c>
    </row>
    <row r="810" spans="1:14" x14ac:dyDescent="0.35">
      <c r="A810" s="124" t="s">
        <v>1556</v>
      </c>
      <c r="B810" s="140" t="s">
        <v>1557</v>
      </c>
      <c r="C810" s="124" t="s">
        <v>1558</v>
      </c>
      <c r="D810" s="165">
        <v>0.02</v>
      </c>
      <c r="E810" s="124" t="s">
        <v>1559</v>
      </c>
      <c r="F810" s="156" t="s">
        <v>1131</v>
      </c>
      <c r="G810" s="124" t="s">
        <v>1559</v>
      </c>
      <c r="H810" s="156" t="s">
        <v>1131</v>
      </c>
      <c r="I810" s="124" t="s">
        <v>1560</v>
      </c>
      <c r="J810" s="156" t="s">
        <v>1131</v>
      </c>
      <c r="K810" s="124" t="s">
        <v>1561</v>
      </c>
      <c r="L810" s="156" t="s">
        <v>1131</v>
      </c>
      <c r="M810" s="124" t="s">
        <v>1562</v>
      </c>
      <c r="N810" s="156" t="s">
        <v>1131</v>
      </c>
    </row>
    <row r="811" spans="1:14" x14ac:dyDescent="0.35">
      <c r="A811" s="127" t="s">
        <v>1563</v>
      </c>
      <c r="B811" s="141" t="s">
        <v>1564</v>
      </c>
      <c r="C811" s="127" t="s">
        <v>1487</v>
      </c>
      <c r="D811" s="168">
        <v>7.0000000000000007E-2</v>
      </c>
      <c r="E811" s="127" t="s">
        <v>1228</v>
      </c>
      <c r="F811" s="158">
        <v>6</v>
      </c>
      <c r="G811" s="127" t="s">
        <v>1228</v>
      </c>
      <c r="H811" s="158">
        <v>2</v>
      </c>
      <c r="I811" s="127" t="s">
        <v>1565</v>
      </c>
      <c r="J811" s="158">
        <v>2</v>
      </c>
      <c r="K811" s="127" t="s">
        <v>1566</v>
      </c>
      <c r="L811" s="159" t="s">
        <v>1131</v>
      </c>
      <c r="M811" s="127" t="s">
        <v>1567</v>
      </c>
      <c r="N811" s="159" t="s">
        <v>1131</v>
      </c>
    </row>
    <row r="812" spans="1:14" x14ac:dyDescent="0.35">
      <c r="A812" s="117" t="s">
        <v>1568</v>
      </c>
      <c r="B812" s="160" t="s">
        <v>1569</v>
      </c>
      <c r="C812" s="150">
        <v>119</v>
      </c>
      <c r="D812" s="161">
        <v>0.41</v>
      </c>
      <c r="E812" s="117" t="s">
        <v>1570</v>
      </c>
      <c r="F812" s="151">
        <v>12400</v>
      </c>
      <c r="G812" s="117" t="s">
        <v>1064</v>
      </c>
      <c r="H812" s="151">
        <v>12400</v>
      </c>
      <c r="I812" s="117" t="s">
        <v>1571</v>
      </c>
      <c r="J812" s="151">
        <v>13000</v>
      </c>
      <c r="K812" s="117" t="s">
        <v>1572</v>
      </c>
      <c r="L812" s="151">
        <v>13200</v>
      </c>
      <c r="M812" s="117" t="s">
        <v>1573</v>
      </c>
      <c r="N812" s="151">
        <v>10900</v>
      </c>
    </row>
    <row r="813" spans="1:14" x14ac:dyDescent="0.35">
      <c r="A813" s="121" t="s">
        <v>1574</v>
      </c>
      <c r="B813" s="138" t="s">
        <v>1575</v>
      </c>
      <c r="C813" s="132">
        <v>24.4</v>
      </c>
      <c r="D813" s="164">
        <v>0.44</v>
      </c>
      <c r="E813" s="121" t="s">
        <v>1576</v>
      </c>
      <c r="F813" s="173">
        <v>11600</v>
      </c>
      <c r="G813" s="121" t="s">
        <v>1577</v>
      </c>
      <c r="H813" s="153">
        <v>5560</v>
      </c>
      <c r="I813" s="121" t="s">
        <v>1578</v>
      </c>
      <c r="J813" s="173">
        <v>10800</v>
      </c>
      <c r="K813" s="121" t="s">
        <v>1579</v>
      </c>
      <c r="L813" s="153">
        <v>4900</v>
      </c>
      <c r="M813" s="121" t="s">
        <v>1580</v>
      </c>
      <c r="N813" s="152">
        <v>1430</v>
      </c>
    </row>
    <row r="814" spans="1:14" x14ac:dyDescent="0.35">
      <c r="A814" s="124" t="s">
        <v>1581</v>
      </c>
      <c r="B814" s="125" t="s">
        <v>1582</v>
      </c>
      <c r="C814" s="144">
        <v>4.8</v>
      </c>
      <c r="D814" s="165">
        <v>0.18</v>
      </c>
      <c r="E814" s="124" t="s">
        <v>1583</v>
      </c>
      <c r="F814" s="155">
        <v>1890</v>
      </c>
      <c r="G814" s="124" t="s">
        <v>1584</v>
      </c>
      <c r="H814" s="154">
        <v>523</v>
      </c>
      <c r="I814" s="124" t="s">
        <v>1585</v>
      </c>
      <c r="J814" s="155">
        <v>1020</v>
      </c>
      <c r="K814" s="124" t="s">
        <v>1586</v>
      </c>
      <c r="L814" s="154">
        <v>108</v>
      </c>
      <c r="M814" s="124" t="s">
        <v>1587</v>
      </c>
      <c r="N814" s="154">
        <v>73</v>
      </c>
    </row>
    <row r="815" spans="1:14" x14ac:dyDescent="0.35">
      <c r="A815" s="121" t="s">
        <v>1588</v>
      </c>
      <c r="B815" s="138" t="s">
        <v>1589</v>
      </c>
      <c r="C815" s="132">
        <v>51.6</v>
      </c>
      <c r="D815" s="164">
        <v>0.44</v>
      </c>
      <c r="E815" s="121" t="s">
        <v>1590</v>
      </c>
      <c r="F815" s="153">
        <v>8900</v>
      </c>
      <c r="G815" s="121" t="s">
        <v>1591</v>
      </c>
      <c r="H815" s="153">
        <v>6450</v>
      </c>
      <c r="I815" s="121" t="s">
        <v>1592</v>
      </c>
      <c r="J815" s="153">
        <v>8980</v>
      </c>
      <c r="K815" s="121" t="s">
        <v>1593</v>
      </c>
      <c r="L815" s="153">
        <v>6850</v>
      </c>
      <c r="M815" s="121" t="s">
        <v>1594</v>
      </c>
      <c r="N815" s="152">
        <v>3630</v>
      </c>
    </row>
    <row r="816" spans="1:14" x14ac:dyDescent="0.35">
      <c r="A816" s="124" t="s">
        <v>1595</v>
      </c>
      <c r="B816" s="140" t="s">
        <v>1596</v>
      </c>
      <c r="C816" s="144">
        <v>4.3</v>
      </c>
      <c r="D816" s="165">
        <v>0.41</v>
      </c>
      <c r="E816" s="124" t="s">
        <v>1597</v>
      </c>
      <c r="F816" s="155">
        <v>2120</v>
      </c>
      <c r="G816" s="124" t="s">
        <v>1598</v>
      </c>
      <c r="H816" s="154">
        <v>583</v>
      </c>
      <c r="I816" s="124" t="s">
        <v>1599</v>
      </c>
      <c r="J816" s="155">
        <v>1080</v>
      </c>
      <c r="K816" s="124" t="s">
        <v>1600</v>
      </c>
      <c r="L816" s="154">
        <v>116</v>
      </c>
      <c r="M816" s="124" t="s">
        <v>1011</v>
      </c>
      <c r="N816" s="154">
        <v>81</v>
      </c>
    </row>
    <row r="817" spans="1:14" x14ac:dyDescent="0.35">
      <c r="A817" s="121" t="s">
        <v>1601</v>
      </c>
      <c r="B817" s="138" t="s">
        <v>1602</v>
      </c>
      <c r="C817" s="139">
        <v>3.5</v>
      </c>
      <c r="D817" s="164">
        <v>0.42</v>
      </c>
      <c r="E817" s="121" t="s">
        <v>1603</v>
      </c>
      <c r="F817" s="153">
        <v>1800</v>
      </c>
      <c r="G817" s="121" t="s">
        <v>1604</v>
      </c>
      <c r="H817" s="152">
        <v>491</v>
      </c>
      <c r="I817" s="121" t="s">
        <v>1605</v>
      </c>
      <c r="J817" s="152">
        <v>822</v>
      </c>
      <c r="K817" s="121" t="s">
        <v>1606</v>
      </c>
      <c r="L817" s="152">
        <v>93</v>
      </c>
      <c r="M817" s="121" t="s">
        <v>1607</v>
      </c>
      <c r="N817" s="152">
        <v>68</v>
      </c>
    </row>
    <row r="818" spans="1:14" x14ac:dyDescent="0.35">
      <c r="A818" s="124" t="s">
        <v>1608</v>
      </c>
      <c r="B818" s="140" t="s">
        <v>1609</v>
      </c>
      <c r="C818" s="135">
        <v>20.8</v>
      </c>
      <c r="D818" s="140" t="s">
        <v>1610</v>
      </c>
      <c r="E818" s="124" t="s">
        <v>1136</v>
      </c>
      <c r="F818" s="155">
        <v>9710</v>
      </c>
      <c r="G818" s="124" t="s">
        <v>1611</v>
      </c>
      <c r="H818" s="155">
        <v>4240</v>
      </c>
      <c r="I818" s="124" t="s">
        <v>1467</v>
      </c>
      <c r="J818" s="155">
        <v>8820</v>
      </c>
      <c r="K818" s="124" t="s">
        <v>1612</v>
      </c>
      <c r="L818" s="155">
        <v>3400</v>
      </c>
      <c r="M818" s="124" t="s">
        <v>1613</v>
      </c>
      <c r="N818" s="154">
        <v>912</v>
      </c>
    </row>
    <row r="819" spans="1:14" x14ac:dyDescent="0.35">
      <c r="A819" s="121" t="s">
        <v>1614</v>
      </c>
      <c r="B819" s="138" t="s">
        <v>1615</v>
      </c>
      <c r="C819" s="132">
        <v>10.8</v>
      </c>
      <c r="D819" s="164">
        <v>0.45</v>
      </c>
      <c r="E819" s="121" t="s">
        <v>1616</v>
      </c>
      <c r="F819" s="153">
        <v>5550</v>
      </c>
      <c r="G819" s="121" t="s">
        <v>1617</v>
      </c>
      <c r="H819" s="153">
        <v>1790</v>
      </c>
      <c r="I819" s="121" t="s">
        <v>1618</v>
      </c>
      <c r="J819" s="153">
        <v>4280</v>
      </c>
      <c r="K819" s="121" t="s">
        <v>1619</v>
      </c>
      <c r="L819" s="152">
        <v>753</v>
      </c>
      <c r="M819" s="121" t="s">
        <v>1620</v>
      </c>
      <c r="N819" s="152">
        <v>260</v>
      </c>
    </row>
    <row r="820" spans="1:14" x14ac:dyDescent="0.35">
      <c r="A820" s="124" t="s">
        <v>1621</v>
      </c>
      <c r="B820" s="140" t="s">
        <v>1622</v>
      </c>
      <c r="C820" s="144">
        <v>7.5</v>
      </c>
      <c r="D820" s="165">
        <v>0.36</v>
      </c>
      <c r="E820" s="124" t="s">
        <v>1623</v>
      </c>
      <c r="F820" s="155">
        <v>3350</v>
      </c>
      <c r="G820" s="124" t="s">
        <v>1624</v>
      </c>
      <c r="H820" s="154">
        <v>979</v>
      </c>
      <c r="I820" s="124" t="s">
        <v>1138</v>
      </c>
      <c r="J820" s="155">
        <v>2240</v>
      </c>
      <c r="K820" s="124" t="s">
        <v>1625</v>
      </c>
      <c r="L820" s="154">
        <v>273</v>
      </c>
      <c r="M820" s="124" t="s">
        <v>1626</v>
      </c>
      <c r="N820" s="154">
        <v>138</v>
      </c>
    </row>
    <row r="821" spans="1:14" x14ac:dyDescent="0.35">
      <c r="A821" s="121" t="s">
        <v>1627</v>
      </c>
      <c r="B821" s="138" t="s">
        <v>1628</v>
      </c>
      <c r="C821" s="139">
        <v>4.9000000000000004</v>
      </c>
      <c r="D821" s="164">
        <v>0.33</v>
      </c>
      <c r="E821" s="121" t="s">
        <v>1629</v>
      </c>
      <c r="F821" s="153">
        <v>2360</v>
      </c>
      <c r="G821" s="121" t="s">
        <v>1630</v>
      </c>
      <c r="H821" s="152">
        <v>654</v>
      </c>
      <c r="I821" s="121" t="s">
        <v>1631</v>
      </c>
      <c r="J821" s="153">
        <v>1280</v>
      </c>
      <c r="K821" s="121" t="s">
        <v>1632</v>
      </c>
      <c r="L821" s="152">
        <v>136</v>
      </c>
      <c r="M821" s="121" t="s">
        <v>1633</v>
      </c>
      <c r="N821" s="152">
        <v>91</v>
      </c>
    </row>
    <row r="822" spans="1:14" x14ac:dyDescent="0.35">
      <c r="A822" s="124" t="s">
        <v>1634</v>
      </c>
      <c r="B822" s="140" t="s">
        <v>1635</v>
      </c>
      <c r="C822" s="144">
        <v>6.6</v>
      </c>
      <c r="D822" s="165">
        <v>0.31</v>
      </c>
      <c r="E822" s="124" t="s">
        <v>1636</v>
      </c>
      <c r="F822" s="155">
        <v>2900</v>
      </c>
      <c r="G822" s="124" t="s">
        <v>1637</v>
      </c>
      <c r="H822" s="154">
        <v>828</v>
      </c>
      <c r="I822" s="124" t="s">
        <v>1638</v>
      </c>
      <c r="J822" s="155">
        <v>1820</v>
      </c>
      <c r="K822" s="124" t="s">
        <v>1639</v>
      </c>
      <c r="L822" s="154">
        <v>206</v>
      </c>
      <c r="M822" s="124" t="s">
        <v>1640</v>
      </c>
      <c r="N822" s="154">
        <v>116</v>
      </c>
    </row>
    <row r="823" spans="1:14" x14ac:dyDescent="0.35">
      <c r="A823" s="121" t="s">
        <v>1641</v>
      </c>
      <c r="B823" s="138" t="s">
        <v>1642</v>
      </c>
      <c r="C823" s="139">
        <v>5.5</v>
      </c>
      <c r="D823" s="164">
        <v>0.36</v>
      </c>
      <c r="E823" s="121" t="s">
        <v>1643</v>
      </c>
      <c r="F823" s="153">
        <v>2910</v>
      </c>
      <c r="G823" s="121" t="s">
        <v>1644</v>
      </c>
      <c r="H823" s="152">
        <v>812</v>
      </c>
      <c r="I823" s="121" t="s">
        <v>1645</v>
      </c>
      <c r="J823" s="153">
        <v>1670</v>
      </c>
      <c r="K823" s="121" t="s">
        <v>1099</v>
      </c>
      <c r="L823" s="152">
        <v>179</v>
      </c>
      <c r="M823" s="121" t="s">
        <v>1646</v>
      </c>
      <c r="N823" s="152">
        <v>114</v>
      </c>
    </row>
    <row r="824" spans="1:14" x14ac:dyDescent="0.35">
      <c r="A824" s="124" t="s">
        <v>1647</v>
      </c>
      <c r="B824" s="140" t="s">
        <v>1648</v>
      </c>
      <c r="C824" s="144">
        <v>0.3</v>
      </c>
      <c r="D824" s="165">
        <v>0.14000000000000001</v>
      </c>
      <c r="E824" s="124" t="s">
        <v>1649</v>
      </c>
      <c r="F824" s="154">
        <v>69</v>
      </c>
      <c r="G824" s="124" t="s">
        <v>1649</v>
      </c>
      <c r="H824" s="154">
        <v>19</v>
      </c>
      <c r="I824" s="124" t="s">
        <v>1650</v>
      </c>
      <c r="J824" s="154">
        <v>21</v>
      </c>
      <c r="K824" s="124" t="s">
        <v>1651</v>
      </c>
      <c r="L824" s="154">
        <v>3</v>
      </c>
      <c r="M824" s="124" t="s">
        <v>1652</v>
      </c>
      <c r="N824" s="154">
        <v>3</v>
      </c>
    </row>
    <row r="825" spans="1:14" x14ac:dyDescent="0.35">
      <c r="A825" s="121" t="s">
        <v>1653</v>
      </c>
      <c r="B825" s="138" t="s">
        <v>1654</v>
      </c>
      <c r="C825" s="139">
        <v>2.5</v>
      </c>
      <c r="D825" s="164">
        <v>0.26</v>
      </c>
      <c r="E825" s="121" t="s">
        <v>1655</v>
      </c>
      <c r="F825" s="153">
        <v>1110</v>
      </c>
      <c r="G825" s="121" t="s">
        <v>1655</v>
      </c>
      <c r="H825" s="152">
        <v>301</v>
      </c>
      <c r="I825" s="121" t="s">
        <v>1656</v>
      </c>
      <c r="J825" s="152">
        <v>438</v>
      </c>
      <c r="K825" s="121" t="s">
        <v>1657</v>
      </c>
      <c r="L825" s="152">
        <v>54</v>
      </c>
      <c r="M825" s="121" t="s">
        <v>1658</v>
      </c>
      <c r="N825" s="152">
        <v>42</v>
      </c>
    </row>
    <row r="826" spans="1:14" x14ac:dyDescent="0.35">
      <c r="A826" s="124" t="s">
        <v>1659</v>
      </c>
      <c r="B826" s="140" t="s">
        <v>1660</v>
      </c>
      <c r="C826" s="124" t="s">
        <v>1661</v>
      </c>
      <c r="D826" s="165">
        <v>0.04</v>
      </c>
      <c r="E826" s="124" t="s">
        <v>1662</v>
      </c>
      <c r="F826" s="154">
        <v>5</v>
      </c>
      <c r="G826" s="124" t="s">
        <v>1662</v>
      </c>
      <c r="H826" s="154">
        <v>1</v>
      </c>
      <c r="I826" s="124" t="s">
        <v>1663</v>
      </c>
      <c r="J826" s="154">
        <v>1</v>
      </c>
      <c r="K826" s="124" t="s">
        <v>1664</v>
      </c>
      <c r="L826" s="156" t="s">
        <v>1131</v>
      </c>
      <c r="M826" s="124" t="s">
        <v>1665</v>
      </c>
      <c r="N826" s="156" t="s">
        <v>1131</v>
      </c>
    </row>
    <row r="827" spans="1:14" x14ac:dyDescent="0.35">
      <c r="A827" s="121" t="s">
        <v>1666</v>
      </c>
      <c r="B827" s="138" t="s">
        <v>1667</v>
      </c>
      <c r="C827" s="139">
        <v>0.4</v>
      </c>
      <c r="D827" s="164">
        <v>0.13</v>
      </c>
      <c r="E827" s="121" t="s">
        <v>1393</v>
      </c>
      <c r="F827" s="152">
        <v>108</v>
      </c>
      <c r="G827" s="121" t="s">
        <v>1393</v>
      </c>
      <c r="H827" s="152">
        <v>29</v>
      </c>
      <c r="I827" s="121" t="s">
        <v>1668</v>
      </c>
      <c r="J827" s="152">
        <v>33</v>
      </c>
      <c r="K827" s="121" t="s">
        <v>1669</v>
      </c>
      <c r="L827" s="152">
        <v>5</v>
      </c>
      <c r="M827" s="121" t="s">
        <v>1670</v>
      </c>
      <c r="N827" s="152">
        <v>4</v>
      </c>
    </row>
    <row r="828" spans="1:14" x14ac:dyDescent="0.35">
      <c r="A828" s="124" t="s">
        <v>1671</v>
      </c>
      <c r="B828" s="140" t="s">
        <v>1672</v>
      </c>
      <c r="C828" s="124" t="s">
        <v>1673</v>
      </c>
      <c r="D828" s="165">
        <v>0.02</v>
      </c>
      <c r="E828" s="124" t="s">
        <v>1674</v>
      </c>
      <c r="F828" s="154">
        <v>1</v>
      </c>
      <c r="G828" s="124" t="s">
        <v>1674</v>
      </c>
      <c r="H828" s="156" t="s">
        <v>1131</v>
      </c>
      <c r="I828" s="124" t="s">
        <v>1675</v>
      </c>
      <c r="J828" s="156" t="s">
        <v>1131</v>
      </c>
      <c r="K828" s="124" t="s">
        <v>1676</v>
      </c>
      <c r="L828" s="156" t="s">
        <v>1131</v>
      </c>
      <c r="M828" s="124" t="s">
        <v>1273</v>
      </c>
      <c r="N828" s="156" t="s">
        <v>1131</v>
      </c>
    </row>
    <row r="829" spans="1:14" x14ac:dyDescent="0.35">
      <c r="A829" s="121" t="s">
        <v>1677</v>
      </c>
      <c r="B829" s="138" t="s">
        <v>1678</v>
      </c>
      <c r="C829" s="132">
        <v>22.5</v>
      </c>
      <c r="D829" s="164">
        <v>0.53</v>
      </c>
      <c r="E829" s="121" t="s">
        <v>1679</v>
      </c>
      <c r="F829" s="153">
        <v>6720</v>
      </c>
      <c r="G829" s="121" t="s">
        <v>1680</v>
      </c>
      <c r="H829" s="153">
        <v>3070</v>
      </c>
      <c r="I829" s="121" t="s">
        <v>1681</v>
      </c>
      <c r="J829" s="153">
        <v>6180</v>
      </c>
      <c r="K829" s="121" t="s">
        <v>1682</v>
      </c>
      <c r="L829" s="153">
        <v>2580</v>
      </c>
      <c r="M829" s="121" t="s">
        <v>1683</v>
      </c>
      <c r="N829" s="152">
        <v>718</v>
      </c>
    </row>
    <row r="830" spans="1:14" x14ac:dyDescent="0.35">
      <c r="A830" s="146" t="s">
        <v>1684</v>
      </c>
      <c r="B830" s="145" t="s">
        <v>1685</v>
      </c>
      <c r="C830" s="183">
        <v>21.2</v>
      </c>
      <c r="D830" s="166">
        <v>0.44</v>
      </c>
      <c r="E830" s="146" t="s">
        <v>1686</v>
      </c>
      <c r="F830" s="178">
        <v>5940</v>
      </c>
      <c r="G830" s="146" t="s">
        <v>1687</v>
      </c>
      <c r="H830" s="178">
        <v>2620</v>
      </c>
      <c r="I830" s="146" t="s">
        <v>1688</v>
      </c>
      <c r="J830" s="178">
        <v>5410</v>
      </c>
      <c r="K830" s="146" t="s">
        <v>1689</v>
      </c>
      <c r="L830" s="178">
        <v>2130</v>
      </c>
      <c r="M830" s="146" t="s">
        <v>1690</v>
      </c>
      <c r="N830" s="184">
        <v>575</v>
      </c>
    </row>
    <row r="831" spans="1:14" x14ac:dyDescent="0.35">
      <c r="A831" s="117" t="s">
        <v>1691</v>
      </c>
      <c r="B831" s="160" t="s">
        <v>1692</v>
      </c>
      <c r="C831" s="130">
        <v>7.5</v>
      </c>
      <c r="D831" s="161">
        <v>0.44</v>
      </c>
      <c r="E831" s="117" t="s">
        <v>1693</v>
      </c>
      <c r="F831" s="181">
        <v>3180</v>
      </c>
      <c r="G831" s="117" t="s">
        <v>1694</v>
      </c>
      <c r="H831" s="162">
        <v>929</v>
      </c>
      <c r="I831" s="117" t="s">
        <v>1695</v>
      </c>
      <c r="J831" s="181">
        <v>2120</v>
      </c>
      <c r="K831" s="117" t="s">
        <v>1696</v>
      </c>
      <c r="L831" s="162">
        <v>259</v>
      </c>
      <c r="M831" s="117" t="s">
        <v>1697</v>
      </c>
      <c r="N831" s="162">
        <v>131</v>
      </c>
    </row>
    <row r="832" spans="1:14" x14ac:dyDescent="0.35">
      <c r="A832" s="121" t="s">
        <v>1698</v>
      </c>
      <c r="B832" s="138" t="s">
        <v>1699</v>
      </c>
      <c r="C832" s="139">
        <v>2.2000000000000002</v>
      </c>
      <c r="D832" s="164">
        <v>0.32</v>
      </c>
      <c r="E832" s="121" t="s">
        <v>1700</v>
      </c>
      <c r="F832" s="152">
        <v>795</v>
      </c>
      <c r="G832" s="121" t="s">
        <v>1700</v>
      </c>
      <c r="H832" s="152">
        <v>216</v>
      </c>
      <c r="I832" s="121" t="s">
        <v>1701</v>
      </c>
      <c r="J832" s="152">
        <v>302</v>
      </c>
      <c r="K832" s="121" t="s">
        <v>1702</v>
      </c>
      <c r="L832" s="152">
        <v>38</v>
      </c>
      <c r="M832" s="121" t="s">
        <v>1703</v>
      </c>
      <c r="N832" s="152">
        <v>30</v>
      </c>
    </row>
    <row r="833" spans="1:14" x14ac:dyDescent="0.35">
      <c r="A833" s="124" t="s">
        <v>1704</v>
      </c>
      <c r="B833" s="140" t="s">
        <v>1705</v>
      </c>
      <c r="C833" s="144">
        <v>5</v>
      </c>
      <c r="D833" s="165">
        <v>0.35</v>
      </c>
      <c r="E833" s="124" t="s">
        <v>1706</v>
      </c>
      <c r="F833" s="155">
        <v>1910</v>
      </c>
      <c r="G833" s="124" t="s">
        <v>1707</v>
      </c>
      <c r="H833" s="154">
        <v>530</v>
      </c>
      <c r="I833" s="124" t="s">
        <v>1708</v>
      </c>
      <c r="J833" s="155">
        <v>1050</v>
      </c>
      <c r="K833" s="124" t="s">
        <v>1709</v>
      </c>
      <c r="L833" s="154">
        <v>111</v>
      </c>
      <c r="M833" s="124" t="s">
        <v>1710</v>
      </c>
      <c r="N833" s="154">
        <v>74</v>
      </c>
    </row>
    <row r="834" spans="1:14" x14ac:dyDescent="0.35">
      <c r="A834" s="121" t="s">
        <v>1711</v>
      </c>
      <c r="B834" s="138" t="s">
        <v>1712</v>
      </c>
      <c r="C834" s="139">
        <v>6.6</v>
      </c>
      <c r="D834" s="164">
        <v>0.42</v>
      </c>
      <c r="E834" s="121" t="s">
        <v>1644</v>
      </c>
      <c r="F834" s="153">
        <v>2990</v>
      </c>
      <c r="G834" s="121" t="s">
        <v>1713</v>
      </c>
      <c r="H834" s="152">
        <v>854</v>
      </c>
      <c r="I834" s="121" t="s">
        <v>1714</v>
      </c>
      <c r="J834" s="153">
        <v>1880</v>
      </c>
      <c r="K834" s="121" t="s">
        <v>978</v>
      </c>
      <c r="L834" s="152">
        <v>212</v>
      </c>
      <c r="M834" s="121" t="s">
        <v>1715</v>
      </c>
      <c r="N834" s="152">
        <v>120</v>
      </c>
    </row>
    <row r="835" spans="1:14" x14ac:dyDescent="0.35">
      <c r="A835" s="124" t="s">
        <v>1716</v>
      </c>
      <c r="B835" s="140" t="s">
        <v>1717</v>
      </c>
      <c r="C835" s="144">
        <v>6</v>
      </c>
      <c r="D835" s="140" t="s">
        <v>1718</v>
      </c>
      <c r="E835" s="124" t="s">
        <v>1719</v>
      </c>
      <c r="F835" s="155">
        <v>3150</v>
      </c>
      <c r="G835" s="124" t="s">
        <v>1720</v>
      </c>
      <c r="H835" s="154">
        <v>889</v>
      </c>
      <c r="I835" s="124" t="s">
        <v>1227</v>
      </c>
      <c r="J835" s="155">
        <v>1900</v>
      </c>
      <c r="K835" s="124" t="s">
        <v>1639</v>
      </c>
      <c r="L835" s="154">
        <v>206</v>
      </c>
      <c r="M835" s="124" t="s">
        <v>1721</v>
      </c>
      <c r="N835" s="154">
        <v>124</v>
      </c>
    </row>
    <row r="836" spans="1:14" x14ac:dyDescent="0.35">
      <c r="A836" s="121" t="s">
        <v>1722</v>
      </c>
      <c r="B836" s="138" t="s">
        <v>1723</v>
      </c>
      <c r="C836" s="139">
        <v>3.7</v>
      </c>
      <c r="D836" s="164">
        <v>0.32</v>
      </c>
      <c r="E836" s="121" t="s">
        <v>1724</v>
      </c>
      <c r="F836" s="153">
        <v>1330</v>
      </c>
      <c r="G836" s="121" t="s">
        <v>1725</v>
      </c>
      <c r="H836" s="152">
        <v>363</v>
      </c>
      <c r="I836" s="121" t="s">
        <v>1024</v>
      </c>
      <c r="J836" s="152">
        <v>624</v>
      </c>
      <c r="K836" s="121" t="s">
        <v>1726</v>
      </c>
      <c r="L836" s="152">
        <v>69</v>
      </c>
      <c r="M836" s="121" t="s">
        <v>1727</v>
      </c>
      <c r="N836" s="152">
        <v>51</v>
      </c>
    </row>
    <row r="837" spans="1:14" x14ac:dyDescent="0.35">
      <c r="A837" s="124" t="s">
        <v>1728</v>
      </c>
      <c r="B837" s="140" t="s">
        <v>1729</v>
      </c>
      <c r="C837" s="144">
        <v>3.8</v>
      </c>
      <c r="D837" s="165">
        <v>0.3</v>
      </c>
      <c r="E837" s="124" t="s">
        <v>1730</v>
      </c>
      <c r="F837" s="155">
        <v>1410</v>
      </c>
      <c r="G837" s="124" t="s">
        <v>1731</v>
      </c>
      <c r="H837" s="154">
        <v>387</v>
      </c>
      <c r="I837" s="124" t="s">
        <v>1732</v>
      </c>
      <c r="J837" s="154">
        <v>673</v>
      </c>
      <c r="K837" s="124" t="s">
        <v>1733</v>
      </c>
      <c r="L837" s="154">
        <v>74</v>
      </c>
      <c r="M837" s="124" t="s">
        <v>1734</v>
      </c>
      <c r="N837" s="154">
        <v>54</v>
      </c>
    </row>
    <row r="838" spans="1:14" ht="19" x14ac:dyDescent="0.35">
      <c r="A838" s="121" t="s">
        <v>1735</v>
      </c>
      <c r="B838" s="138" t="s">
        <v>1736</v>
      </c>
      <c r="C838" s="138" t="s">
        <v>1737</v>
      </c>
      <c r="D838" s="164">
        <v>0.17</v>
      </c>
      <c r="E838" s="121" t="s">
        <v>1738</v>
      </c>
      <c r="F838" s="152">
        <v>62</v>
      </c>
      <c r="G838" s="121" t="s">
        <v>1738</v>
      </c>
      <c r="H838" s="152">
        <v>17</v>
      </c>
      <c r="I838" s="121" t="s">
        <v>1739</v>
      </c>
      <c r="J838" s="152">
        <v>18</v>
      </c>
      <c r="K838" s="121" t="s">
        <v>1740</v>
      </c>
      <c r="L838" s="152">
        <v>3</v>
      </c>
      <c r="M838" s="121" t="s">
        <v>1741</v>
      </c>
      <c r="N838" s="152">
        <v>2</v>
      </c>
    </row>
    <row r="839" spans="1:14" x14ac:dyDescent="0.35">
      <c r="A839" s="124" t="s">
        <v>1742</v>
      </c>
      <c r="B839" s="140" t="s">
        <v>1743</v>
      </c>
      <c r="C839" s="144">
        <v>5.7</v>
      </c>
      <c r="D839" s="165">
        <v>0.37</v>
      </c>
      <c r="E839" s="124" t="s">
        <v>1744</v>
      </c>
      <c r="F839" s="155">
        <v>2560</v>
      </c>
      <c r="G839" s="124" t="s">
        <v>1745</v>
      </c>
      <c r="H839" s="154">
        <v>719</v>
      </c>
      <c r="I839" s="124" t="s">
        <v>1746</v>
      </c>
      <c r="J839" s="155">
        <v>1500</v>
      </c>
      <c r="K839" s="124" t="s">
        <v>1747</v>
      </c>
      <c r="L839" s="154">
        <v>162</v>
      </c>
      <c r="M839" s="124" t="s">
        <v>1748</v>
      </c>
      <c r="N839" s="154">
        <v>101</v>
      </c>
    </row>
    <row r="840" spans="1:14" x14ac:dyDescent="0.35">
      <c r="A840" s="121" t="s">
        <v>1749</v>
      </c>
      <c r="B840" s="138" t="s">
        <v>1750</v>
      </c>
      <c r="C840" s="139">
        <v>3.5</v>
      </c>
      <c r="D840" s="164">
        <v>0.38</v>
      </c>
      <c r="E840" s="121" t="s">
        <v>1751</v>
      </c>
      <c r="F840" s="153">
        <v>1640</v>
      </c>
      <c r="G840" s="121" t="s">
        <v>1752</v>
      </c>
      <c r="H840" s="152">
        <v>446</v>
      </c>
      <c r="I840" s="121" t="s">
        <v>1753</v>
      </c>
      <c r="J840" s="152">
        <v>747</v>
      </c>
      <c r="K840" s="121" t="s">
        <v>1754</v>
      </c>
      <c r="L840" s="152">
        <v>84</v>
      </c>
      <c r="M840" s="121" t="s">
        <v>1755</v>
      </c>
      <c r="N840" s="152">
        <v>62</v>
      </c>
    </row>
    <row r="841" spans="1:14" x14ac:dyDescent="0.35">
      <c r="A841" s="124" t="s">
        <v>1756</v>
      </c>
      <c r="B841" s="140" t="s">
        <v>1757</v>
      </c>
      <c r="C841" s="144">
        <v>3.8</v>
      </c>
      <c r="D841" s="165">
        <v>0.32</v>
      </c>
      <c r="E841" s="124" t="s">
        <v>1758</v>
      </c>
      <c r="F841" s="155">
        <v>1510</v>
      </c>
      <c r="G841" s="124" t="s">
        <v>1759</v>
      </c>
      <c r="H841" s="154">
        <v>413</v>
      </c>
      <c r="I841" s="124" t="s">
        <v>1760</v>
      </c>
      <c r="J841" s="154">
        <v>718</v>
      </c>
      <c r="K841" s="124" t="s">
        <v>1761</v>
      </c>
      <c r="L841" s="154">
        <v>79</v>
      </c>
      <c r="M841" s="124" t="s">
        <v>1762</v>
      </c>
      <c r="N841" s="154">
        <v>57</v>
      </c>
    </row>
    <row r="842" spans="1:14" x14ac:dyDescent="0.35">
      <c r="A842" s="121" t="s">
        <v>1763</v>
      </c>
      <c r="B842" s="138" t="s">
        <v>1764</v>
      </c>
      <c r="C842" s="121" t="s">
        <v>1765</v>
      </c>
      <c r="D842" s="164">
        <v>0.15</v>
      </c>
      <c r="E842" s="121" t="s">
        <v>1638</v>
      </c>
      <c r="F842" s="152">
        <v>50</v>
      </c>
      <c r="G842" s="121" t="s">
        <v>1638</v>
      </c>
      <c r="H842" s="152">
        <v>14</v>
      </c>
      <c r="I842" s="121" t="s">
        <v>1766</v>
      </c>
      <c r="J842" s="152">
        <v>15</v>
      </c>
      <c r="K842" s="121" t="s">
        <v>1767</v>
      </c>
      <c r="L842" s="152">
        <v>2</v>
      </c>
      <c r="M842" s="121" t="s">
        <v>1768</v>
      </c>
      <c r="N842" s="152">
        <v>2</v>
      </c>
    </row>
    <row r="843" spans="1:14" x14ac:dyDescent="0.35">
      <c r="A843" s="124" t="s">
        <v>1769</v>
      </c>
      <c r="B843" s="140" t="s">
        <v>1770</v>
      </c>
      <c r="C843" s="124" t="s">
        <v>1771</v>
      </c>
      <c r="D843" s="165">
        <v>0.05</v>
      </c>
      <c r="E843" s="124" t="s">
        <v>1772</v>
      </c>
      <c r="F843" s="154">
        <v>3</v>
      </c>
      <c r="G843" s="124" t="s">
        <v>1772</v>
      </c>
      <c r="H843" s="156" t="s">
        <v>1131</v>
      </c>
      <c r="I843" s="124" t="s">
        <v>1773</v>
      </c>
      <c r="J843" s="156" t="s">
        <v>1131</v>
      </c>
      <c r="K843" s="124" t="s">
        <v>1774</v>
      </c>
      <c r="L843" s="156" t="s">
        <v>1131</v>
      </c>
      <c r="M843" s="124" t="s">
        <v>1775</v>
      </c>
      <c r="N843" s="156" t="s">
        <v>1131</v>
      </c>
    </row>
    <row r="844" spans="1:14" x14ac:dyDescent="0.35">
      <c r="A844" s="121" t="s">
        <v>1776</v>
      </c>
      <c r="B844" s="138" t="s">
        <v>1777</v>
      </c>
      <c r="C844" s="139">
        <v>0.6</v>
      </c>
      <c r="D844" s="138" t="s">
        <v>1778</v>
      </c>
      <c r="E844" s="121" t="s">
        <v>1779</v>
      </c>
      <c r="F844" s="152">
        <v>215</v>
      </c>
      <c r="G844" s="121" t="s">
        <v>1779</v>
      </c>
      <c r="H844" s="152">
        <v>58</v>
      </c>
      <c r="I844" s="121" t="s">
        <v>1780</v>
      </c>
      <c r="J844" s="152">
        <v>66</v>
      </c>
      <c r="K844" s="121" t="s">
        <v>1781</v>
      </c>
      <c r="L844" s="152">
        <v>10</v>
      </c>
      <c r="M844" s="121" t="s">
        <v>1782</v>
      </c>
      <c r="N844" s="152">
        <v>8</v>
      </c>
    </row>
    <row r="845" spans="1:14" x14ac:dyDescent="0.35">
      <c r="A845" s="124" t="s">
        <v>1783</v>
      </c>
      <c r="B845" s="140" t="s">
        <v>1784</v>
      </c>
      <c r="C845" s="144">
        <v>5</v>
      </c>
      <c r="D845" s="165">
        <v>0.3</v>
      </c>
      <c r="E845" s="124" t="s">
        <v>1785</v>
      </c>
      <c r="F845" s="155">
        <v>2260</v>
      </c>
      <c r="G845" s="124" t="s">
        <v>1786</v>
      </c>
      <c r="H845" s="154">
        <v>627</v>
      </c>
      <c r="I845" s="124" t="s">
        <v>1787</v>
      </c>
      <c r="J845" s="155">
        <v>1240</v>
      </c>
      <c r="K845" s="124" t="s">
        <v>1788</v>
      </c>
      <c r="L845" s="154">
        <v>132</v>
      </c>
      <c r="M845" s="124" t="s">
        <v>1789</v>
      </c>
      <c r="N845" s="154">
        <v>88</v>
      </c>
    </row>
    <row r="846" spans="1:14" x14ac:dyDescent="0.35">
      <c r="A846" s="121" t="s">
        <v>1790</v>
      </c>
      <c r="B846" s="138" t="s">
        <v>1791</v>
      </c>
      <c r="C846" s="121" t="s">
        <v>1240</v>
      </c>
      <c r="D846" s="164">
        <v>0.01</v>
      </c>
      <c r="E846" s="121" t="s">
        <v>1792</v>
      </c>
      <c r="F846" s="157" t="s">
        <v>1131</v>
      </c>
      <c r="G846" s="121" t="s">
        <v>1792</v>
      </c>
      <c r="H846" s="157" t="s">
        <v>1131</v>
      </c>
      <c r="I846" s="121" t="s">
        <v>1793</v>
      </c>
      <c r="J846" s="157" t="s">
        <v>1131</v>
      </c>
      <c r="K846" s="121" t="s">
        <v>1794</v>
      </c>
      <c r="L846" s="157" t="s">
        <v>1131</v>
      </c>
      <c r="M846" s="121" t="s">
        <v>1795</v>
      </c>
      <c r="N846" s="157" t="s">
        <v>1131</v>
      </c>
    </row>
    <row r="847" spans="1:14" x14ac:dyDescent="0.35">
      <c r="A847" s="124" t="s">
        <v>1796</v>
      </c>
      <c r="B847" s="140" t="s">
        <v>1797</v>
      </c>
      <c r="C847" s="144">
        <v>0.3</v>
      </c>
      <c r="D847" s="165">
        <v>0.16</v>
      </c>
      <c r="E847" s="124" t="s">
        <v>1798</v>
      </c>
      <c r="F847" s="154">
        <v>47</v>
      </c>
      <c r="G847" s="124" t="s">
        <v>1798</v>
      </c>
      <c r="H847" s="154">
        <v>13</v>
      </c>
      <c r="I847" s="124" t="s">
        <v>1799</v>
      </c>
      <c r="J847" s="154">
        <v>14</v>
      </c>
      <c r="K847" s="124" t="s">
        <v>1800</v>
      </c>
      <c r="L847" s="154">
        <v>2</v>
      </c>
      <c r="M847" s="124" t="s">
        <v>1801</v>
      </c>
      <c r="N847" s="154">
        <v>2</v>
      </c>
    </row>
    <row r="848" spans="1:14" ht="19" x14ac:dyDescent="0.35">
      <c r="A848" s="121" t="s">
        <v>1802</v>
      </c>
      <c r="B848" s="138" t="s">
        <v>1803</v>
      </c>
      <c r="C848" s="132">
        <v>13.5</v>
      </c>
      <c r="D848" s="164">
        <v>1.02</v>
      </c>
      <c r="E848" s="121" t="s">
        <v>1804</v>
      </c>
      <c r="F848" s="153">
        <v>8010</v>
      </c>
      <c r="G848" s="121" t="s">
        <v>1805</v>
      </c>
      <c r="H848" s="153">
        <v>2820</v>
      </c>
      <c r="I848" s="121" t="s">
        <v>1529</v>
      </c>
      <c r="J848" s="153">
        <v>6600</v>
      </c>
      <c r="K848" s="121" t="s">
        <v>1806</v>
      </c>
      <c r="L848" s="153">
        <v>1530</v>
      </c>
      <c r="M848" s="121" t="s">
        <v>1807</v>
      </c>
      <c r="N848" s="152">
        <v>436</v>
      </c>
    </row>
    <row r="849" spans="1:14" x14ac:dyDescent="0.35">
      <c r="A849" s="124" t="s">
        <v>1808</v>
      </c>
      <c r="B849" s="140" t="s">
        <v>1809</v>
      </c>
      <c r="C849" s="144">
        <v>4.7</v>
      </c>
      <c r="D849" s="165">
        <v>0.36</v>
      </c>
      <c r="E849" s="124" t="s">
        <v>1810</v>
      </c>
      <c r="F849" s="155">
        <v>1530</v>
      </c>
      <c r="G849" s="124" t="s">
        <v>1811</v>
      </c>
      <c r="H849" s="154">
        <v>421</v>
      </c>
      <c r="I849" s="124" t="s">
        <v>1812</v>
      </c>
      <c r="J849" s="154">
        <v>809</v>
      </c>
      <c r="K849" s="124" t="s">
        <v>1813</v>
      </c>
      <c r="L849" s="154">
        <v>86</v>
      </c>
      <c r="M849" s="124" t="s">
        <v>1814</v>
      </c>
      <c r="N849" s="154">
        <v>59</v>
      </c>
    </row>
    <row r="850" spans="1:14" x14ac:dyDescent="0.35">
      <c r="A850" s="121" t="s">
        <v>1815</v>
      </c>
      <c r="B850" s="138" t="s">
        <v>1816</v>
      </c>
      <c r="C850" s="139">
        <v>4.7</v>
      </c>
      <c r="D850" s="164">
        <v>0.42</v>
      </c>
      <c r="E850" s="121" t="s">
        <v>1817</v>
      </c>
      <c r="F850" s="153">
        <v>1760</v>
      </c>
      <c r="G850" s="121" t="s">
        <v>1818</v>
      </c>
      <c r="H850" s="152">
        <v>486</v>
      </c>
      <c r="I850" s="121" t="s">
        <v>1819</v>
      </c>
      <c r="J850" s="152">
        <v>934</v>
      </c>
      <c r="K850" s="121" t="s">
        <v>1820</v>
      </c>
      <c r="L850" s="152">
        <v>99</v>
      </c>
      <c r="M850" s="121" t="s">
        <v>1821</v>
      </c>
      <c r="N850" s="152">
        <v>68</v>
      </c>
    </row>
    <row r="851" spans="1:14" x14ac:dyDescent="0.35">
      <c r="A851" s="124" t="s">
        <v>1822</v>
      </c>
      <c r="B851" s="140" t="s">
        <v>1823</v>
      </c>
      <c r="C851" s="144">
        <v>4.7</v>
      </c>
      <c r="D851" s="165">
        <v>0.35</v>
      </c>
      <c r="E851" s="124" t="s">
        <v>1824</v>
      </c>
      <c r="F851" s="155">
        <v>1480</v>
      </c>
      <c r="G851" s="124" t="s">
        <v>1825</v>
      </c>
      <c r="H851" s="154">
        <v>407</v>
      </c>
      <c r="I851" s="124" t="s">
        <v>1826</v>
      </c>
      <c r="J851" s="154">
        <v>783</v>
      </c>
      <c r="K851" s="124" t="s">
        <v>1827</v>
      </c>
      <c r="L851" s="154">
        <v>83</v>
      </c>
      <c r="M851" s="124" t="s">
        <v>1828</v>
      </c>
      <c r="N851" s="154">
        <v>57</v>
      </c>
    </row>
    <row r="852" spans="1:14" x14ac:dyDescent="0.35">
      <c r="A852" s="121" t="s">
        <v>1829</v>
      </c>
      <c r="B852" s="138" t="s">
        <v>1830</v>
      </c>
      <c r="C852" s="139">
        <v>0.8</v>
      </c>
      <c r="D852" s="164">
        <v>0.3</v>
      </c>
      <c r="E852" s="121" t="s">
        <v>1831</v>
      </c>
      <c r="F852" s="152">
        <v>209</v>
      </c>
      <c r="G852" s="121" t="s">
        <v>1831</v>
      </c>
      <c r="H852" s="152">
        <v>57</v>
      </c>
      <c r="I852" s="121" t="s">
        <v>1832</v>
      </c>
      <c r="J852" s="152">
        <v>66</v>
      </c>
      <c r="K852" s="121" t="s">
        <v>1833</v>
      </c>
      <c r="L852" s="152">
        <v>10</v>
      </c>
      <c r="M852" s="121" t="s">
        <v>1834</v>
      </c>
      <c r="N852" s="152">
        <v>8</v>
      </c>
    </row>
    <row r="853" spans="1:14" x14ac:dyDescent="0.35">
      <c r="A853" s="124" t="s">
        <v>1835</v>
      </c>
      <c r="B853" s="140" t="s">
        <v>1836</v>
      </c>
      <c r="C853" s="144">
        <v>0.8</v>
      </c>
      <c r="D853" s="140" t="s">
        <v>1837</v>
      </c>
      <c r="E853" s="124" t="s">
        <v>1838</v>
      </c>
      <c r="F853" s="154">
        <v>237</v>
      </c>
      <c r="G853" s="124" t="s">
        <v>1838</v>
      </c>
      <c r="H853" s="154">
        <v>65</v>
      </c>
      <c r="I853" s="124" t="s">
        <v>1827</v>
      </c>
      <c r="J853" s="154">
        <v>75</v>
      </c>
      <c r="K853" s="124" t="s">
        <v>1352</v>
      </c>
      <c r="L853" s="154">
        <v>11</v>
      </c>
      <c r="M853" s="124" t="s">
        <v>1839</v>
      </c>
      <c r="N853" s="154">
        <v>9</v>
      </c>
    </row>
    <row r="854" spans="1:14" x14ac:dyDescent="0.35">
      <c r="A854" s="121" t="s">
        <v>1840</v>
      </c>
      <c r="B854" s="138" t="s">
        <v>1841</v>
      </c>
      <c r="C854" s="139">
        <v>0.8</v>
      </c>
      <c r="D854" s="164">
        <v>0.24</v>
      </c>
      <c r="E854" s="121" t="s">
        <v>1842</v>
      </c>
      <c r="F854" s="152">
        <v>163</v>
      </c>
      <c r="G854" s="121" t="s">
        <v>1842</v>
      </c>
      <c r="H854" s="152">
        <v>44</v>
      </c>
      <c r="I854" s="121" t="s">
        <v>1843</v>
      </c>
      <c r="J854" s="152">
        <v>52</v>
      </c>
      <c r="K854" s="121" t="s">
        <v>1844</v>
      </c>
      <c r="L854" s="152">
        <v>8</v>
      </c>
      <c r="M854" s="121" t="s">
        <v>1845</v>
      </c>
      <c r="N854" s="152">
        <v>6</v>
      </c>
    </row>
    <row r="855" spans="1:14" x14ac:dyDescent="0.35">
      <c r="A855" s="124" t="s">
        <v>1846</v>
      </c>
      <c r="B855" s="140" t="s">
        <v>1847</v>
      </c>
      <c r="C855" s="135">
        <v>25</v>
      </c>
      <c r="D855" s="165">
        <v>0.65</v>
      </c>
      <c r="E855" s="124" t="s">
        <v>1848</v>
      </c>
      <c r="F855" s="174">
        <v>11000</v>
      </c>
      <c r="G855" s="124" t="s">
        <v>1849</v>
      </c>
      <c r="H855" s="155">
        <v>5350</v>
      </c>
      <c r="I855" s="124" t="s">
        <v>1850</v>
      </c>
      <c r="J855" s="174">
        <v>10300</v>
      </c>
      <c r="K855" s="124" t="s">
        <v>1221</v>
      </c>
      <c r="L855" s="155">
        <v>4770</v>
      </c>
      <c r="M855" s="124" t="s">
        <v>1851</v>
      </c>
      <c r="N855" s="154">
        <v>1420</v>
      </c>
    </row>
    <row r="856" spans="1:14" ht="15" x14ac:dyDescent="0.35">
      <c r="A856" s="121" t="s">
        <v>1852</v>
      </c>
      <c r="B856" s="138" t="s">
        <v>1853</v>
      </c>
      <c r="C856" s="132">
        <v>12.9</v>
      </c>
      <c r="D856" s="164">
        <v>0.86</v>
      </c>
      <c r="E856" s="121" t="s">
        <v>1854</v>
      </c>
      <c r="F856" s="153">
        <v>8430</v>
      </c>
      <c r="G856" s="121" t="s">
        <v>1855</v>
      </c>
      <c r="H856" s="153">
        <v>2910</v>
      </c>
      <c r="I856" s="121" t="s">
        <v>1497</v>
      </c>
      <c r="J856" s="153">
        <v>6860</v>
      </c>
      <c r="K856" s="121" t="s">
        <v>1856</v>
      </c>
      <c r="L856" s="153">
        <v>1500</v>
      </c>
      <c r="M856" s="121" t="s">
        <v>1857</v>
      </c>
      <c r="N856" s="152">
        <v>442</v>
      </c>
    </row>
    <row r="857" spans="1:14" x14ac:dyDescent="0.35">
      <c r="A857" s="124" t="s">
        <v>1858</v>
      </c>
      <c r="B857" s="140" t="s">
        <v>1859</v>
      </c>
      <c r="C857" s="144">
        <v>1.9</v>
      </c>
      <c r="D857" s="165">
        <v>0.26</v>
      </c>
      <c r="E857" s="124" t="s">
        <v>1860</v>
      </c>
      <c r="F857" s="154">
        <v>668</v>
      </c>
      <c r="G857" s="124" t="s">
        <v>1860</v>
      </c>
      <c r="H857" s="154">
        <v>182</v>
      </c>
      <c r="I857" s="124" t="s">
        <v>1424</v>
      </c>
      <c r="J857" s="154">
        <v>243</v>
      </c>
      <c r="K857" s="124" t="s">
        <v>1861</v>
      </c>
      <c r="L857" s="154">
        <v>32</v>
      </c>
      <c r="M857" s="124" t="s">
        <v>1044</v>
      </c>
      <c r="N857" s="154">
        <v>25</v>
      </c>
    </row>
    <row r="858" spans="1:14" ht="19" x14ac:dyDescent="0.35">
      <c r="A858" s="121" t="s">
        <v>1862</v>
      </c>
      <c r="B858" s="138" t="s">
        <v>1863</v>
      </c>
      <c r="C858" s="132">
        <v>12.9</v>
      </c>
      <c r="D858" s="138" t="s">
        <v>1864</v>
      </c>
      <c r="E858" s="121" t="s">
        <v>1865</v>
      </c>
      <c r="F858" s="153">
        <v>7900</v>
      </c>
      <c r="G858" s="121" t="s">
        <v>1866</v>
      </c>
      <c r="H858" s="153">
        <v>2730</v>
      </c>
      <c r="I858" s="121" t="s">
        <v>1455</v>
      </c>
      <c r="J858" s="153">
        <v>6430</v>
      </c>
      <c r="K858" s="121" t="s">
        <v>1867</v>
      </c>
      <c r="L858" s="153">
        <v>1410</v>
      </c>
      <c r="M858" s="121" t="s">
        <v>1868</v>
      </c>
      <c r="N858" s="152">
        <v>415</v>
      </c>
    </row>
    <row r="859" spans="1:14" ht="19" x14ac:dyDescent="0.35">
      <c r="A859" s="124" t="s">
        <v>1869</v>
      </c>
      <c r="B859" s="140" t="s">
        <v>1870</v>
      </c>
      <c r="C859" s="135">
        <v>12.9</v>
      </c>
      <c r="D859" s="140" t="s">
        <v>1871</v>
      </c>
      <c r="E859" s="124" t="s">
        <v>1872</v>
      </c>
      <c r="F859" s="155">
        <v>8270</v>
      </c>
      <c r="G859" s="124" t="s">
        <v>1873</v>
      </c>
      <c r="H859" s="155">
        <v>2850</v>
      </c>
      <c r="I859" s="124" t="s">
        <v>958</v>
      </c>
      <c r="J859" s="155">
        <v>6730</v>
      </c>
      <c r="K859" s="124" t="s">
        <v>1874</v>
      </c>
      <c r="L859" s="155">
        <v>1480</v>
      </c>
      <c r="M859" s="124" t="s">
        <v>1875</v>
      </c>
      <c r="N859" s="154">
        <v>434</v>
      </c>
    </row>
    <row r="860" spans="1:14" ht="19" x14ac:dyDescent="0.35">
      <c r="A860" s="121" t="s">
        <v>1876</v>
      </c>
      <c r="B860" s="138" t="s">
        <v>1877</v>
      </c>
      <c r="C860" s="132">
        <v>25</v>
      </c>
      <c r="D860" s="138" t="s">
        <v>1878</v>
      </c>
      <c r="E860" s="121" t="s">
        <v>1879</v>
      </c>
      <c r="F860" s="173">
        <v>10900</v>
      </c>
      <c r="G860" s="121" t="s">
        <v>1880</v>
      </c>
      <c r="H860" s="153">
        <v>5300</v>
      </c>
      <c r="I860" s="121" t="s">
        <v>1881</v>
      </c>
      <c r="J860" s="173">
        <v>10200</v>
      </c>
      <c r="K860" s="121" t="s">
        <v>1882</v>
      </c>
      <c r="L860" s="153">
        <v>4730</v>
      </c>
      <c r="M860" s="121" t="s">
        <v>1883</v>
      </c>
      <c r="N860" s="152">
        <v>1400</v>
      </c>
    </row>
    <row r="861" spans="1:14" ht="19" x14ac:dyDescent="0.35">
      <c r="A861" s="146" t="s">
        <v>1884</v>
      </c>
      <c r="B861" s="145" t="s">
        <v>1885</v>
      </c>
      <c r="C861" s="183">
        <v>13.5</v>
      </c>
      <c r="D861" s="145" t="s">
        <v>1886</v>
      </c>
      <c r="E861" s="146" t="s">
        <v>1887</v>
      </c>
      <c r="F861" s="179">
        <v>11100</v>
      </c>
      <c r="G861" s="146" t="s">
        <v>1888</v>
      </c>
      <c r="H861" s="178">
        <v>3890</v>
      </c>
      <c r="I861" s="146" t="s">
        <v>1889</v>
      </c>
      <c r="J861" s="178">
        <v>9110</v>
      </c>
      <c r="K861" s="146" t="s">
        <v>1689</v>
      </c>
      <c r="L861" s="178">
        <v>2120</v>
      </c>
      <c r="M861" s="146" t="s">
        <v>1890</v>
      </c>
      <c r="N861" s="184">
        <v>602</v>
      </c>
    </row>
    <row r="862" spans="1:14" ht="19" x14ac:dyDescent="0.35">
      <c r="A862" s="117" t="s">
        <v>1891</v>
      </c>
      <c r="B862" s="160" t="s">
        <v>1892</v>
      </c>
      <c r="C862" s="150">
        <v>25</v>
      </c>
      <c r="D862" s="160" t="s">
        <v>1893</v>
      </c>
      <c r="E862" s="117" t="s">
        <v>1894</v>
      </c>
      <c r="F862" s="151">
        <v>15100</v>
      </c>
      <c r="G862" s="117" t="s">
        <v>1895</v>
      </c>
      <c r="H862" s="181">
        <v>7330</v>
      </c>
      <c r="I862" s="117" t="s">
        <v>1896</v>
      </c>
      <c r="J862" s="151">
        <v>14100</v>
      </c>
      <c r="K862" s="117" t="s">
        <v>1897</v>
      </c>
      <c r="L862" s="181">
        <v>6530</v>
      </c>
      <c r="M862" s="117" t="s">
        <v>1898</v>
      </c>
      <c r="N862" s="162">
        <v>1940</v>
      </c>
    </row>
    <row r="863" spans="1:14" x14ac:dyDescent="0.35">
      <c r="A863" s="121" t="s">
        <v>1899</v>
      </c>
      <c r="B863" s="138" t="s">
        <v>1900</v>
      </c>
      <c r="C863" s="139">
        <v>0.8</v>
      </c>
      <c r="D863" s="138" t="s">
        <v>1901</v>
      </c>
      <c r="E863" s="121" t="s">
        <v>966</v>
      </c>
      <c r="F863" s="152">
        <v>223</v>
      </c>
      <c r="G863" s="121" t="s">
        <v>966</v>
      </c>
      <c r="H863" s="152">
        <v>61</v>
      </c>
      <c r="I863" s="121" t="s">
        <v>1902</v>
      </c>
      <c r="J863" s="152">
        <v>70</v>
      </c>
      <c r="K863" s="121" t="s">
        <v>1903</v>
      </c>
      <c r="L863" s="152">
        <v>10</v>
      </c>
      <c r="M863" s="121" t="s">
        <v>1904</v>
      </c>
      <c r="N863" s="152">
        <v>8</v>
      </c>
    </row>
    <row r="864" spans="1:14" x14ac:dyDescent="0.35">
      <c r="A864" s="124" t="s">
        <v>1905</v>
      </c>
      <c r="B864" s="140" t="s">
        <v>1906</v>
      </c>
      <c r="C864" s="124" t="s">
        <v>1907</v>
      </c>
      <c r="D864" s="140" t="s">
        <v>1908</v>
      </c>
      <c r="E864" s="124" t="s">
        <v>1909</v>
      </c>
      <c r="F864" s="156" t="s">
        <v>1131</v>
      </c>
      <c r="G864" s="124" t="s">
        <v>1909</v>
      </c>
      <c r="H864" s="156" t="s">
        <v>1131</v>
      </c>
      <c r="I864" s="124" t="s">
        <v>1910</v>
      </c>
      <c r="J864" s="156" t="s">
        <v>1131</v>
      </c>
      <c r="K864" s="124" t="s">
        <v>1911</v>
      </c>
      <c r="L864" s="156" t="s">
        <v>1131</v>
      </c>
      <c r="M864" s="124" t="s">
        <v>1912</v>
      </c>
      <c r="N864" s="156" t="s">
        <v>1131</v>
      </c>
    </row>
    <row r="865" spans="1:14" x14ac:dyDescent="0.35">
      <c r="A865" s="121" t="s">
        <v>1913</v>
      </c>
      <c r="B865" s="138" t="s">
        <v>1914</v>
      </c>
      <c r="C865" s="139">
        <v>6.2</v>
      </c>
      <c r="D865" s="138" t="s">
        <v>1915</v>
      </c>
      <c r="E865" s="121" t="s">
        <v>1916</v>
      </c>
      <c r="F865" s="153">
        <v>3080</v>
      </c>
      <c r="G865" s="121" t="s">
        <v>1917</v>
      </c>
      <c r="H865" s="152">
        <v>871</v>
      </c>
      <c r="I865" s="121" t="s">
        <v>1714</v>
      </c>
      <c r="J865" s="153">
        <v>1880</v>
      </c>
      <c r="K865" s="121" t="s">
        <v>932</v>
      </c>
      <c r="L865" s="152">
        <v>207</v>
      </c>
      <c r="M865" s="121" t="s">
        <v>1918</v>
      </c>
      <c r="N865" s="152">
        <v>122</v>
      </c>
    </row>
    <row r="866" spans="1:14" ht="19" x14ac:dyDescent="0.35">
      <c r="A866" s="124" t="s">
        <v>1919</v>
      </c>
      <c r="B866" s="140" t="s">
        <v>1920</v>
      </c>
      <c r="C866" s="144">
        <v>1</v>
      </c>
      <c r="D866" s="140" t="s">
        <v>1921</v>
      </c>
      <c r="E866" s="124" t="s">
        <v>1922</v>
      </c>
      <c r="F866" s="154">
        <v>204</v>
      </c>
      <c r="G866" s="124" t="s">
        <v>1922</v>
      </c>
      <c r="H866" s="154">
        <v>56</v>
      </c>
      <c r="I866" s="124" t="s">
        <v>1780</v>
      </c>
      <c r="J866" s="154">
        <v>66</v>
      </c>
      <c r="K866" s="124" t="s">
        <v>1923</v>
      </c>
      <c r="L866" s="154">
        <v>10</v>
      </c>
      <c r="M866" s="124" t="s">
        <v>1924</v>
      </c>
      <c r="N866" s="154">
        <v>8</v>
      </c>
    </row>
    <row r="867" spans="1:14" x14ac:dyDescent="0.35">
      <c r="A867" s="121" t="s">
        <v>1925</v>
      </c>
      <c r="B867" s="138" t="s">
        <v>1926</v>
      </c>
      <c r="C867" s="121" t="s">
        <v>1927</v>
      </c>
      <c r="D867" s="138" t="s">
        <v>1928</v>
      </c>
      <c r="E867" s="121" t="s">
        <v>1645</v>
      </c>
      <c r="F867" s="152">
        <v>46</v>
      </c>
      <c r="G867" s="121" t="s">
        <v>1645</v>
      </c>
      <c r="H867" s="152">
        <v>13</v>
      </c>
      <c r="I867" s="121" t="s">
        <v>1929</v>
      </c>
      <c r="J867" s="152">
        <v>14</v>
      </c>
      <c r="K867" s="121" t="s">
        <v>1565</v>
      </c>
      <c r="L867" s="152">
        <v>2</v>
      </c>
      <c r="M867" s="121" t="s">
        <v>1930</v>
      </c>
      <c r="N867" s="152">
        <v>2</v>
      </c>
    </row>
    <row r="868" spans="1:14" x14ac:dyDescent="0.35">
      <c r="A868" s="124" t="s">
        <v>1931</v>
      </c>
      <c r="B868" s="140" t="s">
        <v>1932</v>
      </c>
      <c r="C868" s="144">
        <v>1.1000000000000001</v>
      </c>
      <c r="D868" s="140" t="s">
        <v>1933</v>
      </c>
      <c r="E868" s="124" t="s">
        <v>1213</v>
      </c>
      <c r="F868" s="154">
        <v>528</v>
      </c>
      <c r="G868" s="124" t="s">
        <v>1213</v>
      </c>
      <c r="H868" s="154">
        <v>144</v>
      </c>
      <c r="I868" s="124" t="s">
        <v>1934</v>
      </c>
      <c r="J868" s="154">
        <v>173</v>
      </c>
      <c r="K868" s="124" t="s">
        <v>1935</v>
      </c>
      <c r="L868" s="154">
        <v>25</v>
      </c>
      <c r="M868" s="124" t="s">
        <v>1936</v>
      </c>
      <c r="N868" s="154">
        <v>20</v>
      </c>
    </row>
    <row r="869" spans="1:14" x14ac:dyDescent="0.35">
      <c r="A869" s="121" t="s">
        <v>1937</v>
      </c>
      <c r="B869" s="138" t="s">
        <v>1938</v>
      </c>
      <c r="C869" s="139">
        <v>0.9</v>
      </c>
      <c r="D869" s="138" t="s">
        <v>1939</v>
      </c>
      <c r="E869" s="121" t="s">
        <v>1940</v>
      </c>
      <c r="F869" s="152">
        <v>479</v>
      </c>
      <c r="G869" s="121" t="s">
        <v>1940</v>
      </c>
      <c r="H869" s="152">
        <v>130</v>
      </c>
      <c r="I869" s="121" t="s">
        <v>1941</v>
      </c>
      <c r="J869" s="152">
        <v>153</v>
      </c>
      <c r="K869" s="121" t="s">
        <v>1299</v>
      </c>
      <c r="L869" s="152">
        <v>22</v>
      </c>
      <c r="M869" s="121" t="s">
        <v>1942</v>
      </c>
      <c r="N869" s="152">
        <v>18</v>
      </c>
    </row>
    <row r="870" spans="1:14" x14ac:dyDescent="0.35">
      <c r="A870" s="124" t="s">
        <v>1943</v>
      </c>
      <c r="B870" s="140" t="s">
        <v>1944</v>
      </c>
      <c r="C870" s="144">
        <v>3.3</v>
      </c>
      <c r="D870" s="140" t="s">
        <v>1945</v>
      </c>
      <c r="E870" s="124" t="s">
        <v>1785</v>
      </c>
      <c r="F870" s="155">
        <v>2260</v>
      </c>
      <c r="G870" s="124" t="s">
        <v>1946</v>
      </c>
      <c r="H870" s="154">
        <v>617</v>
      </c>
      <c r="I870" s="124" t="s">
        <v>1947</v>
      </c>
      <c r="J870" s="155">
        <v>1010</v>
      </c>
      <c r="K870" s="124" t="s">
        <v>1948</v>
      </c>
      <c r="L870" s="154">
        <v>115</v>
      </c>
      <c r="M870" s="124" t="s">
        <v>1949</v>
      </c>
      <c r="N870" s="154">
        <v>86</v>
      </c>
    </row>
    <row r="871" spans="1:14" x14ac:dyDescent="0.35">
      <c r="A871" s="121" t="s">
        <v>1950</v>
      </c>
      <c r="B871" s="138" t="s">
        <v>1951</v>
      </c>
      <c r="C871" s="139">
        <v>4.4000000000000004</v>
      </c>
      <c r="D871" s="138" t="s">
        <v>1952</v>
      </c>
      <c r="E871" s="121" t="s">
        <v>1953</v>
      </c>
      <c r="F871" s="153">
        <v>2730</v>
      </c>
      <c r="G871" s="121" t="s">
        <v>1954</v>
      </c>
      <c r="H871" s="152">
        <v>751</v>
      </c>
      <c r="I871" s="121" t="s">
        <v>1955</v>
      </c>
      <c r="J871" s="153">
        <v>1400</v>
      </c>
      <c r="K871" s="121" t="s">
        <v>1956</v>
      </c>
      <c r="L871" s="152">
        <v>150</v>
      </c>
      <c r="M871" s="121" t="s">
        <v>1606</v>
      </c>
      <c r="N871" s="152">
        <v>105</v>
      </c>
    </row>
    <row r="872" spans="1:14" x14ac:dyDescent="0.35">
      <c r="A872" s="124" t="s">
        <v>1957</v>
      </c>
      <c r="B872" s="140" t="s">
        <v>1958</v>
      </c>
      <c r="C872" s="144">
        <v>2</v>
      </c>
      <c r="D872" s="165">
        <v>0.28999999999999998</v>
      </c>
      <c r="E872" s="124" t="s">
        <v>1959</v>
      </c>
      <c r="F872" s="154">
        <v>815</v>
      </c>
      <c r="G872" s="124" t="s">
        <v>1959</v>
      </c>
      <c r="H872" s="154">
        <v>222</v>
      </c>
      <c r="I872" s="124" t="s">
        <v>1701</v>
      </c>
      <c r="J872" s="154">
        <v>301</v>
      </c>
      <c r="K872" s="124" t="s">
        <v>1960</v>
      </c>
      <c r="L872" s="154">
        <v>39</v>
      </c>
      <c r="M872" s="124" t="s">
        <v>1961</v>
      </c>
      <c r="N872" s="154">
        <v>31</v>
      </c>
    </row>
    <row r="873" spans="1:14" ht="15" x14ac:dyDescent="0.35">
      <c r="A873" s="121" t="s">
        <v>1962</v>
      </c>
      <c r="B873" s="138" t="s">
        <v>1963</v>
      </c>
      <c r="C873" s="139">
        <v>2</v>
      </c>
      <c r="D873" s="164">
        <v>0.56000000000000005</v>
      </c>
      <c r="E873" s="121" t="s">
        <v>1186</v>
      </c>
      <c r="F873" s="152">
        <v>868</v>
      </c>
      <c r="G873" s="121" t="s">
        <v>1186</v>
      </c>
      <c r="H873" s="152">
        <v>236</v>
      </c>
      <c r="I873" s="121" t="s">
        <v>1964</v>
      </c>
      <c r="J873" s="152">
        <v>320</v>
      </c>
      <c r="K873" s="121" t="s">
        <v>1965</v>
      </c>
      <c r="L873" s="152">
        <v>42</v>
      </c>
      <c r="M873" s="121" t="s">
        <v>1189</v>
      </c>
      <c r="N873" s="152">
        <v>33</v>
      </c>
    </row>
    <row r="874" spans="1:14" ht="15" x14ac:dyDescent="0.35">
      <c r="A874" s="124" t="s">
        <v>1966</v>
      </c>
      <c r="B874" s="140" t="s">
        <v>1967</v>
      </c>
      <c r="C874" s="144">
        <v>2</v>
      </c>
      <c r="D874" s="165">
        <v>0.76</v>
      </c>
      <c r="E874" s="124" t="s">
        <v>1959</v>
      </c>
      <c r="F874" s="154">
        <v>812</v>
      </c>
      <c r="G874" s="124" t="s">
        <v>1959</v>
      </c>
      <c r="H874" s="154">
        <v>221</v>
      </c>
      <c r="I874" s="124" t="s">
        <v>1968</v>
      </c>
      <c r="J874" s="154">
        <v>299</v>
      </c>
      <c r="K874" s="124" t="s">
        <v>1969</v>
      </c>
      <c r="L874" s="154">
        <v>39</v>
      </c>
      <c r="M874" s="124" t="s">
        <v>1970</v>
      </c>
      <c r="N874" s="154">
        <v>31</v>
      </c>
    </row>
    <row r="875" spans="1:14" x14ac:dyDescent="0.35">
      <c r="A875" s="121" t="s">
        <v>1971</v>
      </c>
      <c r="B875" s="138" t="s">
        <v>1972</v>
      </c>
      <c r="C875" s="132">
        <v>40</v>
      </c>
      <c r="D875" s="164">
        <v>0.48</v>
      </c>
      <c r="E875" s="121" t="s">
        <v>1973</v>
      </c>
      <c r="F875" s="153">
        <v>7170</v>
      </c>
      <c r="G875" s="121" t="s">
        <v>1974</v>
      </c>
      <c r="H875" s="153">
        <v>4550</v>
      </c>
      <c r="I875" s="121" t="s">
        <v>1975</v>
      </c>
      <c r="J875" s="153">
        <v>7090</v>
      </c>
      <c r="K875" s="121" t="s">
        <v>1976</v>
      </c>
      <c r="L875" s="153">
        <v>4690</v>
      </c>
      <c r="M875" s="121" t="s">
        <v>1344</v>
      </c>
      <c r="N875" s="152">
        <v>2040</v>
      </c>
    </row>
    <row r="876" spans="1:14" ht="19" x14ac:dyDescent="0.35">
      <c r="A876" s="124" t="s">
        <v>1977</v>
      </c>
      <c r="B876" s="140" t="s">
        <v>1978</v>
      </c>
      <c r="C876" s="124" t="s">
        <v>1979</v>
      </c>
      <c r="D876" s="165">
        <v>0.06</v>
      </c>
      <c r="E876" s="124" t="s">
        <v>1980</v>
      </c>
      <c r="F876" s="154">
        <v>2</v>
      </c>
      <c r="G876" s="124" t="s">
        <v>1980</v>
      </c>
      <c r="H876" s="156" t="s">
        <v>1131</v>
      </c>
      <c r="I876" s="124" t="s">
        <v>1981</v>
      </c>
      <c r="J876" s="156" t="s">
        <v>1131</v>
      </c>
      <c r="K876" s="124" t="s">
        <v>1982</v>
      </c>
      <c r="L876" s="156" t="s">
        <v>1131</v>
      </c>
      <c r="M876" s="124" t="s">
        <v>1983</v>
      </c>
      <c r="N876" s="156" t="s">
        <v>1131</v>
      </c>
    </row>
    <row r="877" spans="1:14" ht="19" x14ac:dyDescent="0.35">
      <c r="A877" s="121" t="s">
        <v>1984</v>
      </c>
      <c r="B877" s="138" t="s">
        <v>1985</v>
      </c>
      <c r="C877" s="121" t="s">
        <v>1979</v>
      </c>
      <c r="D877" s="164">
        <v>7.0000000000000007E-2</v>
      </c>
      <c r="E877" s="121" t="s">
        <v>1986</v>
      </c>
      <c r="F877" s="152">
        <v>1</v>
      </c>
      <c r="G877" s="121" t="s">
        <v>1986</v>
      </c>
      <c r="H877" s="157" t="s">
        <v>1131</v>
      </c>
      <c r="I877" s="121" t="s">
        <v>1987</v>
      </c>
      <c r="J877" s="157" t="s">
        <v>1131</v>
      </c>
      <c r="K877" s="121" t="s">
        <v>1988</v>
      </c>
      <c r="L877" s="157" t="s">
        <v>1131</v>
      </c>
      <c r="M877" s="121" t="s">
        <v>1989</v>
      </c>
      <c r="N877" s="157" t="s">
        <v>1131</v>
      </c>
    </row>
    <row r="878" spans="1:14" ht="19" x14ac:dyDescent="0.35">
      <c r="A878" s="140" t="s">
        <v>1990</v>
      </c>
      <c r="B878" s="140" t="s">
        <v>1991</v>
      </c>
      <c r="C878" s="124" t="s">
        <v>1979</v>
      </c>
      <c r="D878" s="165">
        <v>0.05</v>
      </c>
      <c r="E878" s="124" t="s">
        <v>1992</v>
      </c>
      <c r="F878" s="156" t="s">
        <v>1131</v>
      </c>
      <c r="G878" s="124" t="s">
        <v>1992</v>
      </c>
      <c r="H878" s="156" t="s">
        <v>1131</v>
      </c>
      <c r="I878" s="124" t="s">
        <v>1664</v>
      </c>
      <c r="J878" s="156" t="s">
        <v>1131</v>
      </c>
      <c r="K878" s="124" t="s">
        <v>1993</v>
      </c>
      <c r="L878" s="156" t="s">
        <v>1131</v>
      </c>
      <c r="M878" s="124" t="s">
        <v>1994</v>
      </c>
      <c r="N878" s="156" t="s">
        <v>1131</v>
      </c>
    </row>
    <row r="879" spans="1:14" x14ac:dyDescent="0.35">
      <c r="A879" s="121" t="s">
        <v>1995</v>
      </c>
      <c r="B879" s="138" t="s">
        <v>1996</v>
      </c>
      <c r="C879" s="139">
        <v>1.4</v>
      </c>
      <c r="D879" s="164">
        <v>0.21</v>
      </c>
      <c r="E879" s="121" t="s">
        <v>1997</v>
      </c>
      <c r="F879" s="152">
        <v>449</v>
      </c>
      <c r="G879" s="121" t="s">
        <v>1997</v>
      </c>
      <c r="H879" s="152">
        <v>122</v>
      </c>
      <c r="I879" s="121" t="s">
        <v>1941</v>
      </c>
      <c r="J879" s="152">
        <v>153</v>
      </c>
      <c r="K879" s="121" t="s">
        <v>1078</v>
      </c>
      <c r="L879" s="152">
        <v>21</v>
      </c>
      <c r="M879" s="121" t="s">
        <v>1998</v>
      </c>
      <c r="N879" s="152">
        <v>17</v>
      </c>
    </row>
    <row r="880" spans="1:14" ht="19" x14ac:dyDescent="0.35">
      <c r="A880" s="124" t="s">
        <v>1999</v>
      </c>
      <c r="B880" s="140" t="s">
        <v>2000</v>
      </c>
      <c r="C880" s="135">
        <v>800</v>
      </c>
      <c r="D880" s="165">
        <v>0.65</v>
      </c>
      <c r="E880" s="124" t="s">
        <v>2001</v>
      </c>
      <c r="F880" s="155">
        <v>7500</v>
      </c>
      <c r="G880" s="124" t="s">
        <v>2002</v>
      </c>
      <c r="H880" s="155">
        <v>9710</v>
      </c>
      <c r="I880" s="124" t="s">
        <v>2003</v>
      </c>
      <c r="J880" s="155">
        <v>8070</v>
      </c>
      <c r="K880" s="124" t="s">
        <v>2004</v>
      </c>
      <c r="L880" s="155">
        <v>9910</v>
      </c>
      <c r="M880" s="124" t="s">
        <v>1592</v>
      </c>
      <c r="N880" s="174">
        <v>11300</v>
      </c>
    </row>
    <row r="881" spans="1:14" x14ac:dyDescent="0.35">
      <c r="A881" s="121" t="s">
        <v>2005</v>
      </c>
      <c r="B881" s="138" t="s">
        <v>2006</v>
      </c>
      <c r="C881" s="121" t="s">
        <v>2007</v>
      </c>
      <c r="D881" s="164">
        <v>0.02</v>
      </c>
      <c r="E881" s="121" t="s">
        <v>2008</v>
      </c>
      <c r="F881" s="157" t="s">
        <v>1131</v>
      </c>
      <c r="G881" s="121" t="s">
        <v>2008</v>
      </c>
      <c r="H881" s="157" t="s">
        <v>1131</v>
      </c>
      <c r="I881" s="121" t="s">
        <v>2009</v>
      </c>
      <c r="J881" s="157" t="s">
        <v>1131</v>
      </c>
      <c r="K881" s="121" t="s">
        <v>2010</v>
      </c>
      <c r="L881" s="157" t="s">
        <v>1131</v>
      </c>
      <c r="M881" s="121" t="s">
        <v>2011</v>
      </c>
      <c r="N881" s="157" t="s">
        <v>1131</v>
      </c>
    </row>
    <row r="882" spans="1:14" x14ac:dyDescent="0.35">
      <c r="A882" s="124" t="s">
        <v>2012</v>
      </c>
      <c r="B882" s="140" t="s">
        <v>2013</v>
      </c>
      <c r="C882" s="144">
        <v>3.5</v>
      </c>
      <c r="D882" s="140" t="s">
        <v>2014</v>
      </c>
      <c r="E882" s="124" t="s">
        <v>2015</v>
      </c>
      <c r="F882" s="155">
        <v>2150</v>
      </c>
      <c r="G882" s="124" t="s">
        <v>2016</v>
      </c>
      <c r="H882" s="154">
        <v>588</v>
      </c>
      <c r="I882" s="124" t="s">
        <v>2017</v>
      </c>
      <c r="J882" s="154">
        <v>984</v>
      </c>
      <c r="K882" s="124" t="s">
        <v>2018</v>
      </c>
      <c r="L882" s="154">
        <v>111</v>
      </c>
      <c r="M882" s="124" t="s">
        <v>2019</v>
      </c>
      <c r="N882" s="154">
        <v>82</v>
      </c>
    </row>
    <row r="883" spans="1:14" x14ac:dyDescent="0.35">
      <c r="A883" s="121" t="s">
        <v>2020</v>
      </c>
      <c r="B883" s="138" t="s">
        <v>2021</v>
      </c>
      <c r="C883" s="139">
        <v>3.5</v>
      </c>
      <c r="D883" s="138" t="s">
        <v>2022</v>
      </c>
      <c r="E883" s="121" t="s">
        <v>1597</v>
      </c>
      <c r="F883" s="153">
        <v>2130</v>
      </c>
      <c r="G883" s="121" t="s">
        <v>2023</v>
      </c>
      <c r="H883" s="152">
        <v>580</v>
      </c>
      <c r="I883" s="121" t="s">
        <v>2024</v>
      </c>
      <c r="J883" s="152">
        <v>971</v>
      </c>
      <c r="K883" s="121" t="s">
        <v>2025</v>
      </c>
      <c r="L883" s="152">
        <v>110</v>
      </c>
      <c r="M883" s="121" t="s">
        <v>2026</v>
      </c>
      <c r="N883" s="152">
        <v>81</v>
      </c>
    </row>
    <row r="884" spans="1:14" x14ac:dyDescent="0.35">
      <c r="A884" s="124" t="s">
        <v>2027</v>
      </c>
      <c r="B884" s="140" t="s">
        <v>2028</v>
      </c>
      <c r="C884" s="144">
        <v>2.6</v>
      </c>
      <c r="D884" s="140" t="s">
        <v>2029</v>
      </c>
      <c r="E884" s="124" t="s">
        <v>1380</v>
      </c>
      <c r="F884" s="155">
        <v>1380</v>
      </c>
      <c r="G884" s="124" t="s">
        <v>1380</v>
      </c>
      <c r="H884" s="154">
        <v>376</v>
      </c>
      <c r="I884" s="124" t="s">
        <v>2030</v>
      </c>
      <c r="J884" s="154">
        <v>555</v>
      </c>
      <c r="K884" s="124" t="s">
        <v>2031</v>
      </c>
      <c r="L884" s="154">
        <v>68</v>
      </c>
      <c r="M884" s="124" t="s">
        <v>2032</v>
      </c>
      <c r="N884" s="154">
        <v>52</v>
      </c>
    </row>
    <row r="885" spans="1:14" x14ac:dyDescent="0.35">
      <c r="A885" s="121" t="s">
        <v>2033</v>
      </c>
      <c r="B885" s="138" t="s">
        <v>2034</v>
      </c>
      <c r="C885" s="139">
        <v>3</v>
      </c>
      <c r="D885" s="138" t="s">
        <v>2035</v>
      </c>
      <c r="E885" s="121" t="s">
        <v>2036</v>
      </c>
      <c r="F885" s="153">
        <v>1440</v>
      </c>
      <c r="G885" s="121" t="s">
        <v>2036</v>
      </c>
      <c r="H885" s="152">
        <v>392</v>
      </c>
      <c r="I885" s="121" t="s">
        <v>2037</v>
      </c>
      <c r="J885" s="152">
        <v>613</v>
      </c>
      <c r="K885" s="121" t="s">
        <v>2038</v>
      </c>
      <c r="L885" s="152">
        <v>72</v>
      </c>
      <c r="M885" s="121" t="s">
        <v>2039</v>
      </c>
      <c r="N885" s="152">
        <v>54</v>
      </c>
    </row>
    <row r="886" spans="1:14" x14ac:dyDescent="0.35">
      <c r="A886" s="124" t="s">
        <v>2040</v>
      </c>
      <c r="B886" s="140" t="s">
        <v>2041</v>
      </c>
      <c r="C886" s="144">
        <v>0.4</v>
      </c>
      <c r="D886" s="140" t="s">
        <v>2042</v>
      </c>
      <c r="E886" s="124" t="s">
        <v>2043</v>
      </c>
      <c r="F886" s="154">
        <v>123</v>
      </c>
      <c r="G886" s="124" t="s">
        <v>2043</v>
      </c>
      <c r="H886" s="154">
        <v>33</v>
      </c>
      <c r="I886" s="124" t="s">
        <v>2044</v>
      </c>
      <c r="J886" s="154">
        <v>37</v>
      </c>
      <c r="K886" s="124" t="s">
        <v>2045</v>
      </c>
      <c r="L886" s="154">
        <v>6</v>
      </c>
      <c r="M886" s="124" t="s">
        <v>2046</v>
      </c>
      <c r="N886" s="154">
        <v>5</v>
      </c>
    </row>
    <row r="887" spans="1:14" x14ac:dyDescent="0.35">
      <c r="A887" s="121" t="s">
        <v>2047</v>
      </c>
      <c r="B887" s="138" t="s">
        <v>2048</v>
      </c>
      <c r="C887" s="139">
        <v>0.3</v>
      </c>
      <c r="D887" s="138" t="s">
        <v>2049</v>
      </c>
      <c r="E887" s="121" t="s">
        <v>2050</v>
      </c>
      <c r="F887" s="152">
        <v>64</v>
      </c>
      <c r="G887" s="121" t="s">
        <v>2050</v>
      </c>
      <c r="H887" s="152">
        <v>17</v>
      </c>
      <c r="I887" s="121" t="s">
        <v>1078</v>
      </c>
      <c r="J887" s="152">
        <v>19</v>
      </c>
      <c r="K887" s="121" t="s">
        <v>2051</v>
      </c>
      <c r="L887" s="152">
        <v>3</v>
      </c>
      <c r="M887" s="121" t="s">
        <v>2052</v>
      </c>
      <c r="N887" s="152">
        <v>2</v>
      </c>
    </row>
    <row r="888" spans="1:14" x14ac:dyDescent="0.35">
      <c r="A888" s="124" t="s">
        <v>2053</v>
      </c>
      <c r="B888" s="140" t="s">
        <v>2054</v>
      </c>
      <c r="C888" s="144">
        <v>3.2</v>
      </c>
      <c r="D888" s="140" t="s">
        <v>1837</v>
      </c>
      <c r="E888" s="124" t="s">
        <v>2055</v>
      </c>
      <c r="F888" s="155">
        <v>1720</v>
      </c>
      <c r="G888" s="124" t="s">
        <v>2056</v>
      </c>
      <c r="H888" s="154">
        <v>470</v>
      </c>
      <c r="I888" s="124" t="s">
        <v>1381</v>
      </c>
      <c r="J888" s="154">
        <v>755</v>
      </c>
      <c r="K888" s="124" t="s">
        <v>2057</v>
      </c>
      <c r="L888" s="154">
        <v>87</v>
      </c>
      <c r="M888" s="124" t="s">
        <v>1674</v>
      </c>
      <c r="N888" s="154">
        <v>65</v>
      </c>
    </row>
    <row r="889" spans="1:14" x14ac:dyDescent="0.35">
      <c r="A889" s="121" t="s">
        <v>2058</v>
      </c>
      <c r="B889" s="138" t="s">
        <v>2059</v>
      </c>
      <c r="C889" s="139">
        <v>3.2</v>
      </c>
      <c r="D889" s="138" t="s">
        <v>2060</v>
      </c>
      <c r="E889" s="121" t="s">
        <v>2061</v>
      </c>
      <c r="F889" s="153">
        <v>1220</v>
      </c>
      <c r="G889" s="121" t="s">
        <v>2061</v>
      </c>
      <c r="H889" s="152">
        <v>333</v>
      </c>
      <c r="I889" s="121" t="s">
        <v>2062</v>
      </c>
      <c r="J889" s="152">
        <v>535</v>
      </c>
      <c r="K889" s="121" t="s">
        <v>2063</v>
      </c>
      <c r="L889" s="152">
        <v>62</v>
      </c>
      <c r="M889" s="121" t="s">
        <v>2064</v>
      </c>
      <c r="N889" s="152">
        <v>46</v>
      </c>
    </row>
    <row r="890" spans="1:14" ht="19" x14ac:dyDescent="0.35">
      <c r="A890" s="124" t="s">
        <v>2065</v>
      </c>
      <c r="B890" s="140" t="s">
        <v>2066</v>
      </c>
      <c r="C890" s="124" t="s">
        <v>2067</v>
      </c>
      <c r="D890" s="140" t="s">
        <v>2068</v>
      </c>
      <c r="E890" s="124" t="s">
        <v>2069</v>
      </c>
      <c r="F890" s="154">
        <v>6</v>
      </c>
      <c r="G890" s="124" t="s">
        <v>2069</v>
      </c>
      <c r="H890" s="154">
        <v>2</v>
      </c>
      <c r="I890" s="124" t="s">
        <v>2070</v>
      </c>
      <c r="J890" s="154">
        <v>2</v>
      </c>
      <c r="K890" s="124" t="s">
        <v>2071</v>
      </c>
      <c r="L890" s="156" t="s">
        <v>1131</v>
      </c>
      <c r="M890" s="124" t="s">
        <v>2072</v>
      </c>
      <c r="N890" s="156" t="s">
        <v>1131</v>
      </c>
    </row>
    <row r="891" spans="1:14" x14ac:dyDescent="0.35">
      <c r="A891" s="121" t="s">
        <v>2073</v>
      </c>
      <c r="B891" s="138" t="s">
        <v>2074</v>
      </c>
      <c r="C891" s="121" t="s">
        <v>2067</v>
      </c>
      <c r="D891" s="138" t="s">
        <v>2075</v>
      </c>
      <c r="E891" s="121" t="s">
        <v>2076</v>
      </c>
      <c r="F891" s="152">
        <v>6</v>
      </c>
      <c r="G891" s="121" t="s">
        <v>2076</v>
      </c>
      <c r="H891" s="152">
        <v>2</v>
      </c>
      <c r="I891" s="121" t="s">
        <v>2077</v>
      </c>
      <c r="J891" s="152">
        <v>2</v>
      </c>
      <c r="K891" s="121" t="s">
        <v>1371</v>
      </c>
      <c r="L891" s="157" t="s">
        <v>1131</v>
      </c>
      <c r="M891" s="121" t="s">
        <v>2078</v>
      </c>
      <c r="N891" s="157" t="s">
        <v>1131</v>
      </c>
    </row>
    <row r="892" spans="1:14" x14ac:dyDescent="0.35">
      <c r="A892" s="124" t="s">
        <v>2079</v>
      </c>
      <c r="B892" s="140" t="s">
        <v>2080</v>
      </c>
      <c r="C892" s="124" t="s">
        <v>2067</v>
      </c>
      <c r="D892" s="140" t="s">
        <v>2081</v>
      </c>
      <c r="E892" s="124" t="s">
        <v>930</v>
      </c>
      <c r="F892" s="154">
        <v>8</v>
      </c>
      <c r="G892" s="124" t="s">
        <v>930</v>
      </c>
      <c r="H892" s="154">
        <v>2</v>
      </c>
      <c r="I892" s="124" t="s">
        <v>2082</v>
      </c>
      <c r="J892" s="154">
        <v>2</v>
      </c>
      <c r="K892" s="124" t="s">
        <v>2083</v>
      </c>
      <c r="L892" s="156" t="s">
        <v>1131</v>
      </c>
      <c r="M892" s="124" t="s">
        <v>2084</v>
      </c>
      <c r="N892" s="156" t="s">
        <v>1131</v>
      </c>
    </row>
    <row r="893" spans="1:14" x14ac:dyDescent="0.35">
      <c r="A893" s="127" t="s">
        <v>2085</v>
      </c>
      <c r="B893" s="141" t="s">
        <v>2086</v>
      </c>
      <c r="C893" s="127" t="s">
        <v>2067</v>
      </c>
      <c r="D893" s="141" t="s">
        <v>2087</v>
      </c>
      <c r="E893" s="127" t="s">
        <v>2088</v>
      </c>
      <c r="F893" s="158">
        <v>8</v>
      </c>
      <c r="G893" s="127" t="s">
        <v>2088</v>
      </c>
      <c r="H893" s="158">
        <v>2</v>
      </c>
      <c r="I893" s="127" t="s">
        <v>2089</v>
      </c>
      <c r="J893" s="158">
        <v>2</v>
      </c>
      <c r="K893" s="127" t="s">
        <v>2090</v>
      </c>
      <c r="L893" s="159" t="s">
        <v>1131</v>
      </c>
      <c r="M893" s="127" t="s">
        <v>2091</v>
      </c>
      <c r="N893" s="159" t="s">
        <v>1131</v>
      </c>
    </row>
    <row r="894" spans="1:14" x14ac:dyDescent="0.35">
      <c r="A894" s="117" t="s">
        <v>2092</v>
      </c>
      <c r="B894" s="160" t="s">
        <v>2093</v>
      </c>
      <c r="C894" s="130">
        <v>1.8</v>
      </c>
      <c r="D894" s="160" t="s">
        <v>2087</v>
      </c>
      <c r="E894" s="117" t="s">
        <v>2094</v>
      </c>
      <c r="F894" s="162">
        <v>350</v>
      </c>
      <c r="G894" s="117" t="s">
        <v>2094</v>
      </c>
      <c r="H894" s="162">
        <v>95</v>
      </c>
      <c r="I894" s="117" t="s">
        <v>2095</v>
      </c>
      <c r="J894" s="162">
        <v>126</v>
      </c>
      <c r="K894" s="117" t="s">
        <v>2096</v>
      </c>
      <c r="L894" s="162">
        <v>17</v>
      </c>
      <c r="M894" s="117" t="s">
        <v>2097</v>
      </c>
      <c r="N894" s="162">
        <v>13</v>
      </c>
    </row>
    <row r="895" spans="1:14" x14ac:dyDescent="0.35">
      <c r="A895" s="121" t="s">
        <v>2098</v>
      </c>
      <c r="B895" s="138" t="s">
        <v>2099</v>
      </c>
      <c r="C895" s="139">
        <v>0.3</v>
      </c>
      <c r="D895" s="138" t="s">
        <v>2100</v>
      </c>
      <c r="E895" s="121" t="s">
        <v>2101</v>
      </c>
      <c r="F895" s="152">
        <v>99</v>
      </c>
      <c r="G895" s="121" t="s">
        <v>2101</v>
      </c>
      <c r="H895" s="152">
        <v>27</v>
      </c>
      <c r="I895" s="121" t="s">
        <v>2102</v>
      </c>
      <c r="J895" s="152">
        <v>30</v>
      </c>
      <c r="K895" s="121" t="s">
        <v>2103</v>
      </c>
      <c r="L895" s="152">
        <v>5</v>
      </c>
      <c r="M895" s="121" t="s">
        <v>2104</v>
      </c>
      <c r="N895" s="152">
        <v>4</v>
      </c>
    </row>
    <row r="896" spans="1:14" x14ac:dyDescent="0.35">
      <c r="A896" s="124" t="s">
        <v>2105</v>
      </c>
      <c r="B896" s="140" t="s">
        <v>2106</v>
      </c>
      <c r="C896" s="144">
        <v>0.3</v>
      </c>
      <c r="D896" s="140" t="s">
        <v>2107</v>
      </c>
      <c r="E896" s="124" t="s">
        <v>2108</v>
      </c>
      <c r="F896" s="154">
        <v>113</v>
      </c>
      <c r="G896" s="124" t="s">
        <v>2108</v>
      </c>
      <c r="H896" s="154">
        <v>31</v>
      </c>
      <c r="I896" s="124" t="s">
        <v>2109</v>
      </c>
      <c r="J896" s="154">
        <v>34</v>
      </c>
      <c r="K896" s="124" t="s">
        <v>2110</v>
      </c>
      <c r="L896" s="154">
        <v>5</v>
      </c>
      <c r="M896" s="124" t="s">
        <v>2111</v>
      </c>
      <c r="N896" s="154">
        <v>4</v>
      </c>
    </row>
    <row r="897" spans="1:14" x14ac:dyDescent="0.35">
      <c r="A897" s="121" t="s">
        <v>2112</v>
      </c>
      <c r="B897" s="138" t="s">
        <v>2113</v>
      </c>
      <c r="C897" s="121" t="s">
        <v>2067</v>
      </c>
      <c r="D897" s="138" t="s">
        <v>2114</v>
      </c>
      <c r="E897" s="121" t="s">
        <v>2115</v>
      </c>
      <c r="F897" s="152">
        <v>5</v>
      </c>
      <c r="G897" s="121" t="s">
        <v>2115</v>
      </c>
      <c r="H897" s="152">
        <v>1</v>
      </c>
      <c r="I897" s="121" t="s">
        <v>2116</v>
      </c>
      <c r="J897" s="152">
        <v>1</v>
      </c>
      <c r="K897" s="121" t="s">
        <v>2117</v>
      </c>
      <c r="L897" s="157" t="s">
        <v>1131</v>
      </c>
      <c r="M897" s="121" t="s">
        <v>2118</v>
      </c>
      <c r="N897" s="157" t="s">
        <v>1131</v>
      </c>
    </row>
    <row r="898" spans="1:14" x14ac:dyDescent="0.35">
      <c r="A898" s="124" t="s">
        <v>2119</v>
      </c>
      <c r="B898" s="140" t="s">
        <v>2120</v>
      </c>
      <c r="C898" s="124" t="s">
        <v>2121</v>
      </c>
      <c r="D898" s="140" t="s">
        <v>2122</v>
      </c>
      <c r="E898" s="124" t="s">
        <v>2123</v>
      </c>
      <c r="F898" s="154">
        <v>25</v>
      </c>
      <c r="G898" s="124" t="s">
        <v>2123</v>
      </c>
      <c r="H898" s="154">
        <v>7</v>
      </c>
      <c r="I898" s="124" t="s">
        <v>2124</v>
      </c>
      <c r="J898" s="154">
        <v>7</v>
      </c>
      <c r="K898" s="124" t="s">
        <v>2125</v>
      </c>
      <c r="L898" s="154">
        <v>1</v>
      </c>
      <c r="M898" s="124" t="s">
        <v>2126</v>
      </c>
      <c r="N898" s="156" t="s">
        <v>1131</v>
      </c>
    </row>
    <row r="899" spans="1:14" x14ac:dyDescent="0.35">
      <c r="A899" s="121" t="s">
        <v>2127</v>
      </c>
      <c r="B899" s="138" t="s">
        <v>2128</v>
      </c>
      <c r="C899" s="139">
        <v>0.6</v>
      </c>
      <c r="D899" s="138" t="s">
        <v>2129</v>
      </c>
      <c r="E899" s="121" t="s">
        <v>2130</v>
      </c>
      <c r="F899" s="152">
        <v>192</v>
      </c>
      <c r="G899" s="121" t="s">
        <v>2130</v>
      </c>
      <c r="H899" s="152">
        <v>52</v>
      </c>
      <c r="I899" s="121" t="s">
        <v>2131</v>
      </c>
      <c r="J899" s="152">
        <v>60</v>
      </c>
      <c r="K899" s="121" t="s">
        <v>2132</v>
      </c>
      <c r="L899" s="152">
        <v>9</v>
      </c>
      <c r="M899" s="121" t="s">
        <v>2133</v>
      </c>
      <c r="N899" s="152">
        <v>7</v>
      </c>
    </row>
    <row r="900" spans="1:14" x14ac:dyDescent="0.35">
      <c r="A900" s="124" t="s">
        <v>2134</v>
      </c>
      <c r="B900" s="140" t="s">
        <v>2135</v>
      </c>
      <c r="C900" s="124" t="s">
        <v>2136</v>
      </c>
      <c r="D900" s="140" t="s">
        <v>2114</v>
      </c>
      <c r="E900" s="124" t="s">
        <v>2137</v>
      </c>
      <c r="F900" s="154">
        <v>12</v>
      </c>
      <c r="G900" s="124" t="s">
        <v>2137</v>
      </c>
      <c r="H900" s="154">
        <v>3</v>
      </c>
      <c r="I900" s="124" t="s">
        <v>2138</v>
      </c>
      <c r="J900" s="154">
        <v>4</v>
      </c>
      <c r="K900" s="124" t="s">
        <v>2139</v>
      </c>
      <c r="L900" s="156" t="s">
        <v>1131</v>
      </c>
      <c r="M900" s="124" t="s">
        <v>1370</v>
      </c>
      <c r="N900" s="156" t="s">
        <v>1131</v>
      </c>
    </row>
    <row r="901" spans="1:14" x14ac:dyDescent="0.35">
      <c r="A901" s="121" t="s">
        <v>2140</v>
      </c>
      <c r="B901" s="138" t="s">
        <v>2141</v>
      </c>
      <c r="C901" s="139">
        <v>0.3</v>
      </c>
      <c r="D901" s="138" t="s">
        <v>2142</v>
      </c>
      <c r="E901" s="121" t="s">
        <v>2143</v>
      </c>
      <c r="F901" s="152">
        <v>99</v>
      </c>
      <c r="G901" s="121" t="s">
        <v>2143</v>
      </c>
      <c r="H901" s="152">
        <v>27</v>
      </c>
      <c r="I901" s="121" t="s">
        <v>2144</v>
      </c>
      <c r="J901" s="152">
        <v>30</v>
      </c>
      <c r="K901" s="121" t="s">
        <v>2145</v>
      </c>
      <c r="L901" s="152">
        <v>5</v>
      </c>
      <c r="M901" s="121" t="s">
        <v>2146</v>
      </c>
      <c r="N901" s="152">
        <v>4</v>
      </c>
    </row>
    <row r="902" spans="1:14" x14ac:dyDescent="0.35">
      <c r="A902" s="124" t="s">
        <v>2147</v>
      </c>
      <c r="B902" s="140" t="s">
        <v>2148</v>
      </c>
      <c r="C902" s="144">
        <v>0.6</v>
      </c>
      <c r="D902" s="165">
        <v>0.2</v>
      </c>
      <c r="E902" s="124" t="s">
        <v>2149</v>
      </c>
      <c r="F902" s="154">
        <v>124</v>
      </c>
      <c r="G902" s="124" t="s">
        <v>2149</v>
      </c>
      <c r="H902" s="154">
        <v>34</v>
      </c>
      <c r="I902" s="124" t="s">
        <v>1271</v>
      </c>
      <c r="J902" s="154">
        <v>38</v>
      </c>
      <c r="K902" s="124" t="s">
        <v>2150</v>
      </c>
      <c r="L902" s="154">
        <v>6</v>
      </c>
      <c r="M902" s="124" t="s">
        <v>2151</v>
      </c>
      <c r="N902" s="154">
        <v>5</v>
      </c>
    </row>
    <row r="903" spans="1:14" x14ac:dyDescent="0.35">
      <c r="A903" s="121" t="s">
        <v>2152</v>
      </c>
      <c r="B903" s="138" t="s">
        <v>2153</v>
      </c>
      <c r="C903" s="139">
        <v>9.8000000000000007</v>
      </c>
      <c r="D903" s="164">
        <v>0.35</v>
      </c>
      <c r="E903" s="121" t="s">
        <v>2154</v>
      </c>
      <c r="F903" s="153">
        <v>3970</v>
      </c>
      <c r="G903" s="121" t="s">
        <v>2155</v>
      </c>
      <c r="H903" s="153">
        <v>1240</v>
      </c>
      <c r="I903" s="121" t="s">
        <v>2156</v>
      </c>
      <c r="J903" s="153">
        <v>2960</v>
      </c>
      <c r="K903" s="121" t="s">
        <v>2157</v>
      </c>
      <c r="L903" s="152">
        <v>467</v>
      </c>
      <c r="M903" s="121" t="s">
        <v>2158</v>
      </c>
      <c r="N903" s="152">
        <v>178</v>
      </c>
    </row>
    <row r="904" spans="1:14" ht="15" x14ac:dyDescent="0.35">
      <c r="A904" s="124" t="s">
        <v>2159</v>
      </c>
      <c r="B904" s="140" t="s">
        <v>2160</v>
      </c>
      <c r="C904" s="144">
        <v>0.4</v>
      </c>
      <c r="D904" s="165">
        <v>0.19</v>
      </c>
      <c r="E904" s="124" t="s">
        <v>2161</v>
      </c>
      <c r="F904" s="154">
        <v>86</v>
      </c>
      <c r="G904" s="124" t="s">
        <v>2161</v>
      </c>
      <c r="H904" s="154">
        <v>23</v>
      </c>
      <c r="I904" s="124" t="s">
        <v>2162</v>
      </c>
      <c r="J904" s="154">
        <v>26</v>
      </c>
      <c r="K904" s="124" t="s">
        <v>2163</v>
      </c>
      <c r="L904" s="154">
        <v>4</v>
      </c>
      <c r="M904" s="124" t="s">
        <v>2164</v>
      </c>
      <c r="N904" s="154">
        <v>3</v>
      </c>
    </row>
    <row r="905" spans="1:14" ht="19" x14ac:dyDescent="0.35">
      <c r="A905" s="138" t="s">
        <v>2165</v>
      </c>
      <c r="B905" s="138" t="s">
        <v>2166</v>
      </c>
      <c r="C905" s="132">
        <v>67</v>
      </c>
      <c r="D905" s="164">
        <v>0.57999999999999996</v>
      </c>
      <c r="E905" s="121" t="s">
        <v>2167</v>
      </c>
      <c r="F905" s="153">
        <v>7940</v>
      </c>
      <c r="G905" s="121" t="s">
        <v>2168</v>
      </c>
      <c r="H905" s="153">
        <v>6490</v>
      </c>
      <c r="I905" s="121" t="s">
        <v>2169</v>
      </c>
      <c r="J905" s="153">
        <v>8140</v>
      </c>
      <c r="K905" s="121" t="s">
        <v>2170</v>
      </c>
      <c r="L905" s="153">
        <v>6960</v>
      </c>
      <c r="M905" s="121" t="s">
        <v>2171</v>
      </c>
      <c r="N905" s="152">
        <v>4380</v>
      </c>
    </row>
    <row r="906" spans="1:14" x14ac:dyDescent="0.35">
      <c r="A906" s="124" t="s">
        <v>2172</v>
      </c>
      <c r="B906" s="140" t="s">
        <v>2173</v>
      </c>
      <c r="C906" s="124" t="s">
        <v>2174</v>
      </c>
      <c r="D906" s="165">
        <v>0.11</v>
      </c>
      <c r="E906" s="124" t="s">
        <v>2175</v>
      </c>
      <c r="F906" s="154">
        <v>48</v>
      </c>
      <c r="G906" s="124" t="s">
        <v>2175</v>
      </c>
      <c r="H906" s="154">
        <v>13</v>
      </c>
      <c r="I906" s="124" t="s">
        <v>2176</v>
      </c>
      <c r="J906" s="154">
        <v>14</v>
      </c>
      <c r="K906" s="124" t="s">
        <v>2177</v>
      </c>
      <c r="L906" s="154">
        <v>2</v>
      </c>
      <c r="M906" s="124" t="s">
        <v>2178</v>
      </c>
      <c r="N906" s="154">
        <v>2</v>
      </c>
    </row>
    <row r="907" spans="1:14" x14ac:dyDescent="0.35">
      <c r="A907" s="121" t="s">
        <v>2179</v>
      </c>
      <c r="B907" s="138" t="s">
        <v>2180</v>
      </c>
      <c r="C907" s="121" t="s">
        <v>2181</v>
      </c>
      <c r="D907" s="164">
        <v>0.19</v>
      </c>
      <c r="E907" s="121" t="s">
        <v>2182</v>
      </c>
      <c r="F907" s="152">
        <v>63</v>
      </c>
      <c r="G907" s="121" t="s">
        <v>2182</v>
      </c>
      <c r="H907" s="152">
        <v>17</v>
      </c>
      <c r="I907" s="121" t="s">
        <v>2183</v>
      </c>
      <c r="J907" s="152">
        <v>19</v>
      </c>
      <c r="K907" s="121" t="s">
        <v>2164</v>
      </c>
      <c r="L907" s="152">
        <v>3</v>
      </c>
      <c r="M907" s="121" t="s">
        <v>2184</v>
      </c>
      <c r="N907" s="152">
        <v>2</v>
      </c>
    </row>
    <row r="908" spans="1:14" x14ac:dyDescent="0.35">
      <c r="A908" s="124" t="s">
        <v>2185</v>
      </c>
      <c r="B908" s="140" t="s">
        <v>2186</v>
      </c>
      <c r="C908" s="144">
        <v>0.3</v>
      </c>
      <c r="D908" s="165">
        <v>0.16</v>
      </c>
      <c r="E908" s="124" t="s">
        <v>2187</v>
      </c>
      <c r="F908" s="154">
        <v>60</v>
      </c>
      <c r="G908" s="124" t="s">
        <v>2187</v>
      </c>
      <c r="H908" s="154">
        <v>16</v>
      </c>
      <c r="I908" s="124" t="s">
        <v>2188</v>
      </c>
      <c r="J908" s="154">
        <v>18</v>
      </c>
      <c r="K908" s="124" t="s">
        <v>2189</v>
      </c>
      <c r="L908" s="154">
        <v>3</v>
      </c>
      <c r="M908" s="124" t="s">
        <v>1293</v>
      </c>
      <c r="N908" s="154">
        <v>2</v>
      </c>
    </row>
    <row r="909" spans="1:14" x14ac:dyDescent="0.35">
      <c r="A909" s="121" t="s">
        <v>2190</v>
      </c>
      <c r="B909" s="138" t="s">
        <v>2191</v>
      </c>
      <c r="C909" s="121" t="s">
        <v>2192</v>
      </c>
      <c r="D909" s="164">
        <v>0.03</v>
      </c>
      <c r="E909" s="121" t="s">
        <v>2193</v>
      </c>
      <c r="F909" s="152">
        <v>2</v>
      </c>
      <c r="G909" s="121" t="s">
        <v>2193</v>
      </c>
      <c r="H909" s="157" t="s">
        <v>1131</v>
      </c>
      <c r="I909" s="121" t="s">
        <v>2194</v>
      </c>
      <c r="J909" s="157" t="s">
        <v>1131</v>
      </c>
      <c r="K909" s="121" t="s">
        <v>2195</v>
      </c>
      <c r="L909" s="157" t="s">
        <v>1131</v>
      </c>
      <c r="M909" s="121" t="s">
        <v>2196</v>
      </c>
      <c r="N909" s="157" t="s">
        <v>1131</v>
      </c>
    </row>
    <row r="910" spans="1:14" x14ac:dyDescent="0.35">
      <c r="A910" s="124" t="s">
        <v>2197</v>
      </c>
      <c r="B910" s="140" t="s">
        <v>2198</v>
      </c>
      <c r="C910" s="124" t="s">
        <v>1298</v>
      </c>
      <c r="D910" s="165">
        <v>0.03</v>
      </c>
      <c r="E910" s="124" t="s">
        <v>2199</v>
      </c>
      <c r="F910" s="156" t="s">
        <v>1131</v>
      </c>
      <c r="G910" s="124" t="s">
        <v>2199</v>
      </c>
      <c r="H910" s="156" t="s">
        <v>1131</v>
      </c>
      <c r="I910" s="124" t="s">
        <v>2200</v>
      </c>
      <c r="J910" s="156" t="s">
        <v>1131</v>
      </c>
      <c r="K910" s="124" t="s">
        <v>2201</v>
      </c>
      <c r="L910" s="156" t="s">
        <v>1131</v>
      </c>
      <c r="M910" s="124" t="s">
        <v>2202</v>
      </c>
      <c r="N910" s="156" t="s">
        <v>1131</v>
      </c>
    </row>
    <row r="911" spans="1:14" x14ac:dyDescent="0.35">
      <c r="A911" s="121" t="s">
        <v>2203</v>
      </c>
      <c r="B911" s="138" t="s">
        <v>2204</v>
      </c>
      <c r="C911" s="121" t="s">
        <v>2205</v>
      </c>
      <c r="D911" s="182">
        <v>4.0000000000000001E-3</v>
      </c>
      <c r="E911" s="121" t="s">
        <v>2206</v>
      </c>
      <c r="F911" s="157" t="s">
        <v>1131</v>
      </c>
      <c r="G911" s="121" t="s">
        <v>2206</v>
      </c>
      <c r="H911" s="157" t="s">
        <v>1131</v>
      </c>
      <c r="I911" s="121" t="s">
        <v>2207</v>
      </c>
      <c r="J911" s="157" t="s">
        <v>1131</v>
      </c>
      <c r="K911" s="121" t="s">
        <v>2208</v>
      </c>
      <c r="L911" s="157" t="s">
        <v>1131</v>
      </c>
      <c r="M911" s="121" t="s">
        <v>2209</v>
      </c>
      <c r="N911" s="157" t="s">
        <v>1131</v>
      </c>
    </row>
    <row r="912" spans="1:14" x14ac:dyDescent="0.35">
      <c r="A912" s="124" t="s">
        <v>2210</v>
      </c>
      <c r="B912" s="140" t="s">
        <v>2211</v>
      </c>
      <c r="C912" s="124" t="s">
        <v>2212</v>
      </c>
      <c r="D912" s="165">
        <v>0.02</v>
      </c>
      <c r="E912" s="124" t="s">
        <v>2213</v>
      </c>
      <c r="F912" s="154">
        <v>3</v>
      </c>
      <c r="G912" s="124" t="s">
        <v>2213</v>
      </c>
      <c r="H912" s="156" t="s">
        <v>1131</v>
      </c>
      <c r="I912" s="124" t="s">
        <v>2214</v>
      </c>
      <c r="J912" s="156" t="s">
        <v>1131</v>
      </c>
      <c r="K912" s="124" t="s">
        <v>2215</v>
      </c>
      <c r="L912" s="156" t="s">
        <v>1131</v>
      </c>
      <c r="M912" s="124" t="s">
        <v>2216</v>
      </c>
      <c r="N912" s="156" t="s">
        <v>1131</v>
      </c>
    </row>
    <row r="913" spans="1:14" x14ac:dyDescent="0.35">
      <c r="A913" s="121" t="s">
        <v>2217</v>
      </c>
      <c r="B913" s="138" t="s">
        <v>2218</v>
      </c>
      <c r="C913" s="121" t="s">
        <v>2219</v>
      </c>
      <c r="D913" s="164">
        <v>0.04</v>
      </c>
      <c r="E913" s="121" t="s">
        <v>2220</v>
      </c>
      <c r="F913" s="152">
        <v>11</v>
      </c>
      <c r="G913" s="121" t="s">
        <v>2220</v>
      </c>
      <c r="H913" s="152">
        <v>3</v>
      </c>
      <c r="I913" s="121" t="s">
        <v>2221</v>
      </c>
      <c r="J913" s="152">
        <v>3</v>
      </c>
      <c r="K913" s="121" t="s">
        <v>1981</v>
      </c>
      <c r="L913" s="157" t="s">
        <v>1131</v>
      </c>
      <c r="M913" s="121" t="s">
        <v>2222</v>
      </c>
      <c r="N913" s="157" t="s">
        <v>1131</v>
      </c>
    </row>
    <row r="914" spans="1:14" x14ac:dyDescent="0.35">
      <c r="A914" s="124" t="s">
        <v>2223</v>
      </c>
      <c r="B914" s="140" t="s">
        <v>2224</v>
      </c>
      <c r="C914" s="144">
        <v>0.3</v>
      </c>
      <c r="D914" s="165">
        <v>0.1</v>
      </c>
      <c r="E914" s="124" t="s">
        <v>2225</v>
      </c>
      <c r="F914" s="154">
        <v>73</v>
      </c>
      <c r="G914" s="124" t="s">
        <v>2225</v>
      </c>
      <c r="H914" s="154">
        <v>20</v>
      </c>
      <c r="I914" s="124" t="s">
        <v>2226</v>
      </c>
      <c r="J914" s="154">
        <v>22</v>
      </c>
      <c r="K914" s="124" t="s">
        <v>2227</v>
      </c>
      <c r="L914" s="154">
        <v>3</v>
      </c>
      <c r="M914" s="124" t="s">
        <v>2228</v>
      </c>
      <c r="N914" s="154">
        <v>3</v>
      </c>
    </row>
    <row r="915" spans="1:14" ht="19" x14ac:dyDescent="0.35">
      <c r="A915" s="121" t="s">
        <v>2229</v>
      </c>
      <c r="B915" s="138" t="s">
        <v>2230</v>
      </c>
      <c r="C915" s="132">
        <v>26</v>
      </c>
      <c r="D915" s="138" t="s">
        <v>2231</v>
      </c>
      <c r="E915" s="121" t="s">
        <v>2232</v>
      </c>
      <c r="F915" s="153">
        <v>9910</v>
      </c>
      <c r="G915" s="121" t="s">
        <v>2233</v>
      </c>
      <c r="H915" s="153">
        <v>4920</v>
      </c>
      <c r="I915" s="121" t="s">
        <v>2234</v>
      </c>
      <c r="J915" s="153">
        <v>9320</v>
      </c>
      <c r="K915" s="121" t="s">
        <v>2235</v>
      </c>
      <c r="L915" s="153">
        <v>4460</v>
      </c>
      <c r="M915" s="121" t="s">
        <v>2236</v>
      </c>
      <c r="N915" s="152">
        <v>1360</v>
      </c>
    </row>
    <row r="916" spans="1:14" ht="19" x14ac:dyDescent="0.35">
      <c r="A916" s="140" t="s">
        <v>2237</v>
      </c>
      <c r="B916" s="140" t="s">
        <v>2238</v>
      </c>
      <c r="C916" s="135">
        <v>26</v>
      </c>
      <c r="D916" s="140" t="s">
        <v>2239</v>
      </c>
      <c r="E916" s="124" t="s">
        <v>2240</v>
      </c>
      <c r="F916" s="155">
        <v>9050</v>
      </c>
      <c r="G916" s="124" t="s">
        <v>2241</v>
      </c>
      <c r="H916" s="155">
        <v>4490</v>
      </c>
      <c r="I916" s="124" t="s">
        <v>1472</v>
      </c>
      <c r="J916" s="155">
        <v>8520</v>
      </c>
      <c r="K916" s="124" t="s">
        <v>2242</v>
      </c>
      <c r="L916" s="155">
        <v>4080</v>
      </c>
      <c r="M916" s="124" t="s">
        <v>2243</v>
      </c>
      <c r="N916" s="154">
        <v>1250</v>
      </c>
    </row>
    <row r="917" spans="1:14" ht="19" x14ac:dyDescent="0.35">
      <c r="A917" s="141" t="s">
        <v>2244</v>
      </c>
      <c r="B917" s="141" t="s">
        <v>2245</v>
      </c>
      <c r="C917" s="170">
        <v>26</v>
      </c>
      <c r="D917" s="141" t="s">
        <v>2246</v>
      </c>
      <c r="E917" s="127" t="s">
        <v>2247</v>
      </c>
      <c r="F917" s="171">
        <v>7320</v>
      </c>
      <c r="G917" s="127" t="s">
        <v>2248</v>
      </c>
      <c r="H917" s="171">
        <v>3630</v>
      </c>
      <c r="I917" s="127" t="s">
        <v>937</v>
      </c>
      <c r="J917" s="171">
        <v>6880</v>
      </c>
      <c r="K917" s="127" t="s">
        <v>2156</v>
      </c>
      <c r="L917" s="171">
        <v>3300</v>
      </c>
      <c r="M917" s="127" t="s">
        <v>2249</v>
      </c>
      <c r="N917" s="158">
        <v>1010</v>
      </c>
    </row>
    <row r="918" spans="1:14" x14ac:dyDescent="0.35">
      <c r="A918"/>
      <c r="B918"/>
      <c r="C918"/>
      <c r="D918"/>
      <c r="E918"/>
      <c r="F918"/>
      <c r="G918"/>
      <c r="H918"/>
      <c r="I918"/>
      <c r="J918"/>
      <c r="K918"/>
      <c r="L918"/>
      <c r="M918"/>
      <c r="N918"/>
    </row>
    <row r="919" spans="1:14" x14ac:dyDescent="0.35">
      <c r="A919" s="185"/>
      <c r="B919" s="186" t="s">
        <v>2250</v>
      </c>
      <c r="C919" s="186" t="s">
        <v>2251</v>
      </c>
      <c r="D919" s="187" t="s">
        <v>2252</v>
      </c>
      <c r="E919"/>
      <c r="F919"/>
      <c r="G919"/>
      <c r="H919"/>
      <c r="I919"/>
      <c r="J919"/>
      <c r="K919"/>
      <c r="L919"/>
      <c r="M919"/>
      <c r="N919"/>
    </row>
    <row r="920" spans="1:14" x14ac:dyDescent="0.35">
      <c r="A920" t="s">
        <v>2253</v>
      </c>
      <c r="B920" s="188">
        <v>1</v>
      </c>
      <c r="C920" s="188">
        <v>1</v>
      </c>
      <c r="D920" t="s">
        <v>2254</v>
      </c>
      <c r="E920"/>
      <c r="F920"/>
      <c r="G920"/>
      <c r="H920"/>
      <c r="I920"/>
      <c r="J920"/>
      <c r="K920"/>
      <c r="L920"/>
      <c r="M920"/>
      <c r="N920"/>
    </row>
    <row r="921" spans="1:14" x14ac:dyDescent="0.35">
      <c r="A921" t="s">
        <v>2255</v>
      </c>
      <c r="B921" s="188">
        <v>16.2</v>
      </c>
      <c r="C921" s="188">
        <v>5</v>
      </c>
      <c r="D921" t="s">
        <v>2256</v>
      </c>
      <c r="E921"/>
      <c r="F921"/>
      <c r="G921"/>
      <c r="H921"/>
      <c r="I921"/>
      <c r="J921"/>
      <c r="K921"/>
      <c r="L921"/>
      <c r="M921"/>
      <c r="N921"/>
    </row>
    <row r="922" spans="1:14" x14ac:dyDescent="0.35">
      <c r="A922" t="s">
        <v>518</v>
      </c>
      <c r="B922" s="188">
        <v>5.6</v>
      </c>
      <c r="C922" s="188">
        <v>1.8</v>
      </c>
      <c r="D922" t="s">
        <v>2257</v>
      </c>
      <c r="E922"/>
      <c r="F922"/>
      <c r="G922"/>
      <c r="H922"/>
      <c r="I922"/>
      <c r="J922"/>
      <c r="K922"/>
      <c r="L922"/>
      <c r="M922"/>
      <c r="N922"/>
    </row>
    <row r="923" spans="1:14" x14ac:dyDescent="0.35">
      <c r="A923" t="s">
        <v>2258</v>
      </c>
      <c r="B923" s="188">
        <v>-2.4</v>
      </c>
      <c r="C923" s="188">
        <v>-8.1999999999999993</v>
      </c>
      <c r="D923" t="s">
        <v>2259</v>
      </c>
      <c r="E923"/>
      <c r="F923"/>
      <c r="G923"/>
      <c r="H923"/>
      <c r="I923"/>
      <c r="J923"/>
      <c r="K923"/>
      <c r="L923"/>
      <c r="M923"/>
      <c r="N923"/>
    </row>
    <row r="924" spans="1:14" x14ac:dyDescent="0.35">
      <c r="A924" t="s">
        <v>2260</v>
      </c>
      <c r="B924" s="188">
        <v>0</v>
      </c>
      <c r="C924" s="188">
        <v>0</v>
      </c>
      <c r="D924" t="s">
        <v>2261</v>
      </c>
      <c r="E924"/>
      <c r="F924"/>
      <c r="G924"/>
      <c r="H924"/>
      <c r="I924"/>
      <c r="J924"/>
      <c r="K924"/>
      <c r="L924"/>
      <c r="M924"/>
      <c r="N924"/>
    </row>
    <row r="925" spans="1:14" x14ac:dyDescent="0.35">
      <c r="A925" t="s">
        <v>2262</v>
      </c>
      <c r="B925" s="188">
        <v>0</v>
      </c>
      <c r="C925" s="188">
        <v>0</v>
      </c>
      <c r="D925" t="s">
        <v>2261</v>
      </c>
      <c r="E925"/>
      <c r="F925"/>
      <c r="G925"/>
      <c r="H925"/>
      <c r="I925"/>
      <c r="J925"/>
      <c r="K925"/>
      <c r="L925"/>
      <c r="M925"/>
      <c r="N925"/>
    </row>
    <row r="926" spans="1:14" x14ac:dyDescent="0.35">
      <c r="A926" t="s">
        <v>2263</v>
      </c>
      <c r="B926" s="188">
        <v>0</v>
      </c>
      <c r="C926" s="188">
        <v>0</v>
      </c>
      <c r="D926" t="s">
        <v>2264</v>
      </c>
      <c r="E926"/>
      <c r="F926"/>
      <c r="G926"/>
      <c r="H926"/>
      <c r="I926"/>
      <c r="J926"/>
      <c r="K926"/>
      <c r="L926"/>
      <c r="M926"/>
      <c r="N926"/>
    </row>
    <row r="927" spans="1:14" x14ac:dyDescent="0.35">
      <c r="A927" t="s">
        <v>2265</v>
      </c>
      <c r="B927" s="188">
        <v>1200</v>
      </c>
      <c r="C927" s="188">
        <v>345</v>
      </c>
      <c r="D927" t="s">
        <v>2266</v>
      </c>
      <c r="E927"/>
      <c r="F927"/>
      <c r="G927"/>
      <c r="H927"/>
      <c r="I927"/>
      <c r="J927"/>
      <c r="K927"/>
      <c r="L927"/>
      <c r="M927"/>
      <c r="N927"/>
    </row>
    <row r="928" spans="1:14" x14ac:dyDescent="0.35">
      <c r="A928" t="s">
        <v>2267</v>
      </c>
      <c r="B928" s="188">
        <v>-160</v>
      </c>
      <c r="C928" s="188">
        <v>-46</v>
      </c>
      <c r="D928" t="s">
        <v>2268</v>
      </c>
      <c r="E928"/>
      <c r="F928"/>
      <c r="G928"/>
      <c r="H928"/>
      <c r="I928"/>
      <c r="J928"/>
      <c r="K928"/>
      <c r="L928"/>
      <c r="M928"/>
      <c r="N928"/>
    </row>
    <row r="929" spans="1:14" x14ac:dyDescent="0.35">
      <c r="A929" t="s">
        <v>2269</v>
      </c>
      <c r="B929" s="188">
        <v>84</v>
      </c>
      <c r="C929" s="188">
        <v>28</v>
      </c>
      <c r="D929" t="s">
        <v>2270</v>
      </c>
      <c r="E929"/>
      <c r="F929"/>
      <c r="G929"/>
      <c r="H929"/>
      <c r="I929"/>
      <c r="J929"/>
      <c r="K929"/>
      <c r="L929"/>
      <c r="M929"/>
      <c r="N929"/>
    </row>
    <row r="930" spans="1:14" x14ac:dyDescent="0.35">
      <c r="A930" t="s">
        <v>2271</v>
      </c>
      <c r="B930" s="188">
        <v>264</v>
      </c>
      <c r="C930" s="188">
        <v>265</v>
      </c>
      <c r="D930" t="s">
        <v>2272</v>
      </c>
      <c r="E930"/>
      <c r="F930"/>
      <c r="G930"/>
      <c r="H930"/>
      <c r="I930"/>
      <c r="J930"/>
      <c r="K930"/>
      <c r="L930"/>
      <c r="M930"/>
      <c r="N930"/>
    </row>
    <row r="931" spans="1:14" x14ac:dyDescent="0.35">
      <c r="A931" t="s">
        <v>2273</v>
      </c>
      <c r="B931" s="188">
        <v>1</v>
      </c>
      <c r="C931" s="188">
        <v>1</v>
      </c>
      <c r="D931" t="s">
        <v>2274</v>
      </c>
      <c r="E931"/>
      <c r="F931"/>
      <c r="G931"/>
      <c r="H931"/>
      <c r="I931"/>
      <c r="J931"/>
      <c r="K931"/>
      <c r="L931"/>
      <c r="M931"/>
      <c r="N931"/>
    </row>
    <row r="932" spans="1:14" x14ac:dyDescent="0.35">
      <c r="A932"/>
      <c r="B932"/>
      <c r="C932"/>
      <c r="D932" t="s">
        <v>2275</v>
      </c>
      <c r="E932"/>
      <c r="F932"/>
      <c r="G932"/>
      <c r="H932"/>
      <c r="I932"/>
      <c r="J932"/>
      <c r="K932"/>
      <c r="L932"/>
      <c r="M932"/>
      <c r="N932"/>
    </row>
    <row r="933" spans="1:14" x14ac:dyDescent="0.35">
      <c r="A933"/>
      <c r="B933"/>
      <c r="C933"/>
      <c r="D933" t="s">
        <v>2276</v>
      </c>
      <c r="E933"/>
      <c r="F933"/>
      <c r="G933"/>
      <c r="H933"/>
      <c r="I933"/>
      <c r="J933"/>
      <c r="K933"/>
      <c r="L933"/>
      <c r="M933"/>
      <c r="N933"/>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N7"/>
  <sheetViews>
    <sheetView workbookViewId="0">
      <selection activeCell="B2" sqref="B2"/>
    </sheetView>
  </sheetViews>
  <sheetFormatPr defaultColWidth="10.90625" defaultRowHeight="14.5" x14ac:dyDescent="0.35"/>
  <sheetData>
    <row r="1" spans="1:14" x14ac:dyDescent="0.35">
      <c r="A1" s="460" t="s">
        <v>3481</v>
      </c>
      <c r="K1" s="460" t="s">
        <v>3489</v>
      </c>
    </row>
    <row r="2" spans="1:14" x14ac:dyDescent="0.35">
      <c r="A2" t="s">
        <v>3482</v>
      </c>
      <c r="B2" t="s">
        <v>3483</v>
      </c>
      <c r="K2" t="s">
        <v>3482</v>
      </c>
      <c r="L2" t="s">
        <v>3491</v>
      </c>
    </row>
    <row r="4" spans="1:14" x14ac:dyDescent="0.35">
      <c r="C4" t="s">
        <v>3486</v>
      </c>
      <c r="K4" s="195"/>
      <c r="L4" s="195" t="s">
        <v>3486</v>
      </c>
      <c r="M4" s="195"/>
      <c r="N4" s="195"/>
    </row>
    <row r="5" spans="1:14" x14ac:dyDescent="0.35">
      <c r="B5" t="s">
        <v>3484</v>
      </c>
      <c r="C5" t="s">
        <v>3485</v>
      </c>
      <c r="D5" t="s">
        <v>3488</v>
      </c>
      <c r="E5" t="s">
        <v>3487</v>
      </c>
      <c r="K5" s="195" t="s">
        <v>3484</v>
      </c>
      <c r="L5" s="195" t="s">
        <v>3485</v>
      </c>
      <c r="M5" s="195" t="s">
        <v>3490</v>
      </c>
      <c r="N5" s="195"/>
    </row>
    <row r="6" spans="1:14" x14ac:dyDescent="0.35">
      <c r="B6">
        <v>2030</v>
      </c>
      <c r="C6">
        <v>991</v>
      </c>
      <c r="D6" s="459">
        <f>C6-210</f>
        <v>781</v>
      </c>
      <c r="E6" s="459">
        <f>D6-137</f>
        <v>644</v>
      </c>
      <c r="K6" s="195">
        <v>2050</v>
      </c>
      <c r="L6" s="195">
        <v>399.66</v>
      </c>
      <c r="M6" s="458">
        <f>L6*0.5</f>
        <v>199.83</v>
      </c>
      <c r="N6" s="195"/>
    </row>
    <row r="7" spans="1:14" x14ac:dyDescent="0.35">
      <c r="D7" s="457">
        <f>1-D6/$C6</f>
        <v>0.21190716448032287</v>
      </c>
      <c r="E7" s="457">
        <f>1-E6/$C6</f>
        <v>0.35015136226034305</v>
      </c>
      <c r="K7" s="195"/>
      <c r="L7" s="195"/>
      <c r="M7" s="457">
        <f t="shared" ref="M7" si="0">1-M6/$L6</f>
        <v>0.5</v>
      </c>
      <c r="N7" s="45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17" t="s">
        <v>11</v>
      </c>
      <c r="B1" s="517"/>
      <c r="C1" s="517"/>
      <c r="D1" s="517"/>
      <c r="E1" s="517"/>
    </row>
    <row r="2" spans="1:5" x14ac:dyDescent="0.35">
      <c r="A2" s="518" t="s">
        <v>164</v>
      </c>
      <c r="B2" s="518"/>
      <c r="C2" s="518"/>
      <c r="D2" s="518"/>
      <c r="E2" s="518"/>
    </row>
    <row r="19" spans="1:5" x14ac:dyDescent="0.35">
      <c r="A19" s="8" t="s">
        <v>165</v>
      </c>
    </row>
    <row r="20" spans="1:5" x14ac:dyDescent="0.35">
      <c r="A20" s="8">
        <v>155400</v>
      </c>
      <c r="B20" s="8" t="s">
        <v>166</v>
      </c>
    </row>
    <row r="21" spans="1:5" x14ac:dyDescent="0.35">
      <c r="A21" s="518" t="s">
        <v>167</v>
      </c>
      <c r="B21" s="518"/>
      <c r="C21" s="518"/>
      <c r="D21" s="518"/>
      <c r="E21" s="518"/>
    </row>
    <row r="38" spans="1:5" x14ac:dyDescent="0.35">
      <c r="A38" s="8" t="s">
        <v>165</v>
      </c>
    </row>
    <row r="39" spans="1:5" x14ac:dyDescent="0.35">
      <c r="A39" s="8">
        <v>100800</v>
      </c>
      <c r="B39" s="8" t="s">
        <v>166</v>
      </c>
    </row>
    <row r="40" spans="1:5" x14ac:dyDescent="0.35">
      <c r="A40" s="518" t="s">
        <v>168</v>
      </c>
      <c r="B40" s="518"/>
      <c r="C40" s="518"/>
      <c r="D40" s="518"/>
      <c r="E40" s="518"/>
    </row>
    <row r="57" spans="1:5" ht="15" thickBot="1" x14ac:dyDescent="0.4">
      <c r="A57" s="8" t="s">
        <v>165</v>
      </c>
    </row>
    <row r="58" spans="1:5" ht="15" thickBot="1" x14ac:dyDescent="0.4">
      <c r="A58" s="10">
        <v>194000</v>
      </c>
      <c r="B58" s="8" t="s">
        <v>169</v>
      </c>
    </row>
    <row r="60" spans="1:5" x14ac:dyDescent="0.35">
      <c r="A60" s="517" t="s">
        <v>170</v>
      </c>
      <c r="B60" s="517"/>
      <c r="C60" s="517"/>
      <c r="D60" s="517"/>
      <c r="E60" s="517"/>
    </row>
    <row r="85" spans="1:37" s="11" customFormat="1" x14ac:dyDescent="0.35">
      <c r="A85" s="8" t="s">
        <v>386</v>
      </c>
      <c r="B85" s="8">
        <v>55.1</v>
      </c>
      <c r="C85" s="8" t="s">
        <v>387</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388</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389</v>
      </c>
      <c r="B88" s="13">
        <f>(B86-B85)/B85</f>
        <v>1.0254083484573502</v>
      </c>
    </row>
    <row r="89" spans="1:37" x14ac:dyDescent="0.35">
      <c r="A89" s="517" t="s">
        <v>171</v>
      </c>
      <c r="B89" s="517"/>
      <c r="C89" s="517"/>
      <c r="D89" s="517"/>
      <c r="E89" s="517"/>
    </row>
    <row r="90" spans="1:37" x14ac:dyDescent="0.35">
      <c r="A90" s="8">
        <v>6.6290250000000004</v>
      </c>
      <c r="B90" s="8" t="s">
        <v>392</v>
      </c>
      <c r="E90" s="8" t="s">
        <v>397</v>
      </c>
    </row>
    <row r="91" spans="1:37" x14ac:dyDescent="0.35">
      <c r="A91" s="8">
        <f>1/A90</f>
        <v>0.15085174667466181</v>
      </c>
      <c r="B91" s="8" t="s">
        <v>393</v>
      </c>
      <c r="E91" s="8" t="s">
        <v>176</v>
      </c>
    </row>
    <row r="92" spans="1:37" x14ac:dyDescent="0.35">
      <c r="A92" s="14">
        <v>0.5</v>
      </c>
      <c r="B92" s="8" t="s">
        <v>394</v>
      </c>
      <c r="E92" s="8" t="s">
        <v>398</v>
      </c>
    </row>
    <row r="93" spans="1:37" x14ac:dyDescent="0.35">
      <c r="A93" s="8">
        <f>A92*A91</f>
        <v>7.5425873337330904E-2</v>
      </c>
      <c r="B93" s="8" t="s">
        <v>395</v>
      </c>
      <c r="E93" s="8" t="s">
        <v>176</v>
      </c>
    </row>
    <row r="94" spans="1:37" x14ac:dyDescent="0.35">
      <c r="A94" s="8">
        <f>1/A93</f>
        <v>13.258050000000001</v>
      </c>
      <c r="B94" s="8" t="s">
        <v>396</v>
      </c>
      <c r="E94" s="8" t="s">
        <v>176</v>
      </c>
      <c r="J94" s="14"/>
    </row>
    <row r="95" spans="1:37" ht="15" thickBot="1" x14ac:dyDescent="0.4">
      <c r="A95" s="8">
        <v>8.0274920000000005</v>
      </c>
      <c r="B95" s="8" t="s">
        <v>390</v>
      </c>
      <c r="E95" s="8" t="s">
        <v>399</v>
      </c>
      <c r="J95" s="14"/>
    </row>
    <row r="96" spans="1:37" ht="15" thickBot="1" x14ac:dyDescent="0.4">
      <c r="A96" s="15">
        <f>(A94-A95)/A95</f>
        <v>0.65158059329115492</v>
      </c>
      <c r="B96" s="8" t="s">
        <v>391</v>
      </c>
      <c r="C96" s="16"/>
      <c r="E96" s="8" t="s">
        <v>176</v>
      </c>
    </row>
    <row r="98" spans="1:5" x14ac:dyDescent="0.35">
      <c r="A98" s="517" t="s">
        <v>172</v>
      </c>
      <c r="B98" s="517"/>
      <c r="C98" s="517"/>
      <c r="D98" s="517"/>
      <c r="E98" s="517"/>
    </row>
    <row r="99" spans="1:5" x14ac:dyDescent="0.35">
      <c r="A99" s="16">
        <v>0.3</v>
      </c>
      <c r="B99" s="14" t="s">
        <v>401</v>
      </c>
    </row>
    <row r="100" spans="1:5" x14ac:dyDescent="0.35">
      <c r="A100" s="8">
        <v>63.5</v>
      </c>
      <c r="B100" s="8" t="s">
        <v>402</v>
      </c>
    </row>
    <row r="101" spans="1:5" x14ac:dyDescent="0.35">
      <c r="A101" s="8">
        <f>1/A100</f>
        <v>1.5748031496062992E-2</v>
      </c>
      <c r="B101" s="8" t="s">
        <v>400</v>
      </c>
    </row>
    <row r="102" spans="1:5" x14ac:dyDescent="0.35">
      <c r="A102" s="17">
        <f>A101*(1-A99)</f>
        <v>1.1023622047244094E-2</v>
      </c>
      <c r="B102" s="8" t="s">
        <v>403</v>
      </c>
    </row>
    <row r="103" spans="1:5" x14ac:dyDescent="0.35">
      <c r="A103" s="17">
        <f>1/A102</f>
        <v>90.714285714285722</v>
      </c>
      <c r="B103" s="8" t="s">
        <v>407</v>
      </c>
    </row>
    <row r="104" spans="1:5" x14ac:dyDescent="0.35">
      <c r="A104" s="16">
        <v>0.35</v>
      </c>
      <c r="B104" s="8" t="s">
        <v>404</v>
      </c>
    </row>
    <row r="105" spans="1:5" x14ac:dyDescent="0.35">
      <c r="A105" s="8">
        <f>A102*(1-A104)</f>
        <v>7.1653543307086615E-3</v>
      </c>
      <c r="B105" s="8" t="s">
        <v>405</v>
      </c>
    </row>
    <row r="106" spans="1:5" ht="15" thickBot="1" x14ac:dyDescent="0.4">
      <c r="A106" s="8">
        <f>1/A105</f>
        <v>139.56043956043956</v>
      </c>
      <c r="B106" s="8" t="s">
        <v>406</v>
      </c>
    </row>
    <row r="107" spans="1:5" ht="15" thickBot="1" x14ac:dyDescent="0.4">
      <c r="A107" s="18">
        <f>(A106-A103)/A103</f>
        <v>0.53846153846153832</v>
      </c>
      <c r="B107" s="8" t="s">
        <v>408</v>
      </c>
    </row>
    <row r="108" spans="1:5" x14ac:dyDescent="0.35">
      <c r="A108" s="19"/>
    </row>
    <row r="109" spans="1:5" x14ac:dyDescent="0.35">
      <c r="A109" s="517" t="s">
        <v>174</v>
      </c>
      <c r="B109" s="517"/>
      <c r="C109" s="517"/>
      <c r="D109" s="517"/>
      <c r="E109" s="517"/>
    </row>
    <row r="110" spans="1:5" ht="15" thickBot="1" x14ac:dyDescent="0.4"/>
    <row r="111" spans="1:5" ht="15" thickBot="1" x14ac:dyDescent="0.4">
      <c r="A111" s="18">
        <f>A122</f>
        <v>0.20481927710843381</v>
      </c>
      <c r="B111" s="8" t="s">
        <v>410</v>
      </c>
    </row>
    <row r="113" spans="1:12" x14ac:dyDescent="0.35">
      <c r="A113" s="517" t="s">
        <v>173</v>
      </c>
      <c r="B113" s="517"/>
      <c r="C113" s="517"/>
      <c r="D113" s="517"/>
      <c r="E113" s="517"/>
    </row>
    <row r="114" spans="1:12" x14ac:dyDescent="0.35">
      <c r="A114" s="16">
        <v>0.2</v>
      </c>
      <c r="B114" s="14" t="s">
        <v>401</v>
      </c>
    </row>
    <row r="115" spans="1:12" x14ac:dyDescent="0.35">
      <c r="A115" s="8">
        <v>1.95</v>
      </c>
      <c r="B115" s="8" t="s">
        <v>409</v>
      </c>
    </row>
    <row r="116" spans="1:12" x14ac:dyDescent="0.35">
      <c r="A116" s="8">
        <f>1/A115</f>
        <v>0.51282051282051289</v>
      </c>
      <c r="B116" s="8" t="s">
        <v>400</v>
      </c>
    </row>
    <row r="117" spans="1:12" x14ac:dyDescent="0.35">
      <c r="A117" s="17">
        <f>A116*(1-A114)</f>
        <v>0.41025641025641035</v>
      </c>
      <c r="B117" s="8" t="s">
        <v>403</v>
      </c>
    </row>
    <row r="118" spans="1:12" x14ac:dyDescent="0.35">
      <c r="A118" s="17">
        <f>1/A117</f>
        <v>2.4374999999999996</v>
      </c>
      <c r="B118" s="8" t="s">
        <v>407</v>
      </c>
    </row>
    <row r="119" spans="1:12" x14ac:dyDescent="0.35">
      <c r="A119" s="16">
        <v>0.17</v>
      </c>
      <c r="B119" s="8" t="s">
        <v>404</v>
      </c>
    </row>
    <row r="120" spans="1:12" x14ac:dyDescent="0.35">
      <c r="A120" s="8">
        <f>A117*(1-A119)</f>
        <v>0.34051282051282056</v>
      </c>
      <c r="B120" s="8" t="s">
        <v>405</v>
      </c>
    </row>
    <row r="121" spans="1:12" ht="15" thickBot="1" x14ac:dyDescent="0.4">
      <c r="A121" s="8">
        <f>1/A120</f>
        <v>2.9367469879518069</v>
      </c>
      <c r="B121" s="8" t="s">
        <v>406</v>
      </c>
    </row>
    <row r="122" spans="1:12" ht="15" thickBot="1" x14ac:dyDescent="0.4">
      <c r="A122" s="18">
        <f>(A121-A118)/A118</f>
        <v>0.20481927710843381</v>
      </c>
      <c r="B122" s="8" t="s">
        <v>408</v>
      </c>
    </row>
    <row r="124" spans="1:12" x14ac:dyDescent="0.35">
      <c r="A124" s="517" t="s">
        <v>411</v>
      </c>
      <c r="B124" s="517"/>
      <c r="C124" s="517"/>
      <c r="D124" s="517"/>
      <c r="E124" s="517"/>
      <c r="J124" s="20"/>
    </row>
    <row r="125" spans="1:12" x14ac:dyDescent="0.35">
      <c r="A125" s="21">
        <v>4.4824543659231753E-4</v>
      </c>
      <c r="B125" s="8" t="s">
        <v>413</v>
      </c>
      <c r="K125" s="14"/>
      <c r="L125" s="14"/>
    </row>
    <row r="126" spans="1:12" x14ac:dyDescent="0.35">
      <c r="A126" s="8">
        <v>1.27</v>
      </c>
      <c r="B126" s="22" t="s">
        <v>417</v>
      </c>
      <c r="F126" s="23"/>
      <c r="J126" s="4"/>
      <c r="K126" s="21"/>
      <c r="L126" s="21"/>
    </row>
    <row r="127" spans="1:12" x14ac:dyDescent="0.35">
      <c r="A127" s="8">
        <f>(1/CONVERT(A125/A126,"mi","km")*0.00105505585)</f>
        <v>1.857438352962903</v>
      </c>
      <c r="B127" s="22" t="s">
        <v>414</v>
      </c>
      <c r="J127" s="24"/>
      <c r="K127" s="21"/>
      <c r="L127" s="21"/>
    </row>
    <row r="128" spans="1:12" x14ac:dyDescent="0.35">
      <c r="A128" s="8">
        <f>1/A127</f>
        <v>0.53837587578874124</v>
      </c>
      <c r="B128" s="22" t="s">
        <v>415</v>
      </c>
      <c r="F128" s="23"/>
      <c r="K128" s="16"/>
      <c r="L128" s="14"/>
    </row>
    <row r="129" spans="1:12" x14ac:dyDescent="0.35">
      <c r="A129" s="8">
        <v>1.07</v>
      </c>
      <c r="B129" s="8" t="s">
        <v>412</v>
      </c>
      <c r="F129" s="23"/>
      <c r="K129" s="16"/>
      <c r="L129" s="14"/>
    </row>
    <row r="130" spans="1:12" ht="15" thickBot="1" x14ac:dyDescent="0.4">
      <c r="A130" s="8">
        <f>1/A129</f>
        <v>0.93457943925233644</v>
      </c>
      <c r="B130" s="8" t="s">
        <v>416</v>
      </c>
      <c r="F130" s="23"/>
      <c r="K130" s="14"/>
      <c r="L130" s="14"/>
    </row>
    <row r="131" spans="1:12" ht="15" thickBot="1" x14ac:dyDescent="0.4">
      <c r="A131" s="18">
        <f>(A130-A128)/A128</f>
        <v>0.73592369435785332</v>
      </c>
      <c r="B131" s="8" t="s">
        <v>408</v>
      </c>
      <c r="F131" s="23"/>
    </row>
    <row r="133" spans="1:12" x14ac:dyDescent="0.35">
      <c r="A133" s="20"/>
      <c r="B133" s="14"/>
      <c r="C133" s="14"/>
    </row>
    <row r="134" spans="1:12" x14ac:dyDescent="0.35">
      <c r="A134" s="517" t="s">
        <v>104</v>
      </c>
      <c r="B134" s="517"/>
      <c r="C134" s="517"/>
      <c r="D134" s="517"/>
      <c r="E134" s="517"/>
    </row>
    <row r="135" spans="1:12" x14ac:dyDescent="0.35">
      <c r="A135" s="25" t="s">
        <v>429</v>
      </c>
      <c r="B135" s="26"/>
      <c r="C135" s="26"/>
      <c r="D135" s="26"/>
      <c r="E135" s="26"/>
      <c r="F135" s="26"/>
      <c r="G135" s="26"/>
    </row>
    <row r="136" spans="1:12" x14ac:dyDescent="0.35">
      <c r="A136" s="27"/>
      <c r="B136" s="520" t="s">
        <v>430</v>
      </c>
      <c r="C136" s="521"/>
      <c r="D136" s="521"/>
      <c r="E136" s="522"/>
      <c r="F136" s="26"/>
      <c r="G136" s="26"/>
    </row>
    <row r="137" spans="1:12" x14ac:dyDescent="0.35">
      <c r="A137" s="28"/>
      <c r="B137" s="520" t="s">
        <v>431</v>
      </c>
      <c r="C137" s="522"/>
      <c r="D137" s="520" t="s">
        <v>432</v>
      </c>
      <c r="E137" s="522"/>
      <c r="F137" s="26"/>
      <c r="G137" s="26"/>
    </row>
    <row r="138" spans="1:12" x14ac:dyDescent="0.35">
      <c r="A138" s="29" t="s">
        <v>433</v>
      </c>
      <c r="B138" s="30" t="s">
        <v>434</v>
      </c>
      <c r="C138" s="30" t="s">
        <v>435</v>
      </c>
      <c r="D138" s="30" t="s">
        <v>434</v>
      </c>
      <c r="E138" s="30" t="s">
        <v>435</v>
      </c>
      <c r="F138" s="26"/>
      <c r="G138" s="31" t="s">
        <v>436</v>
      </c>
    </row>
    <row r="139" spans="1:12" x14ac:dyDescent="0.35">
      <c r="A139" s="32" t="s">
        <v>437</v>
      </c>
      <c r="B139" s="33">
        <v>95</v>
      </c>
      <c r="C139" s="34">
        <v>95</v>
      </c>
      <c r="D139" s="33">
        <v>50</v>
      </c>
      <c r="E139" s="34">
        <v>50</v>
      </c>
      <c r="F139" s="31" t="s">
        <v>129</v>
      </c>
      <c r="G139" s="26">
        <f>(C139-E139)/C139</f>
        <v>0.47368421052631576</v>
      </c>
    </row>
    <row r="140" spans="1:12" x14ac:dyDescent="0.35">
      <c r="A140" s="35" t="s">
        <v>438</v>
      </c>
      <c r="B140" s="36">
        <v>100</v>
      </c>
      <c r="C140" s="37">
        <v>100</v>
      </c>
      <c r="D140" s="36">
        <v>70</v>
      </c>
      <c r="E140" s="37">
        <v>70</v>
      </c>
      <c r="F140" s="31" t="s">
        <v>129</v>
      </c>
      <c r="G140" s="26">
        <f t="shared" ref="G140:G156" si="0">(C140-E140)/C140</f>
        <v>0.3</v>
      </c>
    </row>
    <row r="141" spans="1:12" x14ac:dyDescent="0.35">
      <c r="A141" s="35" t="s">
        <v>439</v>
      </c>
      <c r="B141" s="36">
        <v>95</v>
      </c>
      <c r="C141" s="37">
        <v>95</v>
      </c>
      <c r="D141" s="36">
        <v>50</v>
      </c>
      <c r="E141" s="37">
        <v>50</v>
      </c>
      <c r="F141" s="31" t="s">
        <v>129</v>
      </c>
      <c r="G141" s="26">
        <f t="shared" si="0"/>
        <v>0.47368421052631576</v>
      </c>
    </row>
    <row r="142" spans="1:12" x14ac:dyDescent="0.35">
      <c r="A142" s="35" t="s">
        <v>440</v>
      </c>
      <c r="B142" s="36">
        <v>105</v>
      </c>
      <c r="C142" s="37">
        <v>105</v>
      </c>
      <c r="D142" s="36">
        <v>110</v>
      </c>
      <c r="E142" s="37">
        <v>110</v>
      </c>
      <c r="F142" s="38" t="s">
        <v>456</v>
      </c>
      <c r="G142" s="26">
        <f t="shared" si="0"/>
        <v>-4.7619047619047616E-2</v>
      </c>
    </row>
    <row r="143" spans="1:12" x14ac:dyDescent="0.35">
      <c r="A143" s="35" t="s">
        <v>441</v>
      </c>
      <c r="B143" s="36">
        <v>80</v>
      </c>
      <c r="C143" s="37">
        <v>80</v>
      </c>
      <c r="D143" s="36">
        <v>35</v>
      </c>
      <c r="E143" s="37">
        <v>35</v>
      </c>
      <c r="F143" s="31" t="s">
        <v>129</v>
      </c>
      <c r="G143" s="26">
        <f t="shared" si="0"/>
        <v>0.5625</v>
      </c>
    </row>
    <row r="144" spans="1:12" x14ac:dyDescent="0.35">
      <c r="A144" s="35" t="s">
        <v>442</v>
      </c>
      <c r="B144" s="36">
        <v>70</v>
      </c>
      <c r="C144" s="37">
        <v>70</v>
      </c>
      <c r="D144" s="36">
        <v>50</v>
      </c>
      <c r="E144" s="37">
        <v>50</v>
      </c>
      <c r="F144" s="31" t="s">
        <v>129</v>
      </c>
      <c r="G144" s="26">
        <f t="shared" si="0"/>
        <v>0.2857142857142857</v>
      </c>
    </row>
    <row r="145" spans="1:9" x14ac:dyDescent="0.35">
      <c r="A145" s="35" t="s">
        <v>443</v>
      </c>
      <c r="B145" s="36">
        <v>90</v>
      </c>
      <c r="C145" s="37">
        <v>90</v>
      </c>
      <c r="D145" s="36">
        <v>80</v>
      </c>
      <c r="E145" s="37">
        <v>80</v>
      </c>
      <c r="F145" s="31" t="s">
        <v>444</v>
      </c>
      <c r="G145" s="26">
        <f t="shared" si="0"/>
        <v>0.1111111111111111</v>
      </c>
    </row>
    <row r="146" spans="1:9" x14ac:dyDescent="0.35">
      <c r="A146" s="35" t="s">
        <v>445</v>
      </c>
      <c r="B146" s="36">
        <v>100</v>
      </c>
      <c r="C146" s="37">
        <v>100</v>
      </c>
      <c r="D146" s="36">
        <v>90</v>
      </c>
      <c r="E146" s="37">
        <v>90</v>
      </c>
      <c r="F146" s="31" t="s">
        <v>129</v>
      </c>
      <c r="G146" s="26">
        <f t="shared" si="0"/>
        <v>0.1</v>
      </c>
    </row>
    <row r="147" spans="1:9" x14ac:dyDescent="0.35">
      <c r="A147" s="35" t="s">
        <v>446</v>
      </c>
      <c r="B147" s="36">
        <v>80</v>
      </c>
      <c r="C147" s="37">
        <v>80</v>
      </c>
      <c r="D147" s="36">
        <v>40</v>
      </c>
      <c r="E147" s="37">
        <v>40</v>
      </c>
      <c r="F147" s="31" t="s">
        <v>129</v>
      </c>
      <c r="G147" s="26">
        <f t="shared" si="0"/>
        <v>0.5</v>
      </c>
    </row>
    <row r="148" spans="1:9" x14ac:dyDescent="0.35">
      <c r="A148" s="35" t="s">
        <v>447</v>
      </c>
      <c r="B148" s="36">
        <v>80</v>
      </c>
      <c r="C148" s="37">
        <v>80</v>
      </c>
      <c r="D148" s="36">
        <v>50</v>
      </c>
      <c r="E148" s="37">
        <v>50</v>
      </c>
      <c r="F148" s="31" t="s">
        <v>129</v>
      </c>
      <c r="G148" s="26">
        <f t="shared" si="0"/>
        <v>0.375</v>
      </c>
    </row>
    <row r="149" spans="1:9" x14ac:dyDescent="0.35">
      <c r="A149" s="35" t="s">
        <v>448</v>
      </c>
      <c r="B149" s="36">
        <v>90</v>
      </c>
      <c r="C149" s="37">
        <v>90</v>
      </c>
      <c r="D149" s="36">
        <v>80</v>
      </c>
      <c r="E149" s="37">
        <v>80</v>
      </c>
      <c r="F149" s="31" t="s">
        <v>444</v>
      </c>
      <c r="G149" s="26">
        <f t="shared" si="0"/>
        <v>0.1111111111111111</v>
      </c>
    </row>
    <row r="150" spans="1:9" x14ac:dyDescent="0.35">
      <c r="A150" s="35" t="s">
        <v>449</v>
      </c>
      <c r="B150" s="36">
        <v>95</v>
      </c>
      <c r="C150" s="37">
        <v>95</v>
      </c>
      <c r="D150" s="36">
        <v>90</v>
      </c>
      <c r="E150" s="37">
        <v>90</v>
      </c>
      <c r="F150" s="38" t="s">
        <v>456</v>
      </c>
      <c r="G150" s="26">
        <f t="shared" si="0"/>
        <v>5.2631578947368418E-2</v>
      </c>
    </row>
    <row r="151" spans="1:9" x14ac:dyDescent="0.35">
      <c r="A151" s="35" t="s">
        <v>450</v>
      </c>
      <c r="B151" s="36">
        <v>95</v>
      </c>
      <c r="C151" s="37">
        <v>95</v>
      </c>
      <c r="D151" s="36">
        <v>90</v>
      </c>
      <c r="E151" s="37">
        <v>90</v>
      </c>
      <c r="F151" s="38" t="s">
        <v>456</v>
      </c>
      <c r="G151" s="26">
        <f t="shared" si="0"/>
        <v>5.2631578947368418E-2</v>
      </c>
    </row>
    <row r="152" spans="1:9" x14ac:dyDescent="0.35">
      <c r="A152" s="35" t="s">
        <v>451</v>
      </c>
      <c r="B152" s="36">
        <v>80</v>
      </c>
      <c r="C152" s="37">
        <v>50</v>
      </c>
      <c r="D152" s="36">
        <v>30</v>
      </c>
      <c r="E152" s="37">
        <v>30</v>
      </c>
      <c r="F152" s="31" t="s">
        <v>128</v>
      </c>
      <c r="G152" s="26">
        <f>(C152-E152)/C152</f>
        <v>0.4</v>
      </c>
    </row>
    <row r="153" spans="1:9" x14ac:dyDescent="0.35">
      <c r="A153" s="35" t="s">
        <v>452</v>
      </c>
      <c r="B153" s="36">
        <v>90</v>
      </c>
      <c r="C153" s="37">
        <v>90</v>
      </c>
      <c r="D153" s="36">
        <v>70</v>
      </c>
      <c r="E153" s="37">
        <v>70</v>
      </c>
      <c r="F153" s="31" t="s">
        <v>125</v>
      </c>
      <c r="G153" s="26">
        <f t="shared" si="0"/>
        <v>0.22222222222222221</v>
      </c>
    </row>
    <row r="154" spans="1:9" x14ac:dyDescent="0.35">
      <c r="A154" s="35" t="s">
        <v>453</v>
      </c>
      <c r="B154" s="36">
        <v>95</v>
      </c>
      <c r="C154" s="37">
        <v>90</v>
      </c>
      <c r="D154" s="36">
        <v>80</v>
      </c>
      <c r="E154" s="37">
        <v>80</v>
      </c>
      <c r="F154" s="38" t="s">
        <v>456</v>
      </c>
      <c r="G154" s="26">
        <f t="shared" si="0"/>
        <v>0.1111111111111111</v>
      </c>
      <c r="I154" s="39"/>
    </row>
    <row r="155" spans="1:9" x14ac:dyDescent="0.35">
      <c r="A155" s="35" t="s">
        <v>454</v>
      </c>
      <c r="B155" s="36">
        <v>80</v>
      </c>
      <c r="C155" s="37">
        <v>65</v>
      </c>
      <c r="D155" s="36">
        <v>60</v>
      </c>
      <c r="E155" s="37">
        <v>30</v>
      </c>
      <c r="F155" s="31" t="s">
        <v>126</v>
      </c>
      <c r="G155" s="26">
        <f t="shared" si="0"/>
        <v>0.53846153846153844</v>
      </c>
    </row>
    <row r="156" spans="1:9" x14ac:dyDescent="0.35">
      <c r="A156" s="40" t="s">
        <v>455</v>
      </c>
      <c r="B156" s="41">
        <v>90</v>
      </c>
      <c r="C156" s="42">
        <v>90</v>
      </c>
      <c r="D156" s="41">
        <v>70</v>
      </c>
      <c r="E156" s="42">
        <v>70</v>
      </c>
      <c r="F156" s="31" t="s">
        <v>126</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129</v>
      </c>
      <c r="B159" s="26">
        <f>AVERAGEIF(F139:F156,A159,G139:G156)</f>
        <v>0.38382283834586467</v>
      </c>
      <c r="C159" s="26"/>
      <c r="D159" s="26"/>
      <c r="E159" s="26"/>
      <c r="F159" s="26"/>
      <c r="G159" s="26"/>
    </row>
    <row r="160" spans="1:9" x14ac:dyDescent="0.35">
      <c r="A160" s="26" t="s">
        <v>444</v>
      </c>
      <c r="B160" s="26">
        <f>AVERAGEIF(F139:F156,A160,G139:G156)</f>
        <v>0.1111111111111111</v>
      </c>
      <c r="C160" s="26"/>
      <c r="D160" s="26"/>
      <c r="E160" s="26"/>
      <c r="F160" s="26"/>
      <c r="G160" s="26"/>
    </row>
    <row r="161" spans="1:7" x14ac:dyDescent="0.35">
      <c r="A161" s="26" t="s">
        <v>128</v>
      </c>
      <c r="B161" s="26">
        <f>AVERAGEIF(F139:F156,A161,G139:G156)</f>
        <v>0.4</v>
      </c>
      <c r="C161" s="26"/>
      <c r="D161" s="26"/>
      <c r="E161" s="26"/>
      <c r="F161" s="26"/>
      <c r="G161" s="26"/>
    </row>
    <row r="162" spans="1:7" x14ac:dyDescent="0.35">
      <c r="A162" s="26" t="s">
        <v>125</v>
      </c>
      <c r="B162" s="26">
        <f>AVERAGEIF(F139:F156,A162,G139:G156)</f>
        <v>0.22222222222222221</v>
      </c>
      <c r="C162" s="26"/>
      <c r="D162" s="26"/>
      <c r="E162" s="26"/>
      <c r="F162" s="26"/>
      <c r="G162" s="26"/>
    </row>
    <row r="163" spans="1:7" x14ac:dyDescent="0.35">
      <c r="A163" s="26" t="s">
        <v>126</v>
      </c>
      <c r="B163" s="26">
        <f>AVERAGEIF(F139:F156,A163,G139:G156)</f>
        <v>0.38034188034188032</v>
      </c>
      <c r="C163" s="26"/>
      <c r="D163" s="26"/>
      <c r="E163" s="26"/>
      <c r="F163" s="26"/>
      <c r="G163" s="26"/>
    </row>
    <row r="165" spans="1:7" x14ac:dyDescent="0.35">
      <c r="A165" s="517" t="s">
        <v>177</v>
      </c>
      <c r="B165" s="517"/>
      <c r="C165" s="517"/>
      <c r="D165" s="517"/>
      <c r="E165" s="517"/>
    </row>
    <row r="166" spans="1:7" ht="15" thickBot="1" x14ac:dyDescent="0.4">
      <c r="A166" s="22" t="s">
        <v>178</v>
      </c>
      <c r="B166" s="16">
        <v>0.4</v>
      </c>
    </row>
    <row r="167" spans="1:7" ht="15" thickBot="1" x14ac:dyDescent="0.4">
      <c r="A167" s="8" t="s">
        <v>179</v>
      </c>
      <c r="B167" s="43">
        <f>(1+B166)^(1/(2020-2010))-1</f>
        <v>3.4219694129380196E-2</v>
      </c>
    </row>
    <row r="168" spans="1:7" x14ac:dyDescent="0.35">
      <c r="B168" s="44"/>
    </row>
    <row r="169" spans="1:7" x14ac:dyDescent="0.35">
      <c r="A169" s="517" t="s">
        <v>418</v>
      </c>
      <c r="B169" s="517"/>
    </row>
    <row r="170" spans="1:7" x14ac:dyDescent="0.35">
      <c r="A170" s="22" t="s">
        <v>419</v>
      </c>
      <c r="B170" s="45">
        <v>972.7</v>
      </c>
    </row>
    <row r="171" spans="1:7" ht="15" thickBot="1" x14ac:dyDescent="0.4">
      <c r="A171" s="22" t="s">
        <v>420</v>
      </c>
      <c r="B171" s="46">
        <f>400.9+53.5+276.5+255.7+63.5+462.5+B170+975.4+227.6+436.5</f>
        <v>4124.8</v>
      </c>
    </row>
    <row r="172" spans="1:7" ht="15" thickBot="1" x14ac:dyDescent="0.4">
      <c r="A172" s="22" t="s">
        <v>421</v>
      </c>
      <c r="B172" s="43">
        <f>B170/B171</f>
        <v>0.23581749418153608</v>
      </c>
    </row>
    <row r="173" spans="1:7" x14ac:dyDescent="0.35">
      <c r="B173" s="44"/>
    </row>
    <row r="174" spans="1:7" x14ac:dyDescent="0.35">
      <c r="A174" s="517" t="s">
        <v>184</v>
      </c>
      <c r="B174" s="517"/>
      <c r="C174" s="517"/>
      <c r="D174" s="517"/>
      <c r="E174" s="517"/>
    </row>
    <row r="175" spans="1:7" ht="15" thickBot="1" x14ac:dyDescent="0.4">
      <c r="A175" s="22" t="s">
        <v>428</v>
      </c>
      <c r="B175" s="44">
        <v>0.1246</v>
      </c>
    </row>
    <row r="176" spans="1:7" ht="15" thickBot="1" x14ac:dyDescent="0.4">
      <c r="A176" s="22" t="s">
        <v>423</v>
      </c>
      <c r="B176" s="43">
        <f>1-B175</f>
        <v>0.87539999999999996</v>
      </c>
    </row>
    <row r="178" spans="1:5" x14ac:dyDescent="0.35">
      <c r="A178" s="517" t="s">
        <v>180</v>
      </c>
      <c r="B178" s="517"/>
      <c r="C178" s="517"/>
      <c r="D178" s="517"/>
      <c r="E178" s="517"/>
    </row>
    <row r="179" spans="1:5" x14ac:dyDescent="0.35">
      <c r="A179" s="24" t="s">
        <v>425</v>
      </c>
      <c r="B179" s="8">
        <v>197000</v>
      </c>
    </row>
    <row r="180" spans="1:5" ht="15" thickBot="1" x14ac:dyDescent="0.4">
      <c r="A180" s="8" t="s">
        <v>426</v>
      </c>
      <c r="B180" s="8">
        <v>175000</v>
      </c>
    </row>
    <row r="181" spans="1:5" ht="15" thickBot="1" x14ac:dyDescent="0.4">
      <c r="A181" s="8" t="s">
        <v>181</v>
      </c>
      <c r="B181" s="18">
        <f>B179/B180</f>
        <v>1.1257142857142857</v>
      </c>
    </row>
    <row r="183" spans="1:5" x14ac:dyDescent="0.35">
      <c r="A183" s="517" t="s">
        <v>182</v>
      </c>
      <c r="B183" s="517"/>
      <c r="C183" s="517"/>
      <c r="D183" s="517"/>
      <c r="E183" s="517"/>
    </row>
    <row r="184" spans="1:5" x14ac:dyDescent="0.35">
      <c r="A184" s="22" t="s">
        <v>2284</v>
      </c>
      <c r="B184" s="189">
        <v>1.2E-2</v>
      </c>
    </row>
    <row r="185" spans="1:5" x14ac:dyDescent="0.35">
      <c r="A185" s="22" t="s">
        <v>2285</v>
      </c>
      <c r="B185" s="189">
        <v>2.4E-2</v>
      </c>
    </row>
    <row r="186" spans="1:5" x14ac:dyDescent="0.35">
      <c r="A186" s="22" t="s">
        <v>2286</v>
      </c>
      <c r="B186" s="8">
        <f>2050-2018+1</f>
        <v>33</v>
      </c>
    </row>
    <row r="187" spans="1:5" x14ac:dyDescent="0.35">
      <c r="A187" s="22" t="s">
        <v>2287</v>
      </c>
      <c r="B187" s="14">
        <f>(1-B184)^B186</f>
        <v>0.67139665221009714</v>
      </c>
    </row>
    <row r="188" spans="1:5" ht="15" thickBot="1" x14ac:dyDescent="0.4">
      <c r="A188" s="22" t="s">
        <v>2288</v>
      </c>
      <c r="B188" s="14">
        <f>(1-B185)^B186</f>
        <v>0.44858421050781644</v>
      </c>
    </row>
    <row r="189" spans="1:5" ht="15" thickBot="1" x14ac:dyDescent="0.4">
      <c r="A189" s="22" t="s">
        <v>2289</v>
      </c>
      <c r="B189" s="18">
        <f>(B187-B188)/B187</f>
        <v>0.33186409400289502</v>
      </c>
    </row>
    <row r="191" spans="1:5" x14ac:dyDescent="0.35">
      <c r="A191" s="517" t="s">
        <v>194</v>
      </c>
      <c r="B191" s="517"/>
      <c r="C191" s="517"/>
      <c r="D191" s="517"/>
      <c r="E191" s="517"/>
    </row>
    <row r="192" spans="1:5" x14ac:dyDescent="0.35">
      <c r="A192" s="20" t="s">
        <v>186</v>
      </c>
      <c r="B192" s="20" t="s">
        <v>187</v>
      </c>
      <c r="C192" s="20"/>
    </row>
    <row r="193" spans="1:9" x14ac:dyDescent="0.35">
      <c r="A193" s="8" t="s">
        <v>188</v>
      </c>
      <c r="B193" s="21">
        <v>15277777.777777778</v>
      </c>
      <c r="C193" s="8" t="s">
        <v>189</v>
      </c>
    </row>
    <row r="194" spans="1:9" x14ac:dyDescent="0.35">
      <c r="A194" s="8" t="s">
        <v>190</v>
      </c>
      <c r="B194" s="21">
        <f>3.4*10^6</f>
        <v>3400000</v>
      </c>
      <c r="C194" s="47"/>
    </row>
    <row r="195" spans="1:9" x14ac:dyDescent="0.35">
      <c r="A195" s="8" t="s">
        <v>191</v>
      </c>
      <c r="B195" s="8">
        <v>2</v>
      </c>
    </row>
    <row r="196" spans="1:9" ht="15" thickBot="1" x14ac:dyDescent="0.4">
      <c r="A196" s="8" t="s">
        <v>192</v>
      </c>
      <c r="B196" s="21">
        <f>B195*B194</f>
        <v>6800000</v>
      </c>
    </row>
    <row r="197" spans="1:9" ht="15" thickBot="1" x14ac:dyDescent="0.4">
      <c r="A197" s="8" t="s">
        <v>193</v>
      </c>
      <c r="B197" s="18">
        <f>B196/B193</f>
        <v>0.44509090909090909</v>
      </c>
    </row>
    <row r="199" spans="1:9" x14ac:dyDescent="0.35">
      <c r="A199" s="282" t="s">
        <v>3135</v>
      </c>
    </row>
    <row r="201" spans="1:9" x14ac:dyDescent="0.35">
      <c r="A201" s="284" t="s">
        <v>3156</v>
      </c>
      <c r="B201" s="519" t="s">
        <v>3139</v>
      </c>
      <c r="C201" s="519"/>
      <c r="D201" s="519"/>
      <c r="E201" s="519"/>
      <c r="F201" s="519"/>
      <c r="G201" s="519"/>
      <c r="H201" s="519"/>
      <c r="I201" s="519"/>
    </row>
    <row r="202" spans="1:9" x14ac:dyDescent="0.35">
      <c r="A202" s="187" t="s">
        <v>3140</v>
      </c>
      <c r="B202" s="187" t="s">
        <v>3141</v>
      </c>
      <c r="C202" s="187" t="s">
        <v>3142</v>
      </c>
      <c r="D202" s="187" t="s">
        <v>3143</v>
      </c>
      <c r="E202" s="187" t="s">
        <v>2406</v>
      </c>
      <c r="F202" s="187" t="s">
        <v>89</v>
      </c>
      <c r="G202" s="187" t="s">
        <v>3144</v>
      </c>
      <c r="H202" s="187" t="s">
        <v>3145</v>
      </c>
      <c r="I202" s="187" t="s">
        <v>3146</v>
      </c>
    </row>
    <row r="203" spans="1:9" x14ac:dyDescent="0.35">
      <c r="A203" s="187" t="s">
        <v>3147</v>
      </c>
      <c r="B203" s="195">
        <v>0</v>
      </c>
      <c r="C203" s="195">
        <v>6</v>
      </c>
      <c r="D203" s="195">
        <v>9</v>
      </c>
      <c r="E203" s="195">
        <v>25</v>
      </c>
      <c r="F203" s="195">
        <v>21</v>
      </c>
      <c r="G203" s="195">
        <v>215</v>
      </c>
      <c r="H203" s="195">
        <v>81</v>
      </c>
      <c r="I203" s="195">
        <v>134</v>
      </c>
    </row>
    <row r="204" spans="1:9" x14ac:dyDescent="0.35">
      <c r="A204" s="187" t="s">
        <v>3148</v>
      </c>
      <c r="B204" s="195">
        <v>4</v>
      </c>
      <c r="C204" s="195">
        <v>3</v>
      </c>
      <c r="D204" s="195">
        <v>15</v>
      </c>
      <c r="E204" s="195">
        <v>40</v>
      </c>
      <c r="F204" s="195">
        <v>43</v>
      </c>
      <c r="G204" s="195">
        <v>163</v>
      </c>
      <c r="H204" s="195">
        <v>56</v>
      </c>
      <c r="I204" s="195">
        <v>94</v>
      </c>
    </row>
    <row r="205" spans="1:9" ht="15" thickBot="1" x14ac:dyDescent="0.4">
      <c r="A205" s="48" t="s">
        <v>3149</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95" t="s">
        <v>3150</v>
      </c>
      <c r="B206" s="18">
        <f>SUM(G205:H205)/SUM(G203:H203)</f>
        <v>-0.26013513513513514</v>
      </c>
    </row>
    <row r="207" spans="1:9" ht="15" thickBot="1" x14ac:dyDescent="0.4">
      <c r="A207" s="263" t="s">
        <v>3151</v>
      </c>
      <c r="B207" s="18">
        <f>I205/I203</f>
        <v>-0.29850746268656714</v>
      </c>
    </row>
    <row r="209" spans="1:9" x14ac:dyDescent="0.35">
      <c r="A209" s="284" t="s">
        <v>3157</v>
      </c>
      <c r="B209" s="519" t="s">
        <v>3139</v>
      </c>
      <c r="C209" s="519"/>
      <c r="D209" s="519"/>
      <c r="E209" s="519"/>
      <c r="F209" s="519"/>
      <c r="G209" s="519"/>
      <c r="H209" s="519"/>
      <c r="I209" s="519"/>
    </row>
    <row r="210" spans="1:9" x14ac:dyDescent="0.35">
      <c r="A210" s="187" t="s">
        <v>3140</v>
      </c>
      <c r="B210" s="187" t="s">
        <v>3141</v>
      </c>
      <c r="C210" s="187" t="s">
        <v>3142</v>
      </c>
      <c r="D210" s="187" t="s">
        <v>3143</v>
      </c>
      <c r="E210" s="187" t="s">
        <v>2406</v>
      </c>
      <c r="F210" s="187" t="s">
        <v>89</v>
      </c>
      <c r="G210" s="187" t="s">
        <v>3144</v>
      </c>
      <c r="H210" s="187" t="s">
        <v>3145</v>
      </c>
      <c r="I210" s="187" t="s">
        <v>3146</v>
      </c>
    </row>
    <row r="211" spans="1:9" x14ac:dyDescent="0.35">
      <c r="A211" s="187" t="s">
        <v>3147</v>
      </c>
      <c r="B211" s="195">
        <v>0</v>
      </c>
      <c r="C211" s="195">
        <v>17</v>
      </c>
      <c r="D211" s="195">
        <v>18</v>
      </c>
      <c r="E211" s="195">
        <v>22</v>
      </c>
      <c r="F211" s="195">
        <v>12</v>
      </c>
      <c r="G211" s="195">
        <v>73</v>
      </c>
      <c r="H211" s="195">
        <v>21</v>
      </c>
      <c r="I211" s="195">
        <v>21</v>
      </c>
    </row>
    <row r="212" spans="1:9" x14ac:dyDescent="0.35">
      <c r="A212" s="187" t="s">
        <v>3148</v>
      </c>
      <c r="B212" s="195">
        <v>0</v>
      </c>
      <c r="C212" s="195">
        <v>15</v>
      </c>
      <c r="D212" s="195">
        <v>22</v>
      </c>
      <c r="E212" s="195">
        <v>39</v>
      </c>
      <c r="F212" s="195">
        <v>23</v>
      </c>
      <c r="G212" s="195">
        <v>51</v>
      </c>
      <c r="H212" s="195">
        <v>17</v>
      </c>
      <c r="I212" s="195">
        <v>19</v>
      </c>
    </row>
    <row r="213" spans="1:9" ht="15" thickBot="1" x14ac:dyDescent="0.4">
      <c r="A213" s="48" t="s">
        <v>3149</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95" t="s">
        <v>3150</v>
      </c>
      <c r="B214" s="18">
        <f>SUM(G213:H213)/SUM(G211:H211)</f>
        <v>-0.27659574468085107</v>
      </c>
    </row>
    <row r="215" spans="1:9" ht="15" thickBot="1" x14ac:dyDescent="0.4">
      <c r="A215" s="263" t="s">
        <v>3151</v>
      </c>
      <c r="B215" s="18">
        <f>I213/I211</f>
        <v>-9.5238095238095233E-2</v>
      </c>
    </row>
    <row r="217" spans="1:9" x14ac:dyDescent="0.35">
      <c r="A217" s="283" t="s">
        <v>3158</v>
      </c>
      <c r="B217" s="519" t="s">
        <v>3139</v>
      </c>
      <c r="C217" s="519"/>
      <c r="D217" s="519"/>
      <c r="E217" s="519"/>
    </row>
    <row r="218" spans="1:9" x14ac:dyDescent="0.35">
      <c r="A218" s="187" t="s">
        <v>3140</v>
      </c>
      <c r="B218" s="187" t="s">
        <v>3152</v>
      </c>
      <c r="C218" s="187" t="s">
        <v>3153</v>
      </c>
      <c r="D218" s="187" t="s">
        <v>3154</v>
      </c>
      <c r="E218" s="187" t="s">
        <v>89</v>
      </c>
    </row>
    <row r="219" spans="1:9" x14ac:dyDescent="0.35">
      <c r="A219" s="187" t="s">
        <v>3147</v>
      </c>
      <c r="B219" s="195">
        <v>112</v>
      </c>
      <c r="C219" s="195">
        <v>16</v>
      </c>
      <c r="D219" s="195">
        <v>9</v>
      </c>
      <c r="E219" s="195">
        <v>134</v>
      </c>
    </row>
    <row r="220" spans="1:9" x14ac:dyDescent="0.35">
      <c r="A220" s="187" t="s">
        <v>3148</v>
      </c>
      <c r="B220" s="195">
        <v>87</v>
      </c>
      <c r="C220" s="195">
        <v>17</v>
      </c>
      <c r="D220" s="195">
        <v>9</v>
      </c>
      <c r="E220" s="195">
        <v>151</v>
      </c>
    </row>
    <row r="221" spans="1:9" ht="15" thickBot="1" x14ac:dyDescent="0.4">
      <c r="A221" s="48" t="s">
        <v>3149</v>
      </c>
      <c r="B221" s="8">
        <f>B220-B219</f>
        <v>-25</v>
      </c>
      <c r="C221" s="8">
        <f t="shared" ref="C221:E221" si="9">C220-C219</f>
        <v>1</v>
      </c>
      <c r="D221" s="8">
        <f t="shared" si="9"/>
        <v>0</v>
      </c>
      <c r="E221" s="8">
        <f t="shared" si="9"/>
        <v>17</v>
      </c>
    </row>
    <row r="222" spans="1:9" ht="15" thickBot="1" x14ac:dyDescent="0.4">
      <c r="A222" s="263" t="s">
        <v>3155</v>
      </c>
      <c r="B222" s="18">
        <f>B221/B219</f>
        <v>-0.22321428571428573</v>
      </c>
    </row>
    <row r="226" spans="1:9" x14ac:dyDescent="0.35">
      <c r="A226" s="195"/>
      <c r="B226" s="195"/>
      <c r="C226" s="195"/>
      <c r="D226" s="195"/>
      <c r="E226" s="195"/>
      <c r="F226" s="195"/>
      <c r="G226" s="195"/>
      <c r="H226" s="195"/>
      <c r="I226" s="195"/>
    </row>
    <row r="227" spans="1:9" x14ac:dyDescent="0.35">
      <c r="A227" s="195"/>
      <c r="B227" s="195"/>
      <c r="C227" s="195"/>
      <c r="D227" s="195"/>
      <c r="E227" s="195"/>
      <c r="F227" s="195"/>
      <c r="G227" s="195"/>
      <c r="H227" s="195"/>
      <c r="I227" s="195"/>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2022-05-04T15:39:52Z</dcterms:modified>
</cp:coreProperties>
</file>