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io-model\BECbIC\"/>
    </mc:Choice>
  </mc:AlternateContent>
  <bookViews>
    <workbookView xWindow="28680" yWindow="-120" windowWidth="29040" windowHeight="15840"/>
  </bookViews>
  <sheets>
    <sheet name="About" sheetId="1" r:id="rId1"/>
    <sheet name="OECD VAL" sheetId="7" r:id="rId2"/>
    <sheet name="OECD TTL" sheetId="15" r:id="rId3"/>
    <sheet name="EXIOBASE EMP Splits" sheetId="16" r:id="rId4"/>
    <sheet name="OECD Chem Pharma Split" sheetId="13" r:id="rId5"/>
    <sheet name="Pre ISIC Consolidation" sheetId="17" r:id="rId6"/>
    <sheet name="BECbIC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">[2]ISICrev3.1!$E:$F</definedName>
    <definedName name="Calculated_Relationship_HS12___HS07">'[3]Correlation HS2012-HS2007'!#REF!</definedName>
    <definedName name="CAP_CT" localSheetId="3">#REF!</definedName>
    <definedName name="CAP_CT">#REF!</definedName>
    <definedName name="CAP_GFCF" localSheetId="3">#REF!</definedName>
    <definedName name="CAP_GFCF">#REF!</definedName>
    <definedName name="CAP_IT" localSheetId="3">#REF!</definedName>
    <definedName name="CAP_IT">#REF!</definedName>
    <definedName name="CAP_OCon" localSheetId="3">#REF!</definedName>
    <definedName name="CAP_OCon">#REF!</definedName>
    <definedName name="CAP_OMach" localSheetId="3">#REF!</definedName>
    <definedName name="CAP_OMach">#REF!</definedName>
    <definedName name="CAP_Other" localSheetId="3">#REF!</definedName>
    <definedName name="CAP_Other">#REF!</definedName>
    <definedName name="CAP_QI" localSheetId="3">#REF!</definedName>
    <definedName name="CAP_QI">#REF!</definedName>
    <definedName name="CAP_RStruc" localSheetId="3">#REF!</definedName>
    <definedName name="CAP_RStruc">#REF!</definedName>
    <definedName name="CAP_Soft" localSheetId="3">#REF!</definedName>
    <definedName name="CAP_Soft">#REF!</definedName>
    <definedName name="CAP_TraEq" localSheetId="3">#REF!</definedName>
    <definedName name="CAP_TraEq">#REF!</definedName>
    <definedName name="CAPIT" localSheetId="3">#REF!</definedName>
    <definedName name="CAPIT">#REF!</definedName>
    <definedName name="CAPIT_QI" localSheetId="3">#REF!</definedName>
    <definedName name="CAPIT_QI">#REF!</definedName>
    <definedName name="capit_qph" localSheetId="3">#REF!</definedName>
    <definedName name="capit_qph">#REF!</definedName>
    <definedName name="CAPNIT" localSheetId="3">#REF!</definedName>
    <definedName name="CAPNIT">#REF!</definedName>
    <definedName name="CAPNIT_QI" localSheetId="3">#REF!</definedName>
    <definedName name="CAPNIT_QI">#REF!</definedName>
    <definedName name="capnit_qph" localSheetId="3">#REF!</definedName>
    <definedName name="capnit_qph">#REF!</definedName>
    <definedName name="FLAPPIE" localSheetId="3">#REF!</definedName>
    <definedName name="FLAPPIE">#REF!</definedName>
    <definedName name="go_level_top1">OFFSET('[4]35-sector'!$E$36,MATCH(#REF!,'[4]35-sector'!$E$37:$E$71,0),2,1,8)</definedName>
    <definedName name="HS">'[5]HS02_CPC1.1_SITC3_ISIC3.1 (2)'!#REF!</definedName>
    <definedName name="ISIC05">'[1]EXIOBASE EMP COMP Split'!$C$7</definedName>
    <definedName name="ISIC06">'[1]EXIOBASE EMP COMP Split'!$D$7</definedName>
    <definedName name="ISIC20">#REF!</definedName>
    <definedName name="ISIC21">#REF!</definedName>
    <definedName name="ISIC231">'[1]EXIOBASE EMP COMP Split'!$E$7</definedName>
    <definedName name="ISIC239">'[1]EXIOBASE EMP COMP Split'!$F$7</definedName>
    <definedName name="ISIC241">'[1]EXIOBASE EMP COMP Split'!$G$7</definedName>
    <definedName name="ISIC242">'[1]EXIOBASE EMP COMP Split'!$H$7</definedName>
    <definedName name="ISIC351">'[1]EXIOBASE EMP COMP Split'!$I$7</definedName>
    <definedName name="ISIC352T353">'[1]EXIOBASE EMP COMP Split'!$J$7</definedName>
    <definedName name="ISIC36T39">'[1]EXIOBASE EMP COMP Split'!$K$7</definedName>
    <definedName name="M1_stone">'[4]2000'!$E$1382:$BV$1451</definedName>
    <definedName name="M2_stone">'[4]2000'!$E$1524:$BV$1593</definedName>
    <definedName name="M3_stone">'[4]2000'!$E$1737:$BV$1806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3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E7" i="16" l="1"/>
  <c r="F7" i="16"/>
  <c r="D7" i="16"/>
  <c r="C7" i="16"/>
  <c r="K7" i="16"/>
  <c r="J7" i="16"/>
  <c r="I7" i="16"/>
  <c r="G7" i="16" l="1"/>
  <c r="H7" i="16"/>
  <c r="A1" i="15"/>
  <c r="A1" i="13"/>
  <c r="A1" i="7"/>
</calcChain>
</file>

<file path=xl/comments1.xml><?xml version="1.0" encoding="utf-8"?>
<comments xmlns="http://schemas.openxmlformats.org/spreadsheetml/2006/main">
  <authors>
    <author>MyOECD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<sst xmlns="http://schemas.openxmlformats.org/spreadsheetml/2006/main" count="563" uniqueCount="225">
  <si>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</si>
  <si>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</si>
  <si>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</si>
  <si>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</si>
  <si>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</si>
  <si>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</si>
  <si>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</si>
  <si>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</si>
  <si>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</si>
  <si>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</si>
  <si>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</si>
  <si>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</si>
  <si>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</si>
  <si>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</si>
  <si>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</si>
  <si>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</si>
  <si>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</si>
  <si>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</si>
  <si>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</si>
  <si>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</si>
  <si>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</si>
  <si>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</si>
  <si>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</si>
  <si>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</si>
  <si>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</si>
  <si>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</si>
  <si>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</si>
  <si>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</si>
  <si>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</si>
  <si>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</si>
  <si>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</si>
  <si>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</si>
  <si>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</si>
  <si>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</si>
  <si>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</si>
  <si>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</si>
  <si>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</si>
  <si>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</si>
  <si>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</si>
  <si>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</si>
  <si>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</si>
  <si>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</si>
  <si>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</si>
  <si>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</si>
  <si>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</si>
  <si>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</si>
  <si>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</si>
  <si>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</si>
  <si>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</si>
  <si>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</si>
  <si>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</si>
  <si>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</si>
  <si>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</si>
  <si>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</si>
  <si>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</si>
  <si>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</si>
  <si>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</si>
  <si>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</si>
  <si>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</si>
  <si>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</si>
  <si>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</si>
  <si>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</si>
  <si>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</si>
  <si>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</si>
  <si>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</si>
  <si>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</si>
  <si>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</si>
  <si>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</si>
  <si>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</si>
  <si>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</si>
  <si>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</si>
  <si>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</si>
  <si>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</si>
  <si>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</si>
  <si>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</si>
  <si>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</si>
  <si>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</si>
  <si>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</si>
  <si>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</si>
  <si>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</si>
  <si>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</si>
  <si>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</si>
  <si>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</si>
  <si>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</si>
  <si>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</si>
  <si>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</si>
  <si>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</si>
  <si>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</si>
  <si>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</si>
  <si>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</si>
  <si>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</si>
  <si>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</si>
  <si>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</si>
  <si>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</si>
  <si>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</si>
  <si>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</si>
  <si>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</si>
  <si>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</si>
  <si>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</si>
  <si>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</si>
  <si>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</si>
  <si>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</si>
  <si>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</si>
  <si>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</si>
  <si>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</si>
  <si>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</si>
  <si>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</si>
  <si>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MEX: Mexico</t>
  </si>
  <si>
    <t>Data extracted on 14 Feb 2021 19:11 UTC (GMT) from OECD.Stat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</si>
  <si>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</si>
  <si>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b:</t>
  </si>
  <si>
    <t>Estimates based on national Supply and Use tables (SUTs) or Input-Output tables</t>
  </si>
  <si>
    <t>c:</t>
  </si>
  <si>
    <t>Legend:</t>
  </si>
  <si>
    <t>Data extracted on 14 Feb 2021 19:28 UTC (GMT) from OECD.Stat</t>
  </si>
  <si>
    <t>United States</t>
  </si>
  <si>
    <t>United Kingdom</t>
  </si>
  <si>
    <t>..</t>
  </si>
  <si>
    <t>Switzerland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</si>
  <si>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</si>
  <si>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</si>
  <si>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</si>
  <si>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</si>
  <si>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</si>
  <si>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</si>
  <si>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</si>
  <si>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</si>
  <si>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</si>
  <si>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</si>
  <si>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Lithuania</t>
  </si>
  <si>
    <t>Latvia</t>
  </si>
  <si>
    <t>Korea</t>
  </si>
  <si>
    <t>Japan</t>
  </si>
  <si>
    <t>Italy</t>
  </si>
  <si>
    <t>Israel</t>
  </si>
  <si>
    <t>Hungary</t>
  </si>
  <si>
    <t>Germany</t>
  </si>
  <si>
    <t>France</t>
  </si>
  <si>
    <t>Finland</t>
  </si>
  <si>
    <t>Estonia</t>
  </si>
  <si>
    <t>Denmark</t>
  </si>
  <si>
    <t>Czech Republic</t>
  </si>
  <si>
    <t>Chile</t>
  </si>
  <si>
    <t>Belgium</t>
  </si>
  <si>
    <t>Austria</t>
  </si>
  <si>
    <t>Australia</t>
  </si>
  <si>
    <t>D21: Basic pharmaceutical products and pharmaceutical preparations [CF]</t>
  </si>
  <si>
    <t>D20: Chemicals and chemical products [CE]</t>
  </si>
  <si>
    <t>Industry</t>
  </si>
  <si>
    <t>EMPN: Number of persons engaged (total employment)</t>
  </si>
  <si>
    <t>LABR: Labour costs (compensation of employees)</t>
  </si>
  <si>
    <t>VALU: Value added, current prices</t>
  </si>
  <si>
    <t>PROD: Production (gross output), current prices</t>
  </si>
  <si>
    <t>Dataset: STAN Industrial Analysis (2020 ed.)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</si>
  <si>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</si>
  <si>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TTL: Total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</si>
  <si>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</si>
  <si>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</si>
  <si>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</si>
  <si>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</si>
  <si>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</si>
  <si>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</si>
  <si>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</si>
  <si>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</si>
  <si>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</si>
  <si>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</si>
  <si>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</si>
  <si>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</si>
  <si>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</si>
  <si>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</si>
  <si>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</si>
  <si>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</si>
  <si>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</si>
  <si>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</si>
  <si>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</si>
  <si>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</si>
  <si>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</si>
  <si>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</si>
  <si>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</si>
  <si>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</si>
  <si>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</si>
  <si>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</si>
  <si>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</si>
  <si>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</si>
  <si>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</si>
  <si>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</si>
  <si>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</si>
  <si>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</si>
  <si>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</si>
  <si>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</si>
  <si>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</si>
  <si>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</si>
  <si>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</si>
  <si>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</si>
  <si>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</si>
  <si>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</si>
  <si>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</si>
  <si>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</si>
  <si>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</si>
  <si>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</si>
  <si>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</si>
  <si>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</si>
  <si>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</si>
  <si>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</si>
  <si>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</si>
  <si>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</si>
  <si>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14 Feb 2021 19:56 UTC (GMT) from OECD.Stat</t>
  </si>
  <si>
    <t>Source: EXIOBASE</t>
  </si>
  <si>
    <t>Unit: M Euro</t>
  </si>
  <si>
    <t>STAN Database for Structural Analysis (ISIC Rev. 4 SNA08) 2020 ed</t>
  </si>
  <si>
    <t>D20 and D21, 2015</t>
  </si>
  <si>
    <t>ISIC Splits</t>
  </si>
  <si>
    <t>Exiobase</t>
  </si>
  <si>
    <t>Exiobase 3rx, 2016</t>
  </si>
  <si>
    <t>https://zenodo.org/record/2654460#.YEFjHmhKg2w</t>
  </si>
  <si>
    <t>Total compensation</t>
  </si>
  <si>
    <t>We divide up a number of ISIC splits by applying EXIOBASE data on employee compensation to OECD data for the combined category</t>
  </si>
  <si>
    <t xml:space="preserve">We do the same for chemicals and pharmaceuticals (ISIC 20T21), splitting them into separate chemicals (ISIC 20) and pharmaceuticals </t>
  </si>
  <si>
    <t>ISIC</t>
  </si>
  <si>
    <t>EMP Compensation</t>
  </si>
  <si>
    <t>Ratio</t>
  </si>
  <si>
    <t>(ISIC 21) industries using OECD data.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</si>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</sst>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11" fontId="0" fillId="7" borderId="7" xfId="0" applyNumberFormat="1" applyFill="1" applyBorder="1"/>
    <xf numFmtId="11" fontId="0" fillId="7" borderId="8" xfId="0" applyNumberFormat="1" applyFill="1" applyBorder="1"/>
    <xf numFmtId="0" fontId="0" fillId="7" borderId="9" xfId="0" applyFill="1" applyBorder="1" applyAlignment="1">
      <alignment horizontal="right"/>
    </xf>
    <xf numFmtId="0" fontId="8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4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/>
    <xf numFmtId="3" fontId="0" fillId="0" borderId="0" xfId="0" applyNumberFormat="1"/>
    <xf numFmtId="0" fontId="8" fillId="3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6" fontId="0" fillId="0" borderId="0" xfId="0" applyNumberFormat="1"/>
    <xf numFmtId="0" fontId="0" fillId="0" borderId="0" xfId="0" applyFill="1" applyBorder="1"/>
    <xf numFmtId="164" fontId="0" fillId="0" borderId="0" xfId="0" applyNumberFormat="1"/>
    <xf numFmtId="164" fontId="18" fillId="0" borderId="0" xfId="0" applyNumberFormat="1" applyFont="1"/>
    <xf numFmtId="9" fontId="16" fillId="0" borderId="0" xfId="5" applyFont="1" applyFill="1"/>
    <xf numFmtId="166" fontId="0" fillId="0" borderId="0" xfId="4" quotePrefix="1" applyNumberFormat="1" applyFont="1"/>
    <xf numFmtId="9" fontId="0" fillId="0" borderId="0" xfId="5" applyFont="1" applyFill="1"/>
    <xf numFmtId="166" fontId="17" fillId="0" borderId="0" xfId="4" quotePrefix="1" applyNumberFormat="1" applyFont="1"/>
    <xf numFmtId="166" fontId="0" fillId="0" borderId="0" xfId="4" applyNumberFormat="1" applyFont="1" applyFill="1"/>
    <xf numFmtId="43" fontId="0" fillId="0" borderId="0" xfId="4" applyFont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/>
    <xf numFmtId="11" fontId="0" fillId="7" borderId="7" xfId="4" applyNumberFormat="1" applyFont="1" applyFill="1" applyBorder="1"/>
    <xf numFmtId="11" fontId="0" fillId="7" borderId="8" xfId="4" applyNumberFormat="1" applyFont="1" applyFill="1" applyBorder="1"/>
    <xf numFmtId="166" fontId="0" fillId="0" borderId="0" xfId="0" applyNumberFormat="1" applyFill="1" applyBorder="1"/>
    <xf numFmtId="0" fontId="0" fillId="7" borderId="5" xfId="0" applyFill="1" applyBorder="1" applyAlignment="1">
      <alignment horizontal="left" indent="1"/>
    </xf>
    <xf numFmtId="0" fontId="0" fillId="7" borderId="6" xfId="0" applyFill="1" applyBorder="1" applyAlignment="1">
      <alignment horizontal="left" indent="1"/>
    </xf>
    <xf numFmtId="166" fontId="0" fillId="0" borderId="11" xfId="0" applyNumberFormat="1" applyFill="1" applyBorder="1"/>
    <xf numFmtId="166" fontId="0" fillId="0" borderId="12" xfId="0" applyNumberFormat="1" applyFill="1" applyBorder="1"/>
    <xf numFmtId="0" fontId="0" fillId="7" borderId="9" xfId="0" applyFill="1" applyBorder="1" applyAlignment="1">
      <alignment horizontal="left" indent="1"/>
    </xf>
    <xf numFmtId="9" fontId="0" fillId="0" borderId="7" xfId="5" applyFont="1" applyBorder="1"/>
    <xf numFmtId="9" fontId="0" fillId="0" borderId="8" xfId="5" applyFont="1" applyBorder="1"/>
    <xf numFmtId="9" fontId="0" fillId="0" borderId="10" xfId="5" applyFont="1" applyBorder="1"/>
    <xf numFmtId="164" fontId="4" fillId="0" borderId="1" xfId="2" applyNumberFormat="1" applyFont="1" applyFill="1" applyBorder="1" applyAlignment="1">
      <alignment horizontal="right"/>
    </xf>
    <xf numFmtId="0" fontId="0" fillId="0" borderId="0" xfId="0" applyNumberFormat="1"/>
    <xf numFmtId="0" fontId="0" fillId="7" borderId="7" xfId="0" applyNumberFormat="1" applyFill="1" applyBorder="1"/>
    <xf numFmtId="0" fontId="0" fillId="7" borderId="10" xfId="0" applyNumberFormat="1" applyFill="1" applyBorder="1"/>
    <xf numFmtId="0" fontId="0" fillId="7" borderId="8" xfId="0" applyNumberFormat="1" applyFill="1" applyBorder="1"/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17" fillId="0" borderId="0" xfId="0" applyFont="1" applyAlignment="1">
      <alignment horizontal="right"/>
    </xf>
    <xf numFmtId="0" fontId="0" fillId="7" borderId="13" xfId="0" applyFill="1" applyBorder="1" applyAlignment="1">
      <alignment horizontal="right"/>
    </xf>
    <xf numFmtId="0" fontId="1" fillId="9" borderId="0" xfId="0" applyFont="1" applyFill="1"/>
  </cellXfs>
  <cellStyles count="6">
    <cellStyle name="Comma" xfId="4" builtinId="3"/>
    <cellStyle name="Hyperlink" xfId="1" builtinId="8"/>
    <cellStyle name="Normal" xfId="0" builtinId="0"/>
    <cellStyle name="Normal 2" xfId="2"/>
    <cellStyle name="Normal 3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io-model/BECbIC/BAU%20Employee%20Compensation%20by%20ISIC%20Code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 KLEMS Split 1"/>
      <sheetName val="EU KLEMS LAB"/>
      <sheetName val="OECD VAL EU28 "/>
      <sheetName val="EXIOBASE EMP COMP Split"/>
      <sheetName val="EU28 LAB WIOD"/>
      <sheetName val="EU KLEMS for Split 2"/>
      <sheetName val="Pre ISIC Consolidation"/>
      <sheetName val="BECbIC"/>
    </sheetNames>
    <sheetDataSet>
      <sheetData sheetId="0"/>
      <sheetData sheetId="1"/>
      <sheetData sheetId="2"/>
      <sheetData sheetId="3"/>
      <sheetData sheetId="4">
        <row r="7">
          <cell r="C7">
            <v>0.59628236000680579</v>
          </cell>
          <cell r="D7">
            <v>0.40371763999319421</v>
          </cell>
          <cell r="E7">
            <v>0.16242284225425774</v>
          </cell>
          <cell r="F7">
            <v>0.83757715774574226</v>
          </cell>
          <cell r="G7">
            <v>0.52632055408306311</v>
          </cell>
          <cell r="H7">
            <v>0.473679445916937</v>
          </cell>
          <cell r="I7">
            <v>0.27603111712030914</v>
          </cell>
          <cell r="J7">
            <v>0.12581220541877505</v>
          </cell>
          <cell r="K7">
            <v>0.59815667746091583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9" Type="http://schemas.openxmlformats.org/officeDocument/2006/relationships/comments" Target="../comments1.xm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34" Type="http://schemas.openxmlformats.org/officeDocument/2006/relationships/hyperlink" Target="http://stats.oecd.org/OECDStat_Metadata/ShowMetadata.ashx?Dataset=STANI4_2020&amp;Coords=%5bLOCATION%5d.%5bNZL%5d&amp;ShowOnWeb=true&amp;Lang=en" TargetMode="Externa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POL%5d&amp;ShowOnWeb=true&amp;Lang=en" TargetMode="External"/><Relationship Id="rId33" Type="http://schemas.openxmlformats.org/officeDocument/2006/relationships/hyperlink" Target="https://stats-1.oecd.org/index.aspx?DatasetCode=STANI4_2020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2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37" Type="http://schemas.openxmlformats.org/officeDocument/2006/relationships/hyperlink" Target="http://stats.oecd.org/OECDStat_Metadata/ShowMetadata.ashx?Dataset=STANI4_2020&amp;Coords=%5bLOCATION%5d.%5bLUX%5d&amp;ShowOnWeb=true&amp;Lang=en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SVN%5d&amp;ShowOnWeb=true&amp;Lang=en" TargetMode="External"/><Relationship Id="rId36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SR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35" Type="http://schemas.openxmlformats.org/officeDocument/2006/relationships/hyperlink" Target="http://stats.oecd.org/OECDStat_Metadata/ShowMetadata.ashx?Dataset=STANI4_2020&amp;Coords=%5bLOCATION%5d.%5bNLD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7" workbookViewId="0">
      <selection activeCell="B33" sqref="B33"/>
    </sheetView>
  </sheetViews>
  <sheetFormatPr defaultRowHeight="14.25" x14ac:dyDescent="0.45"/>
  <cols>
    <col min="2" max="2" width="77.59765625" customWidth="1"/>
    <col min="4" max="4" width="35.73046875" customWidth="1"/>
  </cols>
  <sheetData>
    <row r="1" spans="1:4" x14ac:dyDescent="0.45">
      <c r="A1" s="1" t="s">
        <v>93</v>
      </c>
    </row>
    <row r="3" spans="1:4" x14ac:dyDescent="0.45">
      <c r="A3" s="1" t="s">
        <v>0</v>
      </c>
      <c r="B3" s="12" t="s">
        <v>96</v>
      </c>
    </row>
    <row r="4" spans="1:4" x14ac:dyDescent="0.45">
      <c r="B4" t="s">
        <v>1</v>
      </c>
    </row>
    <row r="5" spans="1:4" x14ac:dyDescent="0.45">
      <c r="B5" s="2">
        <v>2018</v>
      </c>
    </row>
    <row r="6" spans="1:4" x14ac:dyDescent="0.45">
      <c r="B6" t="s">
        <v>87</v>
      </c>
    </row>
    <row r="7" spans="1:4" x14ac:dyDescent="0.45">
      <c r="B7" s="3" t="s">
        <v>97</v>
      </c>
      <c r="D7" s="35"/>
    </row>
    <row r="8" spans="1:4" x14ac:dyDescent="0.45">
      <c r="B8" t="s">
        <v>88</v>
      </c>
      <c r="D8" s="35"/>
    </row>
    <row r="9" spans="1:4" x14ac:dyDescent="0.45">
      <c r="D9" s="35"/>
    </row>
    <row r="10" spans="1:4" x14ac:dyDescent="0.45">
      <c r="B10" t="s">
        <v>1</v>
      </c>
      <c r="D10" s="45"/>
    </row>
    <row r="11" spans="1:4" x14ac:dyDescent="0.45">
      <c r="B11" s="2">
        <v>2020</v>
      </c>
      <c r="D11" s="35"/>
    </row>
    <row r="12" spans="1:4" x14ac:dyDescent="0.45">
      <c r="B12" t="s">
        <v>209</v>
      </c>
      <c r="D12" s="46"/>
    </row>
    <row r="13" spans="1:4" x14ac:dyDescent="0.45">
      <c r="B13" s="3" t="s">
        <v>97</v>
      </c>
      <c r="D13" s="35"/>
    </row>
    <row r="14" spans="1:4" x14ac:dyDescent="0.45">
      <c r="B14" t="s">
        <v>210</v>
      </c>
      <c r="D14" s="47"/>
    </row>
    <row r="15" spans="1:4" x14ac:dyDescent="0.45">
      <c r="D15" s="35"/>
    </row>
    <row r="16" spans="1:4" x14ac:dyDescent="0.45">
      <c r="D16" s="35"/>
    </row>
    <row r="17" spans="1:4" x14ac:dyDescent="0.45">
      <c r="B17" s="12" t="s">
        <v>211</v>
      </c>
      <c r="D17" s="45"/>
    </row>
    <row r="18" spans="1:4" x14ac:dyDescent="0.45">
      <c r="B18" t="s">
        <v>212</v>
      </c>
      <c r="D18" s="35"/>
    </row>
    <row r="19" spans="1:4" x14ac:dyDescent="0.45">
      <c r="B19" s="2">
        <v>2019</v>
      </c>
      <c r="D19" s="46"/>
    </row>
    <row r="20" spans="1:4" x14ac:dyDescent="0.45">
      <c r="B20" t="s">
        <v>213</v>
      </c>
      <c r="D20" s="35"/>
    </row>
    <row r="21" spans="1:4" x14ac:dyDescent="0.45">
      <c r="B21" s="3" t="s">
        <v>214</v>
      </c>
      <c r="D21" s="47"/>
    </row>
    <row r="22" spans="1:4" x14ac:dyDescent="0.45">
      <c r="B22" t="s">
        <v>215</v>
      </c>
      <c r="D22" s="35"/>
    </row>
    <row r="23" spans="1:4" x14ac:dyDescent="0.45">
      <c r="B23" s="2"/>
      <c r="D23" s="35"/>
    </row>
    <row r="24" spans="1:4" x14ac:dyDescent="0.45">
      <c r="B24" s="2"/>
      <c r="D24" s="35"/>
    </row>
    <row r="25" spans="1:4" x14ac:dyDescent="0.45">
      <c r="B25" s="2"/>
      <c r="D25" s="35"/>
    </row>
    <row r="26" spans="1:4" x14ac:dyDescent="0.45">
      <c r="A26" s="1" t="s">
        <v>2</v>
      </c>
      <c r="D26" s="35"/>
    </row>
    <row r="27" spans="1:4" x14ac:dyDescent="0.45">
      <c r="A27" t="s">
        <v>89</v>
      </c>
      <c r="D27" s="35"/>
    </row>
    <row r="28" spans="1:4" x14ac:dyDescent="0.45">
      <c r="A28" t="s">
        <v>90</v>
      </c>
      <c r="D28" s="35"/>
    </row>
    <row r="29" spans="1:4" x14ac:dyDescent="0.45">
      <c r="D29" s="35"/>
    </row>
    <row r="30" spans="1:4" x14ac:dyDescent="0.45">
      <c r="A30" t="s">
        <v>216</v>
      </c>
    </row>
    <row r="31" spans="1:4" x14ac:dyDescent="0.45">
      <c r="A31" t="s">
        <v>217</v>
      </c>
    </row>
    <row r="32" spans="1:4" x14ac:dyDescent="0.45">
      <c r="A32" t="s">
        <v>221</v>
      </c>
    </row>
    <row r="34" spans="1:2" x14ac:dyDescent="0.45">
      <c r="A34" t="s">
        <v>91</v>
      </c>
    </row>
    <row r="35" spans="1:2" x14ac:dyDescent="0.45">
      <c r="A35" s="11">
        <v>0.9686815713640794</v>
      </c>
      <c r="B35" t="s">
        <v>92</v>
      </c>
    </row>
  </sheetData>
  <hyperlinks>
    <hyperlink ref="B7" r:id="rId1"/>
    <hyperlink ref="B21" r:id="rId2" location=".YEFjHmhKg2w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C20" sqref="C20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3" width="18.265625" style="6" customWidth="1"/>
    <col min="4" max="4" width="9.265625" style="6" bestFit="1" customWidth="1"/>
    <col min="5" max="5" width="11.86328125" style="6" customWidth="1"/>
    <col min="6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 x14ac:dyDescent="0.35">
      <c r="A1" s="5" t="e">
        <f ca="1">DotStatQuery(B1)</f>
        <v>#NAME?</v>
      </c>
      <c r="B1" s="5" t="s">
        <v>3</v>
      </c>
    </row>
    <row r="2" spans="1:38" ht="22.9" x14ac:dyDescent="0.35">
      <c r="A2" s="7" t="s">
        <v>40</v>
      </c>
    </row>
    <row r="3" spans="1:38" ht="12.6" customHeight="1" x14ac:dyDescent="0.35">
      <c r="A3" s="64" t="s">
        <v>41</v>
      </c>
      <c r="B3" s="65"/>
      <c r="C3" s="70" t="s">
        <v>42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38" ht="12.6" customHeight="1" x14ac:dyDescent="0.35">
      <c r="A4" s="64" t="s">
        <v>4</v>
      </c>
      <c r="B4" s="65"/>
      <c r="C4" s="66" t="s">
        <v>107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</row>
    <row r="5" spans="1:38" ht="12.6" customHeight="1" x14ac:dyDescent="0.35">
      <c r="A5" s="64" t="s">
        <v>5</v>
      </c>
      <c r="B5" s="65"/>
      <c r="C5" s="66" t="s">
        <v>6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</row>
    <row r="6" spans="1:38" ht="12.6" customHeight="1" x14ac:dyDescent="0.35">
      <c r="A6" s="64" t="s">
        <v>7</v>
      </c>
      <c r="B6" s="65"/>
      <c r="C6" s="66" t="s">
        <v>43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</row>
    <row r="7" spans="1:38" ht="95.25" customHeight="1" x14ac:dyDescent="0.35">
      <c r="A7" s="68" t="s">
        <v>44</v>
      </c>
      <c r="B7" s="69"/>
      <c r="C7" s="18" t="s">
        <v>45</v>
      </c>
      <c r="D7" s="18" t="s">
        <v>46</v>
      </c>
      <c r="E7" s="18" t="s">
        <v>47</v>
      </c>
      <c r="F7" s="18" t="s">
        <v>48</v>
      </c>
      <c r="G7" s="18" t="s">
        <v>49</v>
      </c>
      <c r="H7" s="18" t="s">
        <v>50</v>
      </c>
      <c r="I7" s="18" t="s">
        <v>51</v>
      </c>
      <c r="J7" s="18" t="s">
        <v>52</v>
      </c>
      <c r="K7" s="18" t="s">
        <v>53</v>
      </c>
      <c r="L7" s="18" t="s">
        <v>54</v>
      </c>
      <c r="M7" s="18" t="s">
        <v>55</v>
      </c>
      <c r="N7" s="18" t="s">
        <v>56</v>
      </c>
      <c r="O7" s="18" t="s">
        <v>57</v>
      </c>
      <c r="P7" s="18" t="s">
        <v>58</v>
      </c>
      <c r="Q7" s="18" t="s">
        <v>59</v>
      </c>
      <c r="R7" s="18" t="s">
        <v>60</v>
      </c>
      <c r="S7" s="18" t="s">
        <v>61</v>
      </c>
      <c r="T7" s="18" t="s">
        <v>62</v>
      </c>
      <c r="U7" s="18" t="s">
        <v>63</v>
      </c>
      <c r="V7" s="18" t="s">
        <v>64</v>
      </c>
      <c r="W7" s="18" t="s">
        <v>65</v>
      </c>
      <c r="X7" s="18" t="s">
        <v>66</v>
      </c>
      <c r="Y7" s="18" t="s">
        <v>67</v>
      </c>
      <c r="Z7" s="18" t="s">
        <v>68</v>
      </c>
      <c r="AA7" s="18" t="s">
        <v>69</v>
      </c>
      <c r="AB7" s="18" t="s">
        <v>70</v>
      </c>
      <c r="AC7" s="18" t="s">
        <v>71</v>
      </c>
      <c r="AD7" s="18" t="s">
        <v>72</v>
      </c>
      <c r="AE7" s="18" t="s">
        <v>73</v>
      </c>
      <c r="AF7" s="18" t="s">
        <v>74</v>
      </c>
      <c r="AG7" s="18" t="s">
        <v>75</v>
      </c>
      <c r="AH7" s="18" t="s">
        <v>76</v>
      </c>
      <c r="AI7" s="18" t="s">
        <v>77</v>
      </c>
      <c r="AJ7" s="18" t="s">
        <v>78</v>
      </c>
      <c r="AK7" s="18" t="s">
        <v>79</v>
      </c>
      <c r="AL7" s="18" t="s">
        <v>80</v>
      </c>
    </row>
    <row r="8" spans="1:38" ht="14.25" x14ac:dyDescent="0.45">
      <c r="A8" s="19" t="s">
        <v>81</v>
      </c>
      <c r="B8" s="20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3.15" x14ac:dyDescent="0.4">
      <c r="A9" s="21" t="s">
        <v>82</v>
      </c>
      <c r="B9" s="20" t="s">
        <v>8</v>
      </c>
      <c r="C9" s="8">
        <v>6407.3940000000002</v>
      </c>
      <c r="D9" s="8">
        <v>1163.665</v>
      </c>
      <c r="E9" s="8">
        <v>1673.3109999999999</v>
      </c>
      <c r="F9" s="8">
        <v>748.33500000000004</v>
      </c>
      <c r="G9" s="8">
        <v>6672.62</v>
      </c>
      <c r="H9" s="8">
        <v>3948.768</v>
      </c>
      <c r="I9" s="8">
        <v>657.64700000000005</v>
      </c>
      <c r="J9" s="8">
        <v>1427.1279999999999</v>
      </c>
      <c r="K9" s="8">
        <v>1960.885</v>
      </c>
      <c r="L9" s="8">
        <v>3612.451</v>
      </c>
      <c r="M9" s="8">
        <v>2297.239</v>
      </c>
      <c r="N9" s="8">
        <v>1492.963</v>
      </c>
      <c r="O9" s="8">
        <v>1245.117</v>
      </c>
      <c r="P9" s="8">
        <v>2523.2840000000001</v>
      </c>
      <c r="Q9" s="8">
        <v>12473.721</v>
      </c>
      <c r="R9" s="8">
        <v>3391.4340000000002</v>
      </c>
      <c r="S9" s="8">
        <v>3308.8090000000002</v>
      </c>
      <c r="T9" s="8">
        <v>7274.7939999999999</v>
      </c>
      <c r="U9" s="8">
        <v>1116.8009999999999</v>
      </c>
      <c r="V9" s="8">
        <v>3381.1779999999999</v>
      </c>
      <c r="W9" s="8">
        <v>4848.2579999999998</v>
      </c>
      <c r="X9" s="8">
        <v>27001.502</v>
      </c>
      <c r="Y9" s="8">
        <v>32987.256000000001</v>
      </c>
      <c r="Z9" s="8">
        <v>22236.945</v>
      </c>
      <c r="AA9" s="8">
        <v>6868.848</v>
      </c>
      <c r="AB9" s="8">
        <v>758.96</v>
      </c>
      <c r="AC9" s="8">
        <v>2642.2060000000001</v>
      </c>
      <c r="AD9" s="8">
        <v>472.75799999999998</v>
      </c>
      <c r="AE9" s="8">
        <v>9675.0480000000007</v>
      </c>
      <c r="AF9" s="8">
        <v>2720.49</v>
      </c>
      <c r="AG9" s="8">
        <v>35085.618000000002</v>
      </c>
      <c r="AH9" s="8">
        <v>45866.964</v>
      </c>
      <c r="AI9" s="8">
        <v>42553.673000000003</v>
      </c>
      <c r="AJ9" s="8">
        <v>21128.175999999999</v>
      </c>
      <c r="AK9" s="8">
        <v>3051.04</v>
      </c>
      <c r="AL9" s="8">
        <v>5579.7</v>
      </c>
    </row>
    <row r="10" spans="1:38" ht="19.5" x14ac:dyDescent="0.4">
      <c r="A10" s="21" t="s">
        <v>83</v>
      </c>
      <c r="B10" s="20" t="s">
        <v>8</v>
      </c>
      <c r="C10" s="9">
        <v>1.44</v>
      </c>
      <c r="D10" s="9">
        <v>17.521999999999998</v>
      </c>
      <c r="E10" s="9">
        <v>19.827000000000002</v>
      </c>
      <c r="F10" s="9">
        <v>15.778</v>
      </c>
      <c r="G10" s="9">
        <v>375.17500000000001</v>
      </c>
      <c r="H10" s="9">
        <v>65.537999999999997</v>
      </c>
      <c r="I10" s="9">
        <v>12.363</v>
      </c>
      <c r="J10" s="9">
        <v>54.844000000000001</v>
      </c>
      <c r="K10" s="9">
        <v>301.03699999999998</v>
      </c>
      <c r="L10" s="9">
        <v>330.06099999999998</v>
      </c>
      <c r="M10" s="9">
        <v>76.733000000000004</v>
      </c>
      <c r="N10" s="9">
        <v>58.585999999999999</v>
      </c>
      <c r="O10" s="9">
        <v>107.12</v>
      </c>
      <c r="P10" s="9">
        <v>75.155000000000001</v>
      </c>
      <c r="Q10" s="9">
        <v>383.37799999999999</v>
      </c>
      <c r="R10" s="9">
        <v>96.271000000000001</v>
      </c>
      <c r="S10" s="9">
        <v>58.863</v>
      </c>
      <c r="T10" s="9">
        <v>548.54300000000001</v>
      </c>
      <c r="U10" s="9">
        <v>33.402999999999999</v>
      </c>
      <c r="V10" s="9">
        <v>70.472999999999999</v>
      </c>
      <c r="W10" s="9">
        <v>212.37</v>
      </c>
      <c r="X10" s="9">
        <v>296.43299999999999</v>
      </c>
      <c r="Y10" s="9">
        <v>1130.336</v>
      </c>
      <c r="Z10" s="9">
        <v>-126.58199999999999</v>
      </c>
      <c r="AA10" s="9">
        <v>34.368000000000002</v>
      </c>
      <c r="AB10" s="9">
        <v>6.125</v>
      </c>
      <c r="AC10" s="9">
        <v>72.822999999999993</v>
      </c>
      <c r="AD10" s="9">
        <v>4.0049999999999999</v>
      </c>
      <c r="AE10" s="9">
        <v>1115.2329999999999</v>
      </c>
      <c r="AF10" s="9">
        <v>18.446999999999999</v>
      </c>
      <c r="AG10" s="9">
        <v>153.85300000000001</v>
      </c>
      <c r="AH10" s="9">
        <v>600.34299999999996</v>
      </c>
      <c r="AI10" s="9">
        <v>91.793999999999997</v>
      </c>
      <c r="AJ10" s="9">
        <v>87.884</v>
      </c>
      <c r="AK10" s="9">
        <v>149.321</v>
      </c>
      <c r="AL10" s="9">
        <v>0</v>
      </c>
    </row>
    <row r="11" spans="1:38" ht="19.5" x14ac:dyDescent="0.4">
      <c r="A11" s="21" t="s">
        <v>84</v>
      </c>
      <c r="B11" s="20" t="s">
        <v>8</v>
      </c>
      <c r="C11" s="8">
        <v>31055.167000000001</v>
      </c>
      <c r="D11" s="8">
        <v>28220.113000000001</v>
      </c>
      <c r="E11" s="8">
        <v>9169.0619999999999</v>
      </c>
      <c r="F11" s="8">
        <v>5233.2870000000003</v>
      </c>
      <c r="G11" s="8">
        <v>45176.605000000003</v>
      </c>
      <c r="H11" s="8">
        <v>4809.5940000000001</v>
      </c>
      <c r="I11" s="8">
        <v>1100.5899999999999</v>
      </c>
      <c r="J11" s="8">
        <v>3156.029</v>
      </c>
      <c r="K11" s="8">
        <v>5718.5780000000004</v>
      </c>
      <c r="L11" s="8">
        <v>13545.487999999999</v>
      </c>
      <c r="M11" s="8">
        <v>3624.1280000000002</v>
      </c>
      <c r="N11" s="8">
        <v>3760.0509999999999</v>
      </c>
      <c r="O11" s="8">
        <v>10114.263000000001</v>
      </c>
      <c r="P11" s="8">
        <v>4028.76</v>
      </c>
      <c r="Q11" s="8">
        <v>5162.701</v>
      </c>
      <c r="R11" s="8">
        <v>3167.4949999999999</v>
      </c>
      <c r="S11" s="8">
        <v>4980.1279999999997</v>
      </c>
      <c r="T11" s="8">
        <v>28242.963</v>
      </c>
      <c r="U11" s="8">
        <v>2072.6959999999999</v>
      </c>
      <c r="V11" s="8">
        <v>3231.9490000000001</v>
      </c>
      <c r="W11" s="8">
        <v>13607.771000000001</v>
      </c>
      <c r="X11" s="8">
        <v>57371.464</v>
      </c>
      <c r="Y11" s="8">
        <v>177379.10800000001</v>
      </c>
      <c r="Z11" s="8">
        <v>52049.936999999998</v>
      </c>
      <c r="AA11" s="8">
        <v>19714.684000000001</v>
      </c>
      <c r="AB11" s="8">
        <v>3738.7150000000001</v>
      </c>
      <c r="AC11" s="8">
        <v>13443.972</v>
      </c>
      <c r="AD11" s="8">
        <v>735.43700000000001</v>
      </c>
      <c r="AE11" s="8">
        <v>29958.419000000002</v>
      </c>
      <c r="AF11" s="8">
        <v>120328.963</v>
      </c>
      <c r="AG11" s="8">
        <v>37627.928999999996</v>
      </c>
      <c r="AH11" s="8">
        <v>731.89300000000003</v>
      </c>
      <c r="AI11" s="8">
        <v>5282.5330000000004</v>
      </c>
      <c r="AJ11" s="8">
        <v>5499.14</v>
      </c>
      <c r="AK11" s="8">
        <v>13012.939</v>
      </c>
      <c r="AL11" s="8">
        <v>0</v>
      </c>
    </row>
    <row r="12" spans="1:38" ht="14.25" x14ac:dyDescent="0.45">
      <c r="A12" s="22" t="s">
        <v>108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VAL]&amp;ShowOnWeb=true&amp;Lang=en"/>
    <hyperlink ref="A12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5" workbookViewId="0">
      <selection activeCell="K29" sqref="K29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ht="22.9" x14ac:dyDescent="0.35">
      <c r="A2" s="7" t="s">
        <v>40</v>
      </c>
    </row>
    <row r="3" spans="1:47" x14ac:dyDescent="0.35">
      <c r="A3" s="64" t="s">
        <v>41</v>
      </c>
      <c r="B3" s="65"/>
      <c r="C3" s="75" t="s">
        <v>155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7"/>
    </row>
    <row r="4" spans="1:47" ht="12.6" customHeight="1" x14ac:dyDescent="0.35">
      <c r="A4" s="64" t="s">
        <v>4</v>
      </c>
      <c r="B4" s="65"/>
      <c r="C4" s="72" t="s">
        <v>107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4"/>
    </row>
    <row r="5" spans="1:47" x14ac:dyDescent="0.35">
      <c r="A5" s="64" t="s">
        <v>5</v>
      </c>
      <c r="B5" s="65"/>
      <c r="C5" s="72" t="s">
        <v>6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4"/>
    </row>
    <row r="6" spans="1:47" ht="12.6" customHeight="1" x14ac:dyDescent="0.35">
      <c r="A6" s="64" t="s">
        <v>7</v>
      </c>
      <c r="B6" s="65"/>
      <c r="C6" s="72" t="s">
        <v>43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4"/>
    </row>
    <row r="7" spans="1:47" ht="97.5" x14ac:dyDescent="0.35">
      <c r="A7" s="68" t="s">
        <v>44</v>
      </c>
      <c r="B7" s="69"/>
      <c r="C7" s="31" t="s">
        <v>45</v>
      </c>
      <c r="D7" s="31" t="s">
        <v>46</v>
      </c>
      <c r="E7" s="31" t="s">
        <v>47</v>
      </c>
      <c r="F7" s="31" t="s">
        <v>48</v>
      </c>
      <c r="G7" s="31" t="s">
        <v>49</v>
      </c>
      <c r="H7" s="31" t="s">
        <v>50</v>
      </c>
      <c r="I7" s="31" t="s">
        <v>51</v>
      </c>
      <c r="J7" s="31" t="s">
        <v>52</v>
      </c>
      <c r="K7" s="31" t="s">
        <v>53</v>
      </c>
      <c r="L7" s="31" t="s">
        <v>54</v>
      </c>
      <c r="M7" s="31" t="s">
        <v>55</v>
      </c>
      <c r="N7" s="31" t="s">
        <v>56</v>
      </c>
      <c r="O7" s="31" t="s">
        <v>57</v>
      </c>
      <c r="P7" s="31" t="s">
        <v>58</v>
      </c>
      <c r="Q7" s="31" t="s">
        <v>59</v>
      </c>
      <c r="R7" s="31" t="s">
        <v>60</v>
      </c>
      <c r="S7" s="31" t="s">
        <v>61</v>
      </c>
      <c r="T7" s="31" t="s">
        <v>62</v>
      </c>
      <c r="U7" s="31" t="s">
        <v>63</v>
      </c>
      <c r="V7" s="31" t="s">
        <v>64</v>
      </c>
      <c r="W7" s="31" t="s">
        <v>65</v>
      </c>
      <c r="X7" s="31" t="s">
        <v>66</v>
      </c>
      <c r="Y7" s="31" t="s">
        <v>67</v>
      </c>
      <c r="Z7" s="31" t="s">
        <v>68</v>
      </c>
      <c r="AA7" s="31" t="s">
        <v>69</v>
      </c>
      <c r="AB7" s="31" t="s">
        <v>70</v>
      </c>
      <c r="AC7" s="31" t="s">
        <v>71</v>
      </c>
      <c r="AD7" s="31" t="s">
        <v>72</v>
      </c>
      <c r="AE7" s="31" t="s">
        <v>73</v>
      </c>
      <c r="AF7" s="31" t="s">
        <v>74</v>
      </c>
      <c r="AG7" s="31" t="s">
        <v>75</v>
      </c>
      <c r="AH7" s="31" t="s">
        <v>76</v>
      </c>
      <c r="AI7" s="31" t="s">
        <v>77</v>
      </c>
      <c r="AJ7" s="31" t="s">
        <v>78</v>
      </c>
      <c r="AK7" s="31" t="s">
        <v>79</v>
      </c>
      <c r="AL7" s="31" t="s">
        <v>80</v>
      </c>
      <c r="AM7" s="31" t="s">
        <v>156</v>
      </c>
      <c r="AN7" s="31" t="s">
        <v>157</v>
      </c>
      <c r="AO7" s="31" t="s">
        <v>158</v>
      </c>
      <c r="AP7" s="31" t="s">
        <v>159</v>
      </c>
      <c r="AQ7" s="31" t="s">
        <v>160</v>
      </c>
      <c r="AR7" s="31" t="s">
        <v>161</v>
      </c>
      <c r="AS7" s="31" t="s">
        <v>162</v>
      </c>
      <c r="AT7" s="31" t="s">
        <v>163</v>
      </c>
      <c r="AU7" s="31" t="s">
        <v>164</v>
      </c>
    </row>
    <row r="8" spans="1:47" ht="13.15" x14ac:dyDescent="0.4">
      <c r="A8" s="19" t="s">
        <v>81</v>
      </c>
      <c r="B8" s="20" t="s">
        <v>8</v>
      </c>
      <c r="C8" s="20" t="s">
        <v>8</v>
      </c>
      <c r="D8" s="20" t="s">
        <v>8</v>
      </c>
      <c r="E8" s="20" t="s">
        <v>8</v>
      </c>
      <c r="F8" s="20" t="s">
        <v>8</v>
      </c>
      <c r="G8" s="20" t="s">
        <v>8</v>
      </c>
      <c r="H8" s="20" t="s">
        <v>8</v>
      </c>
      <c r="I8" s="20" t="s">
        <v>8</v>
      </c>
      <c r="J8" s="20" t="s">
        <v>8</v>
      </c>
      <c r="K8" s="20" t="s">
        <v>8</v>
      </c>
      <c r="L8" s="20" t="s">
        <v>8</v>
      </c>
      <c r="M8" s="20" t="s">
        <v>8</v>
      </c>
      <c r="N8" s="20" t="s">
        <v>8</v>
      </c>
      <c r="O8" s="20" t="s">
        <v>8</v>
      </c>
      <c r="P8" s="20" t="s">
        <v>8</v>
      </c>
      <c r="Q8" s="20" t="s">
        <v>8</v>
      </c>
      <c r="R8" s="20" t="s">
        <v>8</v>
      </c>
      <c r="S8" s="20" t="s">
        <v>8</v>
      </c>
      <c r="T8" s="20" t="s">
        <v>8</v>
      </c>
      <c r="U8" s="20" t="s">
        <v>8</v>
      </c>
      <c r="V8" s="20" t="s">
        <v>8</v>
      </c>
      <c r="W8" s="20" t="s">
        <v>8</v>
      </c>
      <c r="X8" s="20" t="s">
        <v>8</v>
      </c>
      <c r="Y8" s="20" t="s">
        <v>8</v>
      </c>
      <c r="Z8" s="20" t="s">
        <v>8</v>
      </c>
      <c r="AA8" s="20" t="s">
        <v>8</v>
      </c>
      <c r="AB8" s="20" t="s">
        <v>8</v>
      </c>
      <c r="AC8" s="20" t="s">
        <v>8</v>
      </c>
      <c r="AD8" s="20" t="s">
        <v>8</v>
      </c>
      <c r="AE8" s="20" t="s">
        <v>8</v>
      </c>
      <c r="AF8" s="20" t="s">
        <v>8</v>
      </c>
      <c r="AG8" s="20" t="s">
        <v>8</v>
      </c>
      <c r="AH8" s="20" t="s">
        <v>8</v>
      </c>
      <c r="AI8" s="20" t="s">
        <v>8</v>
      </c>
      <c r="AJ8" s="20" t="s">
        <v>8</v>
      </c>
      <c r="AK8" s="20" t="s">
        <v>8</v>
      </c>
      <c r="AL8" s="20" t="s">
        <v>8</v>
      </c>
      <c r="AM8" s="20" t="s">
        <v>8</v>
      </c>
      <c r="AN8" s="20" t="s">
        <v>8</v>
      </c>
      <c r="AO8" s="20" t="s">
        <v>8</v>
      </c>
      <c r="AP8" s="20" t="s">
        <v>8</v>
      </c>
      <c r="AQ8" s="20" t="s">
        <v>8</v>
      </c>
      <c r="AR8" s="20" t="s">
        <v>8</v>
      </c>
      <c r="AS8" s="20" t="s">
        <v>8</v>
      </c>
      <c r="AT8" s="20" t="s">
        <v>8</v>
      </c>
      <c r="AU8" s="20" t="s">
        <v>8</v>
      </c>
    </row>
    <row r="9" spans="1:47" ht="19.5" x14ac:dyDescent="0.4">
      <c r="A9" s="21" t="s">
        <v>165</v>
      </c>
      <c r="B9" s="20" t="s">
        <v>8</v>
      </c>
      <c r="C9" s="32">
        <v>5034.6000000000004</v>
      </c>
      <c r="D9" s="32">
        <v>8.1</v>
      </c>
      <c r="E9" s="32">
        <v>22.4</v>
      </c>
      <c r="F9" s="32">
        <v>8.1999999999999993</v>
      </c>
      <c r="G9" s="32">
        <v>30244.9</v>
      </c>
      <c r="H9" s="32">
        <v>425.8</v>
      </c>
      <c r="I9" s="32">
        <v>494.3</v>
      </c>
      <c r="J9" s="32">
        <v>325.3</v>
      </c>
      <c r="K9" s="32">
        <v>39.799999999999997</v>
      </c>
      <c r="L9" s="32">
        <v>539.6</v>
      </c>
      <c r="M9" s="32">
        <v>153.5</v>
      </c>
      <c r="N9" s="32">
        <v>8.8000000000000007</v>
      </c>
      <c r="O9" s="32">
        <v>19.5</v>
      </c>
      <c r="P9" s="32">
        <v>9.6999999999999993</v>
      </c>
      <c r="Q9" s="32">
        <v>7.4</v>
      </c>
      <c r="R9" s="32">
        <v>6.9</v>
      </c>
      <c r="S9" s="32">
        <v>6.8</v>
      </c>
      <c r="T9" s="32">
        <v>25.1</v>
      </c>
      <c r="U9" s="32">
        <v>0.5</v>
      </c>
      <c r="V9" s="32">
        <v>132.5</v>
      </c>
      <c r="W9" s="32">
        <v>35.9</v>
      </c>
      <c r="X9" s="32">
        <v>177.3</v>
      </c>
      <c r="Y9" s="32">
        <v>643.1</v>
      </c>
      <c r="Z9" s="32">
        <v>45</v>
      </c>
      <c r="AA9" s="32">
        <v>1104.2</v>
      </c>
      <c r="AB9" s="32">
        <v>11.6</v>
      </c>
      <c r="AC9" s="32">
        <v>0.9</v>
      </c>
      <c r="AD9" s="32">
        <v>0.9</v>
      </c>
      <c r="AE9" s="32">
        <v>12.9</v>
      </c>
      <c r="AF9" s="32">
        <v>38.1</v>
      </c>
      <c r="AG9" s="32">
        <v>146</v>
      </c>
      <c r="AH9" s="32">
        <v>329.5</v>
      </c>
      <c r="AI9" s="32">
        <v>82.2</v>
      </c>
      <c r="AJ9" s="32">
        <v>98.1</v>
      </c>
      <c r="AK9" s="32">
        <v>59.3</v>
      </c>
      <c r="AL9" s="32">
        <v>0</v>
      </c>
      <c r="AM9" s="32">
        <v>13946.3</v>
      </c>
      <c r="AN9" s="32">
        <v>54.1</v>
      </c>
      <c r="AO9" s="32">
        <v>1362.5</v>
      </c>
      <c r="AP9" s="32">
        <v>1460.9</v>
      </c>
      <c r="AQ9" s="32">
        <v>278.39999999999998</v>
      </c>
      <c r="AR9" s="32">
        <v>82.1</v>
      </c>
      <c r="AS9" s="32">
        <v>156.4</v>
      </c>
      <c r="AT9" s="32">
        <v>8986.1</v>
      </c>
      <c r="AU9" s="32">
        <v>-7160.2</v>
      </c>
    </row>
    <row r="10" spans="1:47" ht="19.5" x14ac:dyDescent="0.4">
      <c r="A10" s="21" t="s">
        <v>166</v>
      </c>
      <c r="B10" s="20" t="s">
        <v>8</v>
      </c>
      <c r="C10" s="33">
        <v>48.3</v>
      </c>
      <c r="D10" s="33">
        <v>285.3</v>
      </c>
      <c r="E10" s="33">
        <v>18.3</v>
      </c>
      <c r="F10" s="33">
        <v>222.5</v>
      </c>
      <c r="G10" s="33">
        <v>102.8</v>
      </c>
      <c r="H10" s="33">
        <v>8.1999999999999993</v>
      </c>
      <c r="I10" s="33">
        <v>2.6</v>
      </c>
      <c r="J10" s="33">
        <v>36.5</v>
      </c>
      <c r="K10" s="33">
        <v>14436</v>
      </c>
      <c r="L10" s="33">
        <v>519.6</v>
      </c>
      <c r="M10" s="33">
        <v>30.8</v>
      </c>
      <c r="N10" s="33">
        <v>110.4</v>
      </c>
      <c r="O10" s="33">
        <v>396.5</v>
      </c>
      <c r="P10" s="33">
        <v>12.2</v>
      </c>
      <c r="Q10" s="33">
        <v>8.8000000000000007</v>
      </c>
      <c r="R10" s="33">
        <v>8.5</v>
      </c>
      <c r="S10" s="33">
        <v>13.2</v>
      </c>
      <c r="T10" s="33">
        <v>110.5</v>
      </c>
      <c r="U10" s="33">
        <v>4.9000000000000004</v>
      </c>
      <c r="V10" s="33">
        <v>13.2</v>
      </c>
      <c r="W10" s="33">
        <v>1621.1</v>
      </c>
      <c r="X10" s="33">
        <v>42.5</v>
      </c>
      <c r="Y10" s="33">
        <v>70.3</v>
      </c>
      <c r="Z10" s="33">
        <v>267.8</v>
      </c>
      <c r="AA10" s="33">
        <v>58.4</v>
      </c>
      <c r="AB10" s="33">
        <v>3.7</v>
      </c>
      <c r="AC10" s="33">
        <v>5.5</v>
      </c>
      <c r="AD10" s="33">
        <v>0.3</v>
      </c>
      <c r="AE10" s="33">
        <v>15.4</v>
      </c>
      <c r="AF10" s="33">
        <v>37</v>
      </c>
      <c r="AG10" s="33">
        <v>26.8</v>
      </c>
      <c r="AH10" s="33">
        <v>48</v>
      </c>
      <c r="AI10" s="33">
        <v>23.9</v>
      </c>
      <c r="AJ10" s="33">
        <v>45.1</v>
      </c>
      <c r="AK10" s="33">
        <v>37.4</v>
      </c>
      <c r="AL10" s="33">
        <v>0</v>
      </c>
      <c r="AM10" s="33">
        <v>423.8</v>
      </c>
      <c r="AN10" s="33">
        <v>0.8</v>
      </c>
      <c r="AO10" s="33">
        <v>11.6</v>
      </c>
      <c r="AP10" s="33">
        <v>353.4</v>
      </c>
      <c r="AQ10" s="33">
        <v>220.8</v>
      </c>
      <c r="AR10" s="33">
        <v>3</v>
      </c>
      <c r="AS10" s="33">
        <v>0</v>
      </c>
      <c r="AT10" s="33">
        <v>17201.7</v>
      </c>
      <c r="AU10" s="33">
        <v>-836.4</v>
      </c>
    </row>
    <row r="11" spans="1:47" ht="19.5" x14ac:dyDescent="0.4">
      <c r="A11" s="21" t="s">
        <v>167</v>
      </c>
      <c r="B11" s="20" t="s">
        <v>8</v>
      </c>
      <c r="C11" s="32">
        <v>56.1</v>
      </c>
      <c r="D11" s="32">
        <v>19.8</v>
      </c>
      <c r="E11" s="32">
        <v>613.29999999999995</v>
      </c>
      <c r="F11" s="32">
        <v>59.5</v>
      </c>
      <c r="G11" s="32">
        <v>40.700000000000003</v>
      </c>
      <c r="H11" s="32">
        <v>6.9</v>
      </c>
      <c r="I11" s="32">
        <v>2.6</v>
      </c>
      <c r="J11" s="32">
        <v>46.4</v>
      </c>
      <c r="K11" s="32">
        <v>970.2</v>
      </c>
      <c r="L11" s="32">
        <v>766.3</v>
      </c>
      <c r="M11" s="32">
        <v>13.4</v>
      </c>
      <c r="N11" s="32">
        <v>1704.9</v>
      </c>
      <c r="O11" s="32">
        <v>6761.2</v>
      </c>
      <c r="P11" s="32">
        <v>235.1</v>
      </c>
      <c r="Q11" s="32">
        <v>38.700000000000003</v>
      </c>
      <c r="R11" s="32">
        <v>64</v>
      </c>
      <c r="S11" s="32">
        <v>45.8</v>
      </c>
      <c r="T11" s="32">
        <v>55.1</v>
      </c>
      <c r="U11" s="32">
        <v>3.4</v>
      </c>
      <c r="V11" s="32">
        <v>145.9</v>
      </c>
      <c r="W11" s="32">
        <v>106.3</v>
      </c>
      <c r="X11" s="32">
        <v>1805.4</v>
      </c>
      <c r="Y11" s="32">
        <v>47.5</v>
      </c>
      <c r="Z11" s="32">
        <v>62.5</v>
      </c>
      <c r="AA11" s="32">
        <v>4.5999999999999996</v>
      </c>
      <c r="AB11" s="32">
        <v>0.5</v>
      </c>
      <c r="AC11" s="32">
        <v>0.5</v>
      </c>
      <c r="AD11" s="32">
        <v>0.1</v>
      </c>
      <c r="AE11" s="32">
        <v>3</v>
      </c>
      <c r="AF11" s="32">
        <v>82.1</v>
      </c>
      <c r="AG11" s="32">
        <v>13.9</v>
      </c>
      <c r="AH11" s="32">
        <v>76.099999999999994</v>
      </c>
      <c r="AI11" s="32">
        <v>3</v>
      </c>
      <c r="AJ11" s="32">
        <v>2.1</v>
      </c>
      <c r="AK11" s="32">
        <v>7.8</v>
      </c>
      <c r="AL11" s="32">
        <v>0</v>
      </c>
      <c r="AM11" s="32">
        <v>72.900000000000006</v>
      </c>
      <c r="AN11" s="32">
        <v>0</v>
      </c>
      <c r="AO11" s="32">
        <v>2.7</v>
      </c>
      <c r="AP11" s="32">
        <v>76.7</v>
      </c>
      <c r="AQ11" s="32">
        <v>2.9</v>
      </c>
      <c r="AR11" s="32">
        <v>0.2</v>
      </c>
      <c r="AS11" s="32">
        <v>0.7</v>
      </c>
      <c r="AT11" s="32">
        <v>3605.8</v>
      </c>
      <c r="AU11" s="32">
        <v>-989.3</v>
      </c>
    </row>
    <row r="12" spans="1:47" ht="19.5" x14ac:dyDescent="0.4">
      <c r="A12" s="21" t="s">
        <v>168</v>
      </c>
      <c r="B12" s="20" t="s">
        <v>8</v>
      </c>
      <c r="C12" s="33">
        <v>665.7</v>
      </c>
      <c r="D12" s="33">
        <v>3004.1</v>
      </c>
      <c r="E12" s="33">
        <v>870.4</v>
      </c>
      <c r="F12" s="33">
        <v>2312.6999999999998</v>
      </c>
      <c r="G12" s="33">
        <v>171.5</v>
      </c>
      <c r="H12" s="33">
        <v>0.4</v>
      </c>
      <c r="I12" s="33">
        <v>7.1</v>
      </c>
      <c r="J12" s="33">
        <v>55.1</v>
      </c>
      <c r="K12" s="33">
        <v>162.9</v>
      </c>
      <c r="L12" s="33">
        <v>53.5</v>
      </c>
      <c r="M12" s="33">
        <v>74.2</v>
      </c>
      <c r="N12" s="33">
        <v>53.9</v>
      </c>
      <c r="O12" s="33">
        <v>26.3</v>
      </c>
      <c r="P12" s="33">
        <v>3.9</v>
      </c>
      <c r="Q12" s="33">
        <v>1.1000000000000001</v>
      </c>
      <c r="R12" s="33">
        <v>0.6</v>
      </c>
      <c r="S12" s="33">
        <v>37.9</v>
      </c>
      <c r="T12" s="33">
        <v>7.6</v>
      </c>
      <c r="U12" s="33">
        <v>1</v>
      </c>
      <c r="V12" s="33">
        <v>34</v>
      </c>
      <c r="W12" s="33">
        <v>401.7</v>
      </c>
      <c r="X12" s="33">
        <v>1271</v>
      </c>
      <c r="Y12" s="33">
        <v>8.8000000000000007</v>
      </c>
      <c r="Z12" s="33">
        <v>54.6</v>
      </c>
      <c r="AA12" s="33">
        <v>1.9</v>
      </c>
      <c r="AB12" s="33">
        <v>0.4</v>
      </c>
      <c r="AC12" s="33">
        <v>0.7</v>
      </c>
      <c r="AD12" s="33">
        <v>0.1</v>
      </c>
      <c r="AE12" s="33">
        <v>5.3</v>
      </c>
      <c r="AF12" s="33">
        <v>4.0999999999999996</v>
      </c>
      <c r="AG12" s="33">
        <v>30.8</v>
      </c>
      <c r="AH12" s="33">
        <v>174.3</v>
      </c>
      <c r="AI12" s="33">
        <v>32.200000000000003</v>
      </c>
      <c r="AJ12" s="33">
        <v>2.9</v>
      </c>
      <c r="AK12" s="33">
        <v>1.4</v>
      </c>
      <c r="AL12" s="33">
        <v>0</v>
      </c>
      <c r="AM12" s="33">
        <v>50.8</v>
      </c>
      <c r="AN12" s="33">
        <v>0</v>
      </c>
      <c r="AO12" s="33">
        <v>1577.9</v>
      </c>
      <c r="AP12" s="33">
        <v>189.1</v>
      </c>
      <c r="AQ12" s="33">
        <v>0.4</v>
      </c>
      <c r="AR12" s="33">
        <v>0.1</v>
      </c>
      <c r="AS12" s="33">
        <v>1.5</v>
      </c>
      <c r="AT12" s="33">
        <v>2.2999999999999998</v>
      </c>
      <c r="AU12" s="33">
        <v>-18.5</v>
      </c>
    </row>
    <row r="13" spans="1:47" ht="19.5" x14ac:dyDescent="0.4">
      <c r="A13" s="21" t="s">
        <v>169</v>
      </c>
      <c r="B13" s="20" t="s">
        <v>8</v>
      </c>
      <c r="C13" s="32">
        <v>3366</v>
      </c>
      <c r="D13" s="32">
        <v>6.6</v>
      </c>
      <c r="E13" s="32">
        <v>12.3</v>
      </c>
      <c r="F13" s="32">
        <v>7.3</v>
      </c>
      <c r="G13" s="32">
        <v>14358.9</v>
      </c>
      <c r="H13" s="32">
        <v>395.2</v>
      </c>
      <c r="I13" s="32">
        <v>12.6</v>
      </c>
      <c r="J13" s="32">
        <v>106.7</v>
      </c>
      <c r="K13" s="32">
        <v>105.9</v>
      </c>
      <c r="L13" s="32">
        <v>1117.4000000000001</v>
      </c>
      <c r="M13" s="32">
        <v>103.5</v>
      </c>
      <c r="N13" s="32">
        <v>50.5</v>
      </c>
      <c r="O13" s="32">
        <v>48.5</v>
      </c>
      <c r="P13" s="32">
        <v>32.799999999999997</v>
      </c>
      <c r="Q13" s="32">
        <v>72.8</v>
      </c>
      <c r="R13" s="32">
        <v>34.299999999999997</v>
      </c>
      <c r="S13" s="32">
        <v>26.2</v>
      </c>
      <c r="T13" s="32">
        <v>168.3</v>
      </c>
      <c r="U13" s="32">
        <v>15.6</v>
      </c>
      <c r="V13" s="32">
        <v>60.8</v>
      </c>
      <c r="W13" s="32">
        <v>36.1</v>
      </c>
      <c r="X13" s="32">
        <v>177.2</v>
      </c>
      <c r="Y13" s="32">
        <v>747.3</v>
      </c>
      <c r="Z13" s="32">
        <v>106.7</v>
      </c>
      <c r="AA13" s="32">
        <v>3483.3</v>
      </c>
      <c r="AB13" s="32">
        <v>25.6</v>
      </c>
      <c r="AC13" s="32">
        <v>9.9</v>
      </c>
      <c r="AD13" s="32">
        <v>2.9</v>
      </c>
      <c r="AE13" s="32">
        <v>41.8</v>
      </c>
      <c r="AF13" s="32">
        <v>53</v>
      </c>
      <c r="AG13" s="32">
        <v>144.5</v>
      </c>
      <c r="AH13" s="32">
        <v>711.9</v>
      </c>
      <c r="AI13" s="32">
        <v>192.6</v>
      </c>
      <c r="AJ13" s="32">
        <v>526.4</v>
      </c>
      <c r="AK13" s="32">
        <v>184.9</v>
      </c>
      <c r="AL13" s="32">
        <v>0</v>
      </c>
      <c r="AM13" s="32">
        <v>111396.9</v>
      </c>
      <c r="AN13" s="32">
        <v>213</v>
      </c>
      <c r="AO13" s="32">
        <v>783.2</v>
      </c>
      <c r="AP13" s="32">
        <v>206.4</v>
      </c>
      <c r="AQ13" s="32">
        <v>69.400000000000006</v>
      </c>
      <c r="AR13" s="32">
        <v>334.5</v>
      </c>
      <c r="AS13" s="32">
        <v>677.1</v>
      </c>
      <c r="AT13" s="32">
        <v>10294</v>
      </c>
      <c r="AU13" s="32">
        <v>-13905.7</v>
      </c>
    </row>
    <row r="14" spans="1:47" ht="19.5" x14ac:dyDescent="0.4">
      <c r="A14" s="21" t="s">
        <v>170</v>
      </c>
      <c r="B14" s="20" t="s">
        <v>8</v>
      </c>
      <c r="C14" s="33">
        <v>99.8</v>
      </c>
      <c r="D14" s="33">
        <v>19</v>
      </c>
      <c r="E14" s="33">
        <v>29.3</v>
      </c>
      <c r="F14" s="33">
        <v>23.5</v>
      </c>
      <c r="G14" s="33">
        <v>121.2</v>
      </c>
      <c r="H14" s="33">
        <v>5021</v>
      </c>
      <c r="I14" s="33">
        <v>20.399999999999999</v>
      </c>
      <c r="J14" s="33">
        <v>131.4</v>
      </c>
      <c r="K14" s="33">
        <v>35.700000000000003</v>
      </c>
      <c r="L14" s="33">
        <v>521.29999999999995</v>
      </c>
      <c r="M14" s="33">
        <v>246.3</v>
      </c>
      <c r="N14" s="33">
        <v>69.2</v>
      </c>
      <c r="O14" s="33">
        <v>20.2</v>
      </c>
      <c r="P14" s="33">
        <v>53.5</v>
      </c>
      <c r="Q14" s="33">
        <v>126.2</v>
      </c>
      <c r="R14" s="33">
        <v>52.9</v>
      </c>
      <c r="S14" s="33">
        <v>45.1</v>
      </c>
      <c r="T14" s="33">
        <v>1292.0999999999999</v>
      </c>
      <c r="U14" s="33">
        <v>51.2</v>
      </c>
      <c r="V14" s="33">
        <v>815</v>
      </c>
      <c r="W14" s="33">
        <v>40.9</v>
      </c>
      <c r="X14" s="33">
        <v>284.39999999999998</v>
      </c>
      <c r="Y14" s="33">
        <v>512.79999999999995</v>
      </c>
      <c r="Z14" s="33">
        <v>200.4</v>
      </c>
      <c r="AA14" s="33">
        <v>217.5</v>
      </c>
      <c r="AB14" s="33">
        <v>67.599999999999994</v>
      </c>
      <c r="AC14" s="33">
        <v>12.1</v>
      </c>
      <c r="AD14" s="33">
        <v>3</v>
      </c>
      <c r="AE14" s="33">
        <v>124.3</v>
      </c>
      <c r="AF14" s="33">
        <v>25.6</v>
      </c>
      <c r="AG14" s="33">
        <v>214.4</v>
      </c>
      <c r="AH14" s="33">
        <v>467.1</v>
      </c>
      <c r="AI14" s="33">
        <v>65.7</v>
      </c>
      <c r="AJ14" s="33">
        <v>376.4</v>
      </c>
      <c r="AK14" s="33">
        <v>141.4</v>
      </c>
      <c r="AL14" s="33">
        <v>0</v>
      </c>
      <c r="AM14" s="33">
        <v>14868.1</v>
      </c>
      <c r="AN14" s="33">
        <v>42.9</v>
      </c>
      <c r="AO14" s="33">
        <v>164.2</v>
      </c>
      <c r="AP14" s="33">
        <v>107.3</v>
      </c>
      <c r="AQ14" s="33">
        <v>46.9</v>
      </c>
      <c r="AR14" s="33">
        <v>88.7</v>
      </c>
      <c r="AS14" s="33">
        <v>386.5</v>
      </c>
      <c r="AT14" s="33">
        <v>6050.2</v>
      </c>
      <c r="AU14" s="33">
        <v>-10454.6</v>
      </c>
    </row>
    <row r="15" spans="1:47" ht="19.5" x14ac:dyDescent="0.4">
      <c r="A15" s="21" t="s">
        <v>171</v>
      </c>
      <c r="B15" s="20" t="s">
        <v>8</v>
      </c>
      <c r="C15" s="32">
        <v>39.9</v>
      </c>
      <c r="D15" s="32">
        <v>12.1</v>
      </c>
      <c r="E15" s="32">
        <v>30</v>
      </c>
      <c r="F15" s="32">
        <v>8.6</v>
      </c>
      <c r="G15" s="32">
        <v>65.2</v>
      </c>
      <c r="H15" s="32">
        <v>20</v>
      </c>
      <c r="I15" s="32">
        <v>586.70000000000005</v>
      </c>
      <c r="J15" s="32">
        <v>124.3</v>
      </c>
      <c r="K15" s="32">
        <v>15</v>
      </c>
      <c r="L15" s="32">
        <v>63.2</v>
      </c>
      <c r="M15" s="32">
        <v>32</v>
      </c>
      <c r="N15" s="32">
        <v>66.099999999999994</v>
      </c>
      <c r="O15" s="32">
        <v>9.9</v>
      </c>
      <c r="P15" s="32">
        <v>60</v>
      </c>
      <c r="Q15" s="32">
        <v>55.9</v>
      </c>
      <c r="R15" s="32">
        <v>29.4</v>
      </c>
      <c r="S15" s="32">
        <v>31.2</v>
      </c>
      <c r="T15" s="32">
        <v>320.5</v>
      </c>
      <c r="U15" s="32">
        <v>15</v>
      </c>
      <c r="V15" s="32">
        <v>1225</v>
      </c>
      <c r="W15" s="32">
        <v>40.799999999999997</v>
      </c>
      <c r="X15" s="32">
        <v>1711.9</v>
      </c>
      <c r="Y15" s="32">
        <v>107.4</v>
      </c>
      <c r="Z15" s="32">
        <v>50.5</v>
      </c>
      <c r="AA15" s="32">
        <v>25.2</v>
      </c>
      <c r="AB15" s="32">
        <v>16.5</v>
      </c>
      <c r="AC15" s="32">
        <v>3.8</v>
      </c>
      <c r="AD15" s="32">
        <v>1.3</v>
      </c>
      <c r="AE15" s="32">
        <v>9.9</v>
      </c>
      <c r="AF15" s="32">
        <v>339.5</v>
      </c>
      <c r="AG15" s="32">
        <v>50.1</v>
      </c>
      <c r="AH15" s="32">
        <v>37.700000000000003</v>
      </c>
      <c r="AI15" s="32">
        <v>18.600000000000001</v>
      </c>
      <c r="AJ15" s="32">
        <v>7.6</v>
      </c>
      <c r="AK15" s="32">
        <v>34.799999999999997</v>
      </c>
      <c r="AL15" s="32">
        <v>0</v>
      </c>
      <c r="AM15" s="32">
        <v>395</v>
      </c>
      <c r="AN15" s="32">
        <v>0.6</v>
      </c>
      <c r="AO15" s="32">
        <v>4.8</v>
      </c>
      <c r="AP15" s="32">
        <v>41.9</v>
      </c>
      <c r="AQ15" s="32">
        <v>8.3000000000000007</v>
      </c>
      <c r="AR15" s="32">
        <v>9.9</v>
      </c>
      <c r="AS15" s="32">
        <v>17.399999999999999</v>
      </c>
      <c r="AT15" s="32">
        <v>302.10000000000002</v>
      </c>
      <c r="AU15" s="32">
        <v>-1534.4</v>
      </c>
    </row>
    <row r="16" spans="1:47" ht="19.5" x14ac:dyDescent="0.4">
      <c r="A16" s="21" t="s">
        <v>172</v>
      </c>
      <c r="B16" s="20" t="s">
        <v>8</v>
      </c>
      <c r="C16" s="33">
        <v>95.1</v>
      </c>
      <c r="D16" s="33">
        <v>12.6</v>
      </c>
      <c r="E16" s="33">
        <v>39.6</v>
      </c>
      <c r="F16" s="33">
        <v>11.6</v>
      </c>
      <c r="G16" s="33">
        <v>1611</v>
      </c>
      <c r="H16" s="33">
        <v>372.5</v>
      </c>
      <c r="I16" s="33">
        <v>61.1</v>
      </c>
      <c r="J16" s="33">
        <v>4351.7</v>
      </c>
      <c r="K16" s="33">
        <v>77.8</v>
      </c>
      <c r="L16" s="33">
        <v>774.6</v>
      </c>
      <c r="M16" s="33">
        <v>237.2</v>
      </c>
      <c r="N16" s="33">
        <v>258.60000000000002</v>
      </c>
      <c r="O16" s="33">
        <v>62.6</v>
      </c>
      <c r="P16" s="33">
        <v>120.9</v>
      </c>
      <c r="Q16" s="33">
        <v>367.2</v>
      </c>
      <c r="R16" s="33">
        <v>155</v>
      </c>
      <c r="S16" s="33">
        <v>112.1</v>
      </c>
      <c r="T16" s="33">
        <v>726.8</v>
      </c>
      <c r="U16" s="33">
        <v>46</v>
      </c>
      <c r="V16" s="33">
        <v>356.7</v>
      </c>
      <c r="W16" s="33">
        <v>75.5</v>
      </c>
      <c r="X16" s="33">
        <v>271.7</v>
      </c>
      <c r="Y16" s="33">
        <v>1072</v>
      </c>
      <c r="Z16" s="33">
        <v>323.60000000000002</v>
      </c>
      <c r="AA16" s="33">
        <v>280.5</v>
      </c>
      <c r="AB16" s="33">
        <v>466.3</v>
      </c>
      <c r="AC16" s="33">
        <v>102</v>
      </c>
      <c r="AD16" s="33">
        <v>37</v>
      </c>
      <c r="AE16" s="33">
        <v>798.1</v>
      </c>
      <c r="AF16" s="33">
        <v>162.69999999999999</v>
      </c>
      <c r="AG16" s="33">
        <v>592.70000000000005</v>
      </c>
      <c r="AH16" s="33">
        <v>799.2</v>
      </c>
      <c r="AI16" s="33">
        <v>381.5</v>
      </c>
      <c r="AJ16" s="33">
        <v>288.60000000000002</v>
      </c>
      <c r="AK16" s="33">
        <v>202.7</v>
      </c>
      <c r="AL16" s="33">
        <v>0</v>
      </c>
      <c r="AM16" s="33">
        <v>5030.6000000000004</v>
      </c>
      <c r="AN16" s="33">
        <v>1.9</v>
      </c>
      <c r="AO16" s="33">
        <v>246.2</v>
      </c>
      <c r="AP16" s="33">
        <v>86.1</v>
      </c>
      <c r="AQ16" s="33">
        <v>26.5</v>
      </c>
      <c r="AR16" s="33">
        <v>53.1</v>
      </c>
      <c r="AS16" s="33">
        <v>60.9</v>
      </c>
      <c r="AT16" s="33">
        <v>1800.8</v>
      </c>
      <c r="AU16" s="33">
        <v>-6348.1</v>
      </c>
    </row>
    <row r="17" spans="1:47" ht="19.5" x14ac:dyDescent="0.4">
      <c r="A17" s="21" t="s">
        <v>173</v>
      </c>
      <c r="B17" s="20" t="s">
        <v>8</v>
      </c>
      <c r="C17" s="32">
        <v>1384.2</v>
      </c>
      <c r="D17" s="32">
        <v>308.8</v>
      </c>
      <c r="E17" s="32">
        <v>659.8</v>
      </c>
      <c r="F17" s="32">
        <v>340.1</v>
      </c>
      <c r="G17" s="32">
        <v>777.3</v>
      </c>
      <c r="H17" s="32">
        <v>152.9</v>
      </c>
      <c r="I17" s="32">
        <v>62.7</v>
      </c>
      <c r="J17" s="32">
        <v>195.6</v>
      </c>
      <c r="K17" s="32">
        <v>5785.3</v>
      </c>
      <c r="L17" s="32">
        <v>2742.8</v>
      </c>
      <c r="M17" s="32">
        <v>202.3</v>
      </c>
      <c r="N17" s="32">
        <v>785.4</v>
      </c>
      <c r="O17" s="32">
        <v>1021.3</v>
      </c>
      <c r="P17" s="32">
        <v>220.1</v>
      </c>
      <c r="Q17" s="32">
        <v>258.10000000000002</v>
      </c>
      <c r="R17" s="32">
        <v>172.3</v>
      </c>
      <c r="S17" s="32">
        <v>155.69999999999999</v>
      </c>
      <c r="T17" s="32">
        <v>750</v>
      </c>
      <c r="U17" s="32">
        <v>163.1</v>
      </c>
      <c r="V17" s="32">
        <v>272.2</v>
      </c>
      <c r="W17" s="32">
        <v>1353.9</v>
      </c>
      <c r="X17" s="32">
        <v>2124.1</v>
      </c>
      <c r="Y17" s="32">
        <v>1619</v>
      </c>
      <c r="Z17" s="32">
        <v>15421.1</v>
      </c>
      <c r="AA17" s="32">
        <v>277.8</v>
      </c>
      <c r="AB17" s="32">
        <v>81.900000000000006</v>
      </c>
      <c r="AC17" s="32">
        <v>109.4</v>
      </c>
      <c r="AD17" s="32">
        <v>24.5</v>
      </c>
      <c r="AE17" s="32">
        <v>579</v>
      </c>
      <c r="AF17" s="32">
        <v>439.3</v>
      </c>
      <c r="AG17" s="32">
        <v>660.5</v>
      </c>
      <c r="AH17" s="32">
        <v>1496.9</v>
      </c>
      <c r="AI17" s="32">
        <v>250.9</v>
      </c>
      <c r="AJ17" s="32">
        <v>362.8</v>
      </c>
      <c r="AK17" s="32">
        <v>233.6</v>
      </c>
      <c r="AL17" s="32">
        <v>0</v>
      </c>
      <c r="AM17" s="32">
        <v>15515.3</v>
      </c>
      <c r="AN17" s="32">
        <v>2.9</v>
      </c>
      <c r="AO17" s="32">
        <v>268.60000000000002</v>
      </c>
      <c r="AP17" s="32">
        <v>17</v>
      </c>
      <c r="AQ17" s="32">
        <v>32.4</v>
      </c>
      <c r="AR17" s="32">
        <v>115.3</v>
      </c>
      <c r="AS17" s="32">
        <v>121.7</v>
      </c>
      <c r="AT17" s="32">
        <v>2440.9</v>
      </c>
      <c r="AU17" s="32">
        <v>-16842.900000000001</v>
      </c>
    </row>
    <row r="18" spans="1:47" ht="19.5" x14ac:dyDescent="0.4">
      <c r="A18" s="21" t="s">
        <v>174</v>
      </c>
      <c r="B18" s="20" t="s">
        <v>8</v>
      </c>
      <c r="C18" s="33">
        <v>2698.2</v>
      </c>
      <c r="D18" s="33">
        <v>222.2</v>
      </c>
      <c r="E18" s="33">
        <v>415</v>
      </c>
      <c r="F18" s="33">
        <v>159.5</v>
      </c>
      <c r="G18" s="33">
        <v>1414.1</v>
      </c>
      <c r="H18" s="33">
        <v>1437.5</v>
      </c>
      <c r="I18" s="33">
        <v>242.6</v>
      </c>
      <c r="J18" s="33">
        <v>1264.4000000000001</v>
      </c>
      <c r="K18" s="33">
        <v>3280.1</v>
      </c>
      <c r="L18" s="33">
        <v>17580.7</v>
      </c>
      <c r="M18" s="33">
        <v>5481.4</v>
      </c>
      <c r="N18" s="33">
        <v>1160.3</v>
      </c>
      <c r="O18" s="33">
        <v>1352.1</v>
      </c>
      <c r="P18" s="33">
        <v>762.6</v>
      </c>
      <c r="Q18" s="33">
        <v>1826</v>
      </c>
      <c r="R18" s="33">
        <v>932.7</v>
      </c>
      <c r="S18" s="33">
        <v>424.6</v>
      </c>
      <c r="T18" s="33">
        <v>3417.9</v>
      </c>
      <c r="U18" s="33">
        <v>296.10000000000002</v>
      </c>
      <c r="V18" s="33">
        <v>1145.7</v>
      </c>
      <c r="W18" s="33">
        <v>484.1</v>
      </c>
      <c r="X18" s="33">
        <v>1802.3</v>
      </c>
      <c r="Y18" s="33">
        <v>714.3</v>
      </c>
      <c r="Z18" s="33">
        <v>745.4</v>
      </c>
      <c r="AA18" s="33">
        <v>229.2</v>
      </c>
      <c r="AB18" s="33">
        <v>143</v>
      </c>
      <c r="AC18" s="33">
        <v>31.8</v>
      </c>
      <c r="AD18" s="33">
        <v>8.6</v>
      </c>
      <c r="AE18" s="33">
        <v>146.1</v>
      </c>
      <c r="AF18" s="33">
        <v>554.4</v>
      </c>
      <c r="AG18" s="33">
        <v>548.9</v>
      </c>
      <c r="AH18" s="33">
        <v>603.79999999999995</v>
      </c>
      <c r="AI18" s="33">
        <v>240.3</v>
      </c>
      <c r="AJ18" s="33">
        <v>2521.5</v>
      </c>
      <c r="AK18" s="33">
        <v>425.3</v>
      </c>
      <c r="AL18" s="33">
        <v>0</v>
      </c>
      <c r="AM18" s="33">
        <v>22449.9</v>
      </c>
      <c r="AN18" s="33">
        <v>2.4</v>
      </c>
      <c r="AO18" s="33">
        <v>8926.7000000000007</v>
      </c>
      <c r="AP18" s="33">
        <v>669.6</v>
      </c>
      <c r="AQ18" s="33">
        <v>183.2</v>
      </c>
      <c r="AR18" s="33">
        <v>88.1</v>
      </c>
      <c r="AS18" s="33">
        <v>127</v>
      </c>
      <c r="AT18" s="33">
        <v>9936.1</v>
      </c>
      <c r="AU18" s="33">
        <v>-34391</v>
      </c>
    </row>
    <row r="19" spans="1:47" ht="19.5" x14ac:dyDescent="0.4">
      <c r="A19" s="21" t="s">
        <v>175</v>
      </c>
      <c r="B19" s="20" t="s">
        <v>8</v>
      </c>
      <c r="C19" s="32">
        <v>164.5</v>
      </c>
      <c r="D19" s="32">
        <v>77</v>
      </c>
      <c r="E19" s="32">
        <v>139.9</v>
      </c>
      <c r="F19" s="32">
        <v>73.7</v>
      </c>
      <c r="G19" s="32">
        <v>1869.2</v>
      </c>
      <c r="H19" s="32">
        <v>399.1</v>
      </c>
      <c r="I19" s="32">
        <v>56.9</v>
      </c>
      <c r="J19" s="32">
        <v>289</v>
      </c>
      <c r="K19" s="32">
        <v>152.1</v>
      </c>
      <c r="L19" s="32">
        <v>934.1</v>
      </c>
      <c r="M19" s="32">
        <v>1899.1</v>
      </c>
      <c r="N19" s="32">
        <v>287.8</v>
      </c>
      <c r="O19" s="32">
        <v>229</v>
      </c>
      <c r="P19" s="32">
        <v>362.7</v>
      </c>
      <c r="Q19" s="32">
        <v>1474.7</v>
      </c>
      <c r="R19" s="32">
        <v>740.7</v>
      </c>
      <c r="S19" s="32">
        <v>535.9</v>
      </c>
      <c r="T19" s="32">
        <v>6469.1</v>
      </c>
      <c r="U19" s="32">
        <v>361.6</v>
      </c>
      <c r="V19" s="32">
        <v>811.8</v>
      </c>
      <c r="W19" s="32">
        <v>122.2</v>
      </c>
      <c r="X19" s="32">
        <v>2479.8000000000002</v>
      </c>
      <c r="Y19" s="32">
        <v>975</v>
      </c>
      <c r="Z19" s="32">
        <v>1247.5999999999999</v>
      </c>
      <c r="AA19" s="32">
        <v>153.30000000000001</v>
      </c>
      <c r="AB19" s="32">
        <v>41.2</v>
      </c>
      <c r="AC19" s="32">
        <v>83.4</v>
      </c>
      <c r="AD19" s="32">
        <v>8.4</v>
      </c>
      <c r="AE19" s="32">
        <v>109.1</v>
      </c>
      <c r="AF19" s="32">
        <v>194.8</v>
      </c>
      <c r="AG19" s="32">
        <v>245.2</v>
      </c>
      <c r="AH19" s="32">
        <v>261</v>
      </c>
      <c r="AI19" s="32">
        <v>60.8</v>
      </c>
      <c r="AJ19" s="32">
        <v>200.7</v>
      </c>
      <c r="AK19" s="32">
        <v>88.4</v>
      </c>
      <c r="AL19" s="32">
        <v>0</v>
      </c>
      <c r="AM19" s="32">
        <v>6041.4</v>
      </c>
      <c r="AN19" s="32">
        <v>0.6</v>
      </c>
      <c r="AO19" s="32">
        <v>74.8</v>
      </c>
      <c r="AP19" s="32">
        <v>515.20000000000005</v>
      </c>
      <c r="AQ19" s="32">
        <v>163.5</v>
      </c>
      <c r="AR19" s="32">
        <v>3</v>
      </c>
      <c r="AS19" s="32">
        <v>11.3</v>
      </c>
      <c r="AT19" s="32">
        <v>6712.7</v>
      </c>
      <c r="AU19" s="32">
        <v>-16239.1</v>
      </c>
    </row>
    <row r="20" spans="1:47" ht="19.5" x14ac:dyDescent="0.4">
      <c r="A20" s="21" t="s">
        <v>176</v>
      </c>
      <c r="B20" s="20" t="s">
        <v>8</v>
      </c>
      <c r="C20" s="33">
        <v>87.6</v>
      </c>
      <c r="D20" s="33">
        <v>30.4</v>
      </c>
      <c r="E20" s="33">
        <v>126.2</v>
      </c>
      <c r="F20" s="33">
        <v>47</v>
      </c>
      <c r="G20" s="33">
        <v>688.7</v>
      </c>
      <c r="H20" s="33">
        <v>41.1</v>
      </c>
      <c r="I20" s="33">
        <v>45.5</v>
      </c>
      <c r="J20" s="33">
        <v>25.5</v>
      </c>
      <c r="K20" s="33">
        <v>40.1</v>
      </c>
      <c r="L20" s="33">
        <v>322.8</v>
      </c>
      <c r="M20" s="33">
        <v>115.4</v>
      </c>
      <c r="N20" s="33">
        <v>2598.9</v>
      </c>
      <c r="O20" s="33">
        <v>191.7</v>
      </c>
      <c r="P20" s="33">
        <v>187.8</v>
      </c>
      <c r="Q20" s="33">
        <v>697</v>
      </c>
      <c r="R20" s="33">
        <v>189.8</v>
      </c>
      <c r="S20" s="33">
        <v>124.3</v>
      </c>
      <c r="T20" s="33">
        <v>1182.2</v>
      </c>
      <c r="U20" s="33">
        <v>57.9</v>
      </c>
      <c r="V20" s="33">
        <v>169.4</v>
      </c>
      <c r="W20" s="33">
        <v>82.9</v>
      </c>
      <c r="X20" s="33">
        <v>9230.9</v>
      </c>
      <c r="Y20" s="33">
        <v>220.5</v>
      </c>
      <c r="Z20" s="33">
        <v>136.6</v>
      </c>
      <c r="AA20" s="33">
        <v>79.5</v>
      </c>
      <c r="AB20" s="33">
        <v>8.6999999999999993</v>
      </c>
      <c r="AC20" s="33">
        <v>15</v>
      </c>
      <c r="AD20" s="33">
        <v>1.9</v>
      </c>
      <c r="AE20" s="33">
        <v>32.299999999999997</v>
      </c>
      <c r="AF20" s="33">
        <v>341.6</v>
      </c>
      <c r="AG20" s="33">
        <v>80.900000000000006</v>
      </c>
      <c r="AH20" s="33">
        <v>145.1</v>
      </c>
      <c r="AI20" s="33">
        <v>51.9</v>
      </c>
      <c r="AJ20" s="33">
        <v>77.8</v>
      </c>
      <c r="AK20" s="33">
        <v>39.799999999999997</v>
      </c>
      <c r="AL20" s="33">
        <v>0</v>
      </c>
      <c r="AM20" s="33">
        <v>1100.0999999999999</v>
      </c>
      <c r="AN20" s="33">
        <v>0.2</v>
      </c>
      <c r="AO20" s="33">
        <v>15.7</v>
      </c>
      <c r="AP20" s="33">
        <v>124.2</v>
      </c>
      <c r="AQ20" s="33">
        <v>56.9</v>
      </c>
      <c r="AR20" s="33">
        <v>1</v>
      </c>
      <c r="AS20" s="33">
        <v>1.1000000000000001</v>
      </c>
      <c r="AT20" s="33">
        <v>2793.1</v>
      </c>
      <c r="AU20" s="33">
        <v>-3167.5</v>
      </c>
    </row>
    <row r="21" spans="1:47" ht="13.15" x14ac:dyDescent="0.4">
      <c r="A21" s="21" t="s">
        <v>177</v>
      </c>
      <c r="B21" s="20" t="s">
        <v>8</v>
      </c>
      <c r="C21" s="32">
        <v>48.6</v>
      </c>
      <c r="D21" s="32">
        <v>108.4</v>
      </c>
      <c r="E21" s="32">
        <v>126.3</v>
      </c>
      <c r="F21" s="32">
        <v>192.1</v>
      </c>
      <c r="G21" s="32">
        <v>246.9</v>
      </c>
      <c r="H21" s="32">
        <v>15.5</v>
      </c>
      <c r="I21" s="32">
        <v>11.3</v>
      </c>
      <c r="J21" s="32">
        <v>115</v>
      </c>
      <c r="K21" s="32">
        <v>93.2</v>
      </c>
      <c r="L21" s="32">
        <v>204.6</v>
      </c>
      <c r="M21" s="32">
        <v>129</v>
      </c>
      <c r="N21" s="32">
        <v>257.89999999999998</v>
      </c>
      <c r="O21" s="32">
        <v>7038.2</v>
      </c>
      <c r="P21" s="32">
        <v>5574.9</v>
      </c>
      <c r="Q21" s="32">
        <v>1879.2</v>
      </c>
      <c r="R21" s="32">
        <v>3061.2</v>
      </c>
      <c r="S21" s="32">
        <v>2521.4</v>
      </c>
      <c r="T21" s="32">
        <v>9049.2000000000007</v>
      </c>
      <c r="U21" s="32">
        <v>1024.2</v>
      </c>
      <c r="V21" s="32">
        <v>1863.8</v>
      </c>
      <c r="W21" s="32">
        <v>157.30000000000001</v>
      </c>
      <c r="X21" s="32">
        <v>4965</v>
      </c>
      <c r="Y21" s="32">
        <v>128.30000000000001</v>
      </c>
      <c r="Z21" s="32">
        <v>204.8</v>
      </c>
      <c r="AA21" s="32">
        <v>8.6</v>
      </c>
      <c r="AB21" s="32">
        <v>3.8</v>
      </c>
      <c r="AC21" s="32">
        <v>21.5</v>
      </c>
      <c r="AD21" s="32">
        <v>1</v>
      </c>
      <c r="AE21" s="32">
        <v>16.8</v>
      </c>
      <c r="AF21" s="32">
        <v>35.5</v>
      </c>
      <c r="AG21" s="32">
        <v>31.8</v>
      </c>
      <c r="AH21" s="32">
        <v>56.4</v>
      </c>
      <c r="AI21" s="32">
        <v>11.2</v>
      </c>
      <c r="AJ21" s="32">
        <v>23</v>
      </c>
      <c r="AK21" s="32">
        <v>21.6</v>
      </c>
      <c r="AL21" s="32">
        <v>0</v>
      </c>
      <c r="AM21" s="32">
        <v>521</v>
      </c>
      <c r="AN21" s="32">
        <v>0.6</v>
      </c>
      <c r="AO21" s="32">
        <v>17.8</v>
      </c>
      <c r="AP21" s="32">
        <v>979.8</v>
      </c>
      <c r="AQ21" s="32">
        <v>281.5</v>
      </c>
      <c r="AR21" s="32">
        <v>0.5</v>
      </c>
      <c r="AS21" s="32">
        <v>3.6</v>
      </c>
      <c r="AT21" s="32">
        <v>11232.8</v>
      </c>
      <c r="AU21" s="32">
        <v>-14337.4</v>
      </c>
    </row>
    <row r="22" spans="1:47" ht="19.5" x14ac:dyDescent="0.4">
      <c r="A22" s="21" t="s">
        <v>178</v>
      </c>
      <c r="B22" s="20" t="s">
        <v>8</v>
      </c>
      <c r="C22" s="33">
        <v>195</v>
      </c>
      <c r="D22" s="33">
        <v>209.1</v>
      </c>
      <c r="E22" s="33">
        <v>159.5</v>
      </c>
      <c r="F22" s="33">
        <v>135.69999999999999</v>
      </c>
      <c r="G22" s="33">
        <v>1332.3</v>
      </c>
      <c r="H22" s="33">
        <v>127.9</v>
      </c>
      <c r="I22" s="33">
        <v>95.2</v>
      </c>
      <c r="J22" s="33">
        <v>105.5</v>
      </c>
      <c r="K22" s="33">
        <v>238.2</v>
      </c>
      <c r="L22" s="33">
        <v>406.5</v>
      </c>
      <c r="M22" s="33">
        <v>260</v>
      </c>
      <c r="N22" s="33">
        <v>285.8</v>
      </c>
      <c r="O22" s="33">
        <v>1123.9000000000001</v>
      </c>
      <c r="P22" s="33">
        <v>3016.5</v>
      </c>
      <c r="Q22" s="33">
        <v>1291.9000000000001</v>
      </c>
      <c r="R22" s="33">
        <v>854.7</v>
      </c>
      <c r="S22" s="33">
        <v>1655.5</v>
      </c>
      <c r="T22" s="33">
        <v>6838.9</v>
      </c>
      <c r="U22" s="33">
        <v>490.7</v>
      </c>
      <c r="V22" s="33">
        <v>830.6</v>
      </c>
      <c r="W22" s="33">
        <v>230.1</v>
      </c>
      <c r="X22" s="33">
        <v>4952.8999999999996</v>
      </c>
      <c r="Y22" s="33">
        <v>468.2</v>
      </c>
      <c r="Z22" s="33">
        <v>387.8</v>
      </c>
      <c r="AA22" s="33">
        <v>97.9</v>
      </c>
      <c r="AB22" s="33">
        <v>22.1</v>
      </c>
      <c r="AC22" s="33">
        <v>38.5</v>
      </c>
      <c r="AD22" s="33">
        <v>9.3000000000000007</v>
      </c>
      <c r="AE22" s="33">
        <v>80.2</v>
      </c>
      <c r="AF22" s="33">
        <v>297.5</v>
      </c>
      <c r="AG22" s="33">
        <v>238.5</v>
      </c>
      <c r="AH22" s="33">
        <v>521.79999999999995</v>
      </c>
      <c r="AI22" s="33">
        <v>70.7</v>
      </c>
      <c r="AJ22" s="33">
        <v>71.8</v>
      </c>
      <c r="AK22" s="33">
        <v>70.900000000000006</v>
      </c>
      <c r="AL22" s="33">
        <v>0</v>
      </c>
      <c r="AM22" s="33">
        <v>3572.7</v>
      </c>
      <c r="AN22" s="33">
        <v>1.1000000000000001</v>
      </c>
      <c r="AO22" s="33">
        <v>54.9</v>
      </c>
      <c r="AP22" s="33">
        <v>2601.5</v>
      </c>
      <c r="AQ22" s="33">
        <v>759.4</v>
      </c>
      <c r="AR22" s="33">
        <v>3.8</v>
      </c>
      <c r="AS22" s="33">
        <v>9.3000000000000007</v>
      </c>
      <c r="AT22" s="33">
        <v>6893.6</v>
      </c>
      <c r="AU22" s="33">
        <v>-17174</v>
      </c>
    </row>
    <row r="23" spans="1:47" ht="19.5" x14ac:dyDescent="0.4">
      <c r="A23" s="21" t="s">
        <v>179</v>
      </c>
      <c r="B23" s="20" t="s">
        <v>8</v>
      </c>
      <c r="C23" s="32">
        <v>56.6</v>
      </c>
      <c r="D23" s="32">
        <v>46.3</v>
      </c>
      <c r="E23" s="32">
        <v>57.7</v>
      </c>
      <c r="F23" s="32">
        <v>55</v>
      </c>
      <c r="G23" s="32">
        <v>169.9</v>
      </c>
      <c r="H23" s="32">
        <v>126.8</v>
      </c>
      <c r="I23" s="32">
        <v>14.8</v>
      </c>
      <c r="J23" s="32">
        <v>115.5</v>
      </c>
      <c r="K23" s="32">
        <v>103.1</v>
      </c>
      <c r="L23" s="32">
        <v>252.1</v>
      </c>
      <c r="M23" s="32">
        <v>150</v>
      </c>
      <c r="N23" s="32">
        <v>110.9</v>
      </c>
      <c r="O23" s="32">
        <v>111.9</v>
      </c>
      <c r="P23" s="32">
        <v>238.3</v>
      </c>
      <c r="Q23" s="32">
        <v>28944.1</v>
      </c>
      <c r="R23" s="32">
        <v>1581.5</v>
      </c>
      <c r="S23" s="32">
        <v>716.5</v>
      </c>
      <c r="T23" s="32">
        <v>3911.8</v>
      </c>
      <c r="U23" s="32">
        <v>292.60000000000002</v>
      </c>
      <c r="V23" s="32">
        <v>468.4</v>
      </c>
      <c r="W23" s="32">
        <v>219.6</v>
      </c>
      <c r="X23" s="32">
        <v>1217.9000000000001</v>
      </c>
      <c r="Y23" s="32">
        <v>798.6</v>
      </c>
      <c r="Z23" s="32">
        <v>454.1</v>
      </c>
      <c r="AA23" s="32">
        <v>121.4</v>
      </c>
      <c r="AB23" s="32">
        <v>254.3</v>
      </c>
      <c r="AC23" s="32">
        <v>1470.9</v>
      </c>
      <c r="AD23" s="32">
        <v>167.6</v>
      </c>
      <c r="AE23" s="32">
        <v>564.70000000000005</v>
      </c>
      <c r="AF23" s="32">
        <v>113.3</v>
      </c>
      <c r="AG23" s="32">
        <v>552.9</v>
      </c>
      <c r="AH23" s="32">
        <v>1227.2</v>
      </c>
      <c r="AI23" s="32">
        <v>229.6</v>
      </c>
      <c r="AJ23" s="32">
        <v>882.6</v>
      </c>
      <c r="AK23" s="32">
        <v>250</v>
      </c>
      <c r="AL23" s="32">
        <v>0</v>
      </c>
      <c r="AM23" s="32">
        <v>12072.8</v>
      </c>
      <c r="AN23" s="32">
        <v>42.7</v>
      </c>
      <c r="AO23" s="32">
        <v>2512.6</v>
      </c>
      <c r="AP23" s="32">
        <v>10406.6</v>
      </c>
      <c r="AQ23" s="32">
        <v>4163.6000000000004</v>
      </c>
      <c r="AR23" s="32">
        <v>49.5</v>
      </c>
      <c r="AS23" s="32">
        <v>108.7</v>
      </c>
      <c r="AT23" s="32">
        <v>65935.8</v>
      </c>
      <c r="AU23" s="32">
        <v>-61256.5</v>
      </c>
    </row>
    <row r="24" spans="1:47" ht="13.15" x14ac:dyDescent="0.4">
      <c r="A24" s="21" t="s">
        <v>180</v>
      </c>
      <c r="B24" s="20" t="s">
        <v>8</v>
      </c>
      <c r="C24" s="33">
        <v>60.8</v>
      </c>
      <c r="D24" s="33">
        <v>66.3</v>
      </c>
      <c r="E24" s="33">
        <v>73.7</v>
      </c>
      <c r="F24" s="33">
        <v>46.1</v>
      </c>
      <c r="G24" s="33">
        <v>168.1</v>
      </c>
      <c r="H24" s="33">
        <v>52.2</v>
      </c>
      <c r="I24" s="33">
        <v>14</v>
      </c>
      <c r="J24" s="33">
        <v>53.6</v>
      </c>
      <c r="K24" s="33">
        <v>77.3</v>
      </c>
      <c r="L24" s="33">
        <v>188.8</v>
      </c>
      <c r="M24" s="33">
        <v>93.5</v>
      </c>
      <c r="N24" s="33">
        <v>92.3</v>
      </c>
      <c r="O24" s="33">
        <v>309</v>
      </c>
      <c r="P24" s="33">
        <v>328</v>
      </c>
      <c r="Q24" s="33">
        <v>4636.2</v>
      </c>
      <c r="R24" s="33">
        <v>4772.3999999999996</v>
      </c>
      <c r="S24" s="33">
        <v>1057</v>
      </c>
      <c r="T24" s="33">
        <v>5944.2</v>
      </c>
      <c r="U24" s="33">
        <v>415.6</v>
      </c>
      <c r="V24" s="33">
        <v>338.6</v>
      </c>
      <c r="W24" s="33">
        <v>538</v>
      </c>
      <c r="X24" s="33">
        <v>3352</v>
      </c>
      <c r="Y24" s="33">
        <v>506.4</v>
      </c>
      <c r="Z24" s="33">
        <v>535.20000000000005</v>
      </c>
      <c r="AA24" s="33">
        <v>101.6</v>
      </c>
      <c r="AB24" s="33">
        <v>67.599999999999994</v>
      </c>
      <c r="AC24" s="33">
        <v>326.2</v>
      </c>
      <c r="AD24" s="33">
        <v>28.5</v>
      </c>
      <c r="AE24" s="33">
        <v>120</v>
      </c>
      <c r="AF24" s="33">
        <v>277.89999999999998</v>
      </c>
      <c r="AG24" s="33">
        <v>232.6</v>
      </c>
      <c r="AH24" s="33">
        <v>362</v>
      </c>
      <c r="AI24" s="33">
        <v>87.6</v>
      </c>
      <c r="AJ24" s="33">
        <v>129.9</v>
      </c>
      <c r="AK24" s="33">
        <v>127.5</v>
      </c>
      <c r="AL24" s="33">
        <v>0</v>
      </c>
      <c r="AM24" s="33">
        <v>2388.8000000000002</v>
      </c>
      <c r="AN24" s="33">
        <v>2</v>
      </c>
      <c r="AO24" s="33">
        <v>133.30000000000001</v>
      </c>
      <c r="AP24" s="33">
        <v>2953.4</v>
      </c>
      <c r="AQ24" s="33">
        <v>1291.3</v>
      </c>
      <c r="AR24" s="33">
        <v>14.8</v>
      </c>
      <c r="AS24" s="33">
        <v>29.5</v>
      </c>
      <c r="AT24" s="33">
        <v>20330.900000000001</v>
      </c>
      <c r="AU24" s="33">
        <v>-26444</v>
      </c>
    </row>
    <row r="25" spans="1:47" ht="19.5" x14ac:dyDescent="0.4">
      <c r="A25" s="21" t="s">
        <v>181</v>
      </c>
      <c r="B25" s="20" t="s">
        <v>8</v>
      </c>
      <c r="C25" s="32">
        <v>243.1</v>
      </c>
      <c r="D25" s="32">
        <v>237.4</v>
      </c>
      <c r="E25" s="32">
        <v>269.5</v>
      </c>
      <c r="F25" s="32">
        <v>243</v>
      </c>
      <c r="G25" s="32">
        <v>274</v>
      </c>
      <c r="H25" s="32">
        <v>90.8</v>
      </c>
      <c r="I25" s="32">
        <v>30.5</v>
      </c>
      <c r="J25" s="32">
        <v>126.3</v>
      </c>
      <c r="K25" s="32">
        <v>180.2</v>
      </c>
      <c r="L25" s="32">
        <v>204</v>
      </c>
      <c r="M25" s="32">
        <v>123.1</v>
      </c>
      <c r="N25" s="32">
        <v>193</v>
      </c>
      <c r="O25" s="32">
        <v>317.7</v>
      </c>
      <c r="P25" s="32">
        <v>387.4</v>
      </c>
      <c r="Q25" s="32">
        <v>1242.9000000000001</v>
      </c>
      <c r="R25" s="32">
        <v>419.6</v>
      </c>
      <c r="S25" s="32">
        <v>1863.9</v>
      </c>
      <c r="T25" s="32">
        <v>4597.6000000000004</v>
      </c>
      <c r="U25" s="32">
        <v>383.2</v>
      </c>
      <c r="V25" s="32">
        <v>269.2</v>
      </c>
      <c r="W25" s="32">
        <v>232.1</v>
      </c>
      <c r="X25" s="32">
        <v>1386.5</v>
      </c>
      <c r="Y25" s="32">
        <v>358.6</v>
      </c>
      <c r="Z25" s="32">
        <v>404.9</v>
      </c>
      <c r="AA25" s="32">
        <v>33.700000000000003</v>
      </c>
      <c r="AB25" s="32">
        <v>28.5</v>
      </c>
      <c r="AC25" s="32">
        <v>73.3</v>
      </c>
      <c r="AD25" s="32">
        <v>12.1</v>
      </c>
      <c r="AE25" s="32">
        <v>88.2</v>
      </c>
      <c r="AF25" s="32">
        <v>95.6</v>
      </c>
      <c r="AG25" s="32">
        <v>172.4</v>
      </c>
      <c r="AH25" s="32">
        <v>708.3</v>
      </c>
      <c r="AI25" s="32">
        <v>57.2</v>
      </c>
      <c r="AJ25" s="32">
        <v>77.599999999999994</v>
      </c>
      <c r="AK25" s="32">
        <v>53.5</v>
      </c>
      <c r="AL25" s="32">
        <v>0</v>
      </c>
      <c r="AM25" s="32">
        <v>1534.6</v>
      </c>
      <c r="AN25" s="32">
        <v>4.9000000000000004</v>
      </c>
      <c r="AO25" s="32">
        <v>277.5</v>
      </c>
      <c r="AP25" s="32">
        <v>21462.1</v>
      </c>
      <c r="AQ25" s="32">
        <v>5225.3999999999996</v>
      </c>
      <c r="AR25" s="32">
        <v>2.9</v>
      </c>
      <c r="AS25" s="32">
        <v>6.8</v>
      </c>
      <c r="AT25" s="32">
        <v>15605.4</v>
      </c>
      <c r="AU25" s="32">
        <v>-36523.9</v>
      </c>
    </row>
    <row r="26" spans="1:47" ht="19.5" x14ac:dyDescent="0.4">
      <c r="A26" s="21" t="s">
        <v>182</v>
      </c>
      <c r="B26" s="20" t="s">
        <v>8</v>
      </c>
      <c r="C26" s="33">
        <v>69.2</v>
      </c>
      <c r="D26" s="33">
        <v>32.4</v>
      </c>
      <c r="E26" s="33">
        <v>48.1</v>
      </c>
      <c r="F26" s="33">
        <v>41.1</v>
      </c>
      <c r="G26" s="33">
        <v>159.5</v>
      </c>
      <c r="H26" s="33">
        <v>95.2</v>
      </c>
      <c r="I26" s="33">
        <v>16</v>
      </c>
      <c r="J26" s="33">
        <v>43.3</v>
      </c>
      <c r="K26" s="33">
        <v>47</v>
      </c>
      <c r="L26" s="33">
        <v>112.2</v>
      </c>
      <c r="M26" s="33">
        <v>125.4</v>
      </c>
      <c r="N26" s="33">
        <v>76.8</v>
      </c>
      <c r="O26" s="33">
        <v>129.1</v>
      </c>
      <c r="P26" s="33">
        <v>214.6</v>
      </c>
      <c r="Q26" s="33">
        <v>590.20000000000005</v>
      </c>
      <c r="R26" s="33">
        <v>344.8</v>
      </c>
      <c r="S26" s="33">
        <v>358.4</v>
      </c>
      <c r="T26" s="33">
        <v>34144.5</v>
      </c>
      <c r="U26" s="33">
        <v>225.3</v>
      </c>
      <c r="V26" s="33">
        <v>175.9</v>
      </c>
      <c r="W26" s="33">
        <v>66</v>
      </c>
      <c r="X26" s="33">
        <v>608.20000000000005</v>
      </c>
      <c r="Y26" s="33">
        <v>693.3</v>
      </c>
      <c r="Z26" s="33">
        <v>1381.9</v>
      </c>
      <c r="AA26" s="33">
        <v>30.9</v>
      </c>
      <c r="AB26" s="33">
        <v>19.600000000000001</v>
      </c>
      <c r="AC26" s="33">
        <v>64.7</v>
      </c>
      <c r="AD26" s="33">
        <v>7.3</v>
      </c>
      <c r="AE26" s="33">
        <v>67.7</v>
      </c>
      <c r="AF26" s="33">
        <v>66.2</v>
      </c>
      <c r="AG26" s="33">
        <v>162.9</v>
      </c>
      <c r="AH26" s="33">
        <v>288.10000000000002</v>
      </c>
      <c r="AI26" s="33">
        <v>27.8</v>
      </c>
      <c r="AJ26" s="33">
        <v>48.6</v>
      </c>
      <c r="AK26" s="33">
        <v>43</v>
      </c>
      <c r="AL26" s="33">
        <v>0</v>
      </c>
      <c r="AM26" s="33">
        <v>29716.3</v>
      </c>
      <c r="AN26" s="33">
        <v>3.4</v>
      </c>
      <c r="AO26" s="33">
        <v>282.39999999999998</v>
      </c>
      <c r="AP26" s="33">
        <v>14771.4</v>
      </c>
      <c r="AQ26" s="33">
        <v>3291</v>
      </c>
      <c r="AR26" s="33">
        <v>29.5</v>
      </c>
      <c r="AS26" s="33">
        <v>65.900000000000006</v>
      </c>
      <c r="AT26" s="33">
        <v>103462.8</v>
      </c>
      <c r="AU26" s="33">
        <v>-40781.199999999997</v>
      </c>
    </row>
    <row r="27" spans="1:47" ht="13.15" x14ac:dyDescent="0.4">
      <c r="A27" s="21" t="s">
        <v>183</v>
      </c>
      <c r="B27" s="20" t="s">
        <v>8</v>
      </c>
      <c r="C27" s="32">
        <v>9.4</v>
      </c>
      <c r="D27" s="32">
        <v>7.6</v>
      </c>
      <c r="E27" s="32">
        <v>9.4</v>
      </c>
      <c r="F27" s="32">
        <v>6.7</v>
      </c>
      <c r="G27" s="32">
        <v>23.8</v>
      </c>
      <c r="H27" s="32">
        <v>20.9</v>
      </c>
      <c r="I27" s="32">
        <v>1.9</v>
      </c>
      <c r="J27" s="32">
        <v>5.3</v>
      </c>
      <c r="K27" s="32">
        <v>7.1</v>
      </c>
      <c r="L27" s="32">
        <v>14.9</v>
      </c>
      <c r="M27" s="32">
        <v>9.6</v>
      </c>
      <c r="N27" s="32">
        <v>20.8</v>
      </c>
      <c r="O27" s="32">
        <v>46.9</v>
      </c>
      <c r="P27" s="32">
        <v>47</v>
      </c>
      <c r="Q27" s="32">
        <v>104.7</v>
      </c>
      <c r="R27" s="32">
        <v>79.400000000000006</v>
      </c>
      <c r="S27" s="32">
        <v>71.2</v>
      </c>
      <c r="T27" s="32">
        <v>456.6</v>
      </c>
      <c r="U27" s="32">
        <v>275.10000000000002</v>
      </c>
      <c r="V27" s="32">
        <v>27</v>
      </c>
      <c r="W27" s="32">
        <v>12.3</v>
      </c>
      <c r="X27" s="32">
        <v>153</v>
      </c>
      <c r="Y27" s="32">
        <v>25.6</v>
      </c>
      <c r="Z27" s="32">
        <v>68.900000000000006</v>
      </c>
      <c r="AA27" s="32">
        <v>3.7</v>
      </c>
      <c r="AB27" s="32">
        <v>1.7</v>
      </c>
      <c r="AC27" s="32">
        <v>7.1</v>
      </c>
      <c r="AD27" s="32">
        <v>0.8</v>
      </c>
      <c r="AE27" s="32">
        <v>4.7</v>
      </c>
      <c r="AF27" s="32">
        <v>9.5</v>
      </c>
      <c r="AG27" s="32">
        <v>14.1</v>
      </c>
      <c r="AH27" s="32">
        <v>113.4</v>
      </c>
      <c r="AI27" s="32">
        <v>3.2</v>
      </c>
      <c r="AJ27" s="32">
        <v>5.0999999999999996</v>
      </c>
      <c r="AK27" s="32">
        <v>4.3</v>
      </c>
      <c r="AL27" s="32">
        <v>0</v>
      </c>
      <c r="AM27" s="32">
        <v>7792.7</v>
      </c>
      <c r="AN27" s="32">
        <v>0.2</v>
      </c>
      <c r="AO27" s="32">
        <v>63.9</v>
      </c>
      <c r="AP27" s="32">
        <v>1157.3</v>
      </c>
      <c r="AQ27" s="32">
        <v>183.6</v>
      </c>
      <c r="AR27" s="32">
        <v>1.8</v>
      </c>
      <c r="AS27" s="32">
        <v>1.9</v>
      </c>
      <c r="AT27" s="32">
        <v>4059.4</v>
      </c>
      <c r="AU27" s="32">
        <v>-5099.3999999999996</v>
      </c>
    </row>
    <row r="28" spans="1:47" ht="29.25" x14ac:dyDescent="0.4">
      <c r="A28" s="21" t="s">
        <v>184</v>
      </c>
      <c r="B28" s="20" t="s">
        <v>8</v>
      </c>
      <c r="C28" s="33">
        <v>44.9</v>
      </c>
      <c r="D28" s="33">
        <v>19.8</v>
      </c>
      <c r="E28" s="33">
        <v>21.2</v>
      </c>
      <c r="F28" s="33">
        <v>15.2</v>
      </c>
      <c r="G28" s="33">
        <v>121.7</v>
      </c>
      <c r="H28" s="33">
        <v>173.5</v>
      </c>
      <c r="I28" s="33">
        <v>23</v>
      </c>
      <c r="J28" s="33">
        <v>53.3</v>
      </c>
      <c r="K28" s="33">
        <v>39.299999999999997</v>
      </c>
      <c r="L28" s="33">
        <v>114.5</v>
      </c>
      <c r="M28" s="33">
        <v>60.9</v>
      </c>
      <c r="N28" s="33">
        <v>53</v>
      </c>
      <c r="O28" s="33">
        <v>120.1</v>
      </c>
      <c r="P28" s="33">
        <v>101.6</v>
      </c>
      <c r="Q28" s="33">
        <v>207.2</v>
      </c>
      <c r="R28" s="33">
        <v>95.2</v>
      </c>
      <c r="S28" s="33">
        <v>91</v>
      </c>
      <c r="T28" s="33">
        <v>478.8</v>
      </c>
      <c r="U28" s="33">
        <v>32.700000000000003</v>
      </c>
      <c r="V28" s="33">
        <v>131</v>
      </c>
      <c r="W28" s="33">
        <v>41.6</v>
      </c>
      <c r="X28" s="33">
        <v>327.39999999999998</v>
      </c>
      <c r="Y28" s="33">
        <v>89.3</v>
      </c>
      <c r="Z28" s="33">
        <v>146.4</v>
      </c>
      <c r="AA28" s="33">
        <v>25.1</v>
      </c>
      <c r="AB28" s="33">
        <v>13.1</v>
      </c>
      <c r="AC28" s="33">
        <v>25.6</v>
      </c>
      <c r="AD28" s="33">
        <v>2.9</v>
      </c>
      <c r="AE28" s="33">
        <v>31.7</v>
      </c>
      <c r="AF28" s="33">
        <v>90.7</v>
      </c>
      <c r="AG28" s="33">
        <v>43.3</v>
      </c>
      <c r="AH28" s="33">
        <v>76.099999999999994</v>
      </c>
      <c r="AI28" s="33">
        <v>14.8</v>
      </c>
      <c r="AJ28" s="33">
        <v>40.299999999999997</v>
      </c>
      <c r="AK28" s="33">
        <v>17.600000000000001</v>
      </c>
      <c r="AL28" s="33">
        <v>0</v>
      </c>
      <c r="AM28" s="33">
        <v>8954.2999999999993</v>
      </c>
      <c r="AN28" s="33">
        <v>1.2</v>
      </c>
      <c r="AO28" s="33">
        <v>56.3</v>
      </c>
      <c r="AP28" s="33">
        <v>4316.8</v>
      </c>
      <c r="AQ28" s="33">
        <v>110.5</v>
      </c>
      <c r="AR28" s="33">
        <v>113.5</v>
      </c>
      <c r="AS28" s="33">
        <v>246.7</v>
      </c>
      <c r="AT28" s="33">
        <v>12294.1</v>
      </c>
      <c r="AU28" s="33">
        <v>-7753.6</v>
      </c>
    </row>
    <row r="29" spans="1:47" ht="29.25" x14ac:dyDescent="0.4">
      <c r="A29" s="21" t="s">
        <v>185</v>
      </c>
      <c r="B29" s="20" t="s">
        <v>8</v>
      </c>
      <c r="C29" s="32">
        <v>164.7</v>
      </c>
      <c r="D29" s="32">
        <v>122.5</v>
      </c>
      <c r="E29" s="32">
        <v>247.4</v>
      </c>
      <c r="F29" s="32">
        <v>57.7</v>
      </c>
      <c r="G29" s="32">
        <v>427.1</v>
      </c>
      <c r="H29" s="32">
        <v>104</v>
      </c>
      <c r="I29" s="32">
        <v>32.200000000000003</v>
      </c>
      <c r="J29" s="32">
        <v>208.7</v>
      </c>
      <c r="K29" s="32">
        <v>289.60000000000002</v>
      </c>
      <c r="L29" s="32">
        <v>524.4</v>
      </c>
      <c r="M29" s="32">
        <v>127.3</v>
      </c>
      <c r="N29" s="32">
        <v>309.5</v>
      </c>
      <c r="O29" s="32">
        <v>559.79999999999995</v>
      </c>
      <c r="P29" s="32">
        <v>132.6</v>
      </c>
      <c r="Q29" s="32">
        <v>219.8</v>
      </c>
      <c r="R29" s="32">
        <v>97.2</v>
      </c>
      <c r="S29" s="32">
        <v>99.8</v>
      </c>
      <c r="T29" s="32">
        <v>534.29999999999995</v>
      </c>
      <c r="U29" s="32">
        <v>48</v>
      </c>
      <c r="V29" s="32">
        <v>99.6</v>
      </c>
      <c r="W29" s="32">
        <v>1533.6</v>
      </c>
      <c r="X29" s="32">
        <v>185.2</v>
      </c>
      <c r="Y29" s="32">
        <v>565</v>
      </c>
      <c r="Z29" s="32">
        <v>484.7</v>
      </c>
      <c r="AA29" s="32">
        <v>282.5</v>
      </c>
      <c r="AB29" s="32">
        <v>59</v>
      </c>
      <c r="AC29" s="32">
        <v>83.5</v>
      </c>
      <c r="AD29" s="32">
        <v>9.1999999999999993</v>
      </c>
      <c r="AE29" s="32">
        <v>223.3</v>
      </c>
      <c r="AF29" s="32">
        <v>556.20000000000005</v>
      </c>
      <c r="AG29" s="32">
        <v>187</v>
      </c>
      <c r="AH29" s="32">
        <v>634.5</v>
      </c>
      <c r="AI29" s="32">
        <v>289.60000000000002</v>
      </c>
      <c r="AJ29" s="32">
        <v>314.39999999999998</v>
      </c>
      <c r="AK29" s="32">
        <v>150.1</v>
      </c>
      <c r="AL29" s="32">
        <v>0</v>
      </c>
      <c r="AM29" s="32">
        <v>18863.5</v>
      </c>
      <c r="AN29" s="32">
        <v>16.8</v>
      </c>
      <c r="AO29" s="32">
        <v>796.4</v>
      </c>
      <c r="AP29" s="32">
        <v>1008</v>
      </c>
      <c r="AQ29" s="32">
        <v>20.399999999999999</v>
      </c>
      <c r="AR29" s="32">
        <v>1.3</v>
      </c>
      <c r="AS29" s="32">
        <v>0.4</v>
      </c>
      <c r="AT29" s="32">
        <v>229.9</v>
      </c>
      <c r="AU29" s="32">
        <v>-303.7</v>
      </c>
    </row>
    <row r="30" spans="1:47" ht="13.15" x14ac:dyDescent="0.4">
      <c r="A30" s="21" t="s">
        <v>186</v>
      </c>
      <c r="B30" s="20" t="s">
        <v>8</v>
      </c>
      <c r="C30" s="33">
        <v>67.900000000000006</v>
      </c>
      <c r="D30" s="33">
        <v>216.1</v>
      </c>
      <c r="E30" s="33">
        <v>99.2</v>
      </c>
      <c r="F30" s="33">
        <v>167.5</v>
      </c>
      <c r="G30" s="33">
        <v>26.6</v>
      </c>
      <c r="H30" s="33">
        <v>4.8</v>
      </c>
      <c r="I30" s="33">
        <v>2.7</v>
      </c>
      <c r="J30" s="33">
        <v>10.8</v>
      </c>
      <c r="K30" s="33">
        <v>28</v>
      </c>
      <c r="L30" s="33">
        <v>31.3</v>
      </c>
      <c r="M30" s="33">
        <v>11.2</v>
      </c>
      <c r="N30" s="33">
        <v>21.5</v>
      </c>
      <c r="O30" s="33">
        <v>17.8</v>
      </c>
      <c r="P30" s="33">
        <v>14.7</v>
      </c>
      <c r="Q30" s="33">
        <v>29.1</v>
      </c>
      <c r="R30" s="33">
        <v>10.8</v>
      </c>
      <c r="S30" s="33">
        <v>13.6</v>
      </c>
      <c r="T30" s="33">
        <v>46.9</v>
      </c>
      <c r="U30" s="33">
        <v>4.0999999999999996</v>
      </c>
      <c r="V30" s="33">
        <v>15.7</v>
      </c>
      <c r="W30" s="33">
        <v>103.4</v>
      </c>
      <c r="X30" s="33">
        <v>1128.9000000000001</v>
      </c>
      <c r="Y30" s="33">
        <v>101.3</v>
      </c>
      <c r="Z30" s="33">
        <v>130</v>
      </c>
      <c r="AA30" s="33">
        <v>25.2</v>
      </c>
      <c r="AB30" s="33">
        <v>9.4</v>
      </c>
      <c r="AC30" s="33">
        <v>26</v>
      </c>
      <c r="AD30" s="33">
        <v>1.9</v>
      </c>
      <c r="AE30" s="33">
        <v>66.099999999999994</v>
      </c>
      <c r="AF30" s="33">
        <v>659.6</v>
      </c>
      <c r="AG30" s="33">
        <v>66.5</v>
      </c>
      <c r="AH30" s="33">
        <v>276</v>
      </c>
      <c r="AI30" s="33">
        <v>43.5</v>
      </c>
      <c r="AJ30" s="33">
        <v>41.8</v>
      </c>
      <c r="AK30" s="33">
        <v>23.2</v>
      </c>
      <c r="AL30" s="33">
        <v>0</v>
      </c>
      <c r="AM30" s="33">
        <v>159.30000000000001</v>
      </c>
      <c r="AN30" s="33">
        <v>1.4</v>
      </c>
      <c r="AO30" s="33">
        <v>471.3</v>
      </c>
      <c r="AP30" s="33">
        <v>141402.4</v>
      </c>
      <c r="AQ30" s="33">
        <v>5.0999999999999996</v>
      </c>
      <c r="AR30" s="33">
        <v>2.1</v>
      </c>
      <c r="AS30" s="33">
        <v>6.3</v>
      </c>
      <c r="AT30" s="33">
        <v>5.4</v>
      </c>
      <c r="AU30" s="33">
        <v>-107.7</v>
      </c>
    </row>
    <row r="31" spans="1:47" ht="19.5" x14ac:dyDescent="0.4">
      <c r="A31" s="21" t="s">
        <v>187</v>
      </c>
      <c r="B31" s="20" t="s">
        <v>8</v>
      </c>
      <c r="C31" s="32">
        <v>4729.5</v>
      </c>
      <c r="D31" s="32">
        <v>475</v>
      </c>
      <c r="E31" s="32">
        <v>783.9</v>
      </c>
      <c r="F31" s="32">
        <v>429.4</v>
      </c>
      <c r="G31" s="32">
        <v>20136.8</v>
      </c>
      <c r="H31" s="32">
        <v>3266.7</v>
      </c>
      <c r="I31" s="32">
        <v>525.20000000000005</v>
      </c>
      <c r="J31" s="32">
        <v>2660.6</v>
      </c>
      <c r="K31" s="32">
        <v>4350.3</v>
      </c>
      <c r="L31" s="32">
        <v>10658.9</v>
      </c>
      <c r="M31" s="32">
        <v>3526.8</v>
      </c>
      <c r="N31" s="32">
        <v>2294.8000000000002</v>
      </c>
      <c r="O31" s="32">
        <v>3644</v>
      </c>
      <c r="P31" s="32">
        <v>2833.5</v>
      </c>
      <c r="Q31" s="32">
        <v>9371.2999999999993</v>
      </c>
      <c r="R31" s="32">
        <v>3552.8</v>
      </c>
      <c r="S31" s="32">
        <v>2672.6</v>
      </c>
      <c r="T31" s="32">
        <v>15658.3</v>
      </c>
      <c r="U31" s="32">
        <v>1189</v>
      </c>
      <c r="V31" s="32">
        <v>2722.9</v>
      </c>
      <c r="W31" s="32">
        <v>1755.4</v>
      </c>
      <c r="X31" s="32">
        <v>11208.3</v>
      </c>
      <c r="Y31" s="32">
        <v>22740.799999999999</v>
      </c>
      <c r="Z31" s="32">
        <v>8601</v>
      </c>
      <c r="AA31" s="32">
        <v>2740.7</v>
      </c>
      <c r="AB31" s="32">
        <v>1450.8</v>
      </c>
      <c r="AC31" s="32">
        <v>1923.4</v>
      </c>
      <c r="AD31" s="32">
        <v>435</v>
      </c>
      <c r="AE31" s="32">
        <v>2495.6999999999998</v>
      </c>
      <c r="AF31" s="32">
        <v>1431.5</v>
      </c>
      <c r="AG31" s="32">
        <v>4235.6000000000004</v>
      </c>
      <c r="AH31" s="32">
        <v>3008.4</v>
      </c>
      <c r="AI31" s="32">
        <v>738.8</v>
      </c>
      <c r="AJ31" s="32">
        <v>2530</v>
      </c>
      <c r="AK31" s="32">
        <v>1419.2</v>
      </c>
      <c r="AL31" s="32">
        <v>0</v>
      </c>
      <c r="AM31" s="32">
        <v>87759.2</v>
      </c>
      <c r="AN31" s="32">
        <v>142.1</v>
      </c>
      <c r="AO31" s="32">
        <v>5177.5</v>
      </c>
      <c r="AP31" s="32">
        <v>16569.599999999999</v>
      </c>
      <c r="AQ31" s="32">
        <v>3834.1</v>
      </c>
      <c r="AR31" s="32">
        <v>486.8</v>
      </c>
      <c r="AS31" s="32">
        <v>617</v>
      </c>
      <c r="AT31" s="32">
        <v>35880.9</v>
      </c>
      <c r="AU31" s="32">
        <v>-50684.7</v>
      </c>
    </row>
    <row r="32" spans="1:47" ht="19.5" x14ac:dyDescent="0.4">
      <c r="A32" s="21" t="s">
        <v>188</v>
      </c>
      <c r="B32" s="20" t="s">
        <v>8</v>
      </c>
      <c r="C32" s="33">
        <v>1250.5999999999999</v>
      </c>
      <c r="D32" s="33">
        <v>258</v>
      </c>
      <c r="E32" s="33">
        <v>410.3</v>
      </c>
      <c r="F32" s="33">
        <v>196.9</v>
      </c>
      <c r="G32" s="33">
        <v>4910.7</v>
      </c>
      <c r="H32" s="33">
        <v>700.5</v>
      </c>
      <c r="I32" s="33">
        <v>158.6</v>
      </c>
      <c r="J32" s="33">
        <v>686.1</v>
      </c>
      <c r="K32" s="33">
        <v>2002.9</v>
      </c>
      <c r="L32" s="33">
        <v>2530.4</v>
      </c>
      <c r="M32" s="33">
        <v>758.8</v>
      </c>
      <c r="N32" s="33">
        <v>1010.8</v>
      </c>
      <c r="O32" s="33">
        <v>1802.5</v>
      </c>
      <c r="P32" s="33">
        <v>881.1</v>
      </c>
      <c r="Q32" s="33">
        <v>2286.4</v>
      </c>
      <c r="R32" s="33">
        <v>860.7</v>
      </c>
      <c r="S32" s="33">
        <v>725.3</v>
      </c>
      <c r="T32" s="33">
        <v>6933.9</v>
      </c>
      <c r="U32" s="33">
        <v>359.5</v>
      </c>
      <c r="V32" s="33">
        <v>742.2</v>
      </c>
      <c r="W32" s="33">
        <v>494.8</v>
      </c>
      <c r="X32" s="33">
        <v>3175.2</v>
      </c>
      <c r="Y32" s="33">
        <v>2524.6999999999998</v>
      </c>
      <c r="Z32" s="33">
        <v>8040.3</v>
      </c>
      <c r="AA32" s="33">
        <v>578</v>
      </c>
      <c r="AB32" s="33">
        <v>172.3</v>
      </c>
      <c r="AC32" s="33">
        <v>255.9</v>
      </c>
      <c r="AD32" s="33">
        <v>35.799999999999997</v>
      </c>
      <c r="AE32" s="33">
        <v>746</v>
      </c>
      <c r="AF32" s="33">
        <v>326</v>
      </c>
      <c r="AG32" s="33">
        <v>806.2</v>
      </c>
      <c r="AH32" s="33">
        <v>1282.5</v>
      </c>
      <c r="AI32" s="33">
        <v>239.7</v>
      </c>
      <c r="AJ32" s="33">
        <v>455.3</v>
      </c>
      <c r="AK32" s="33">
        <v>241.7</v>
      </c>
      <c r="AL32" s="33">
        <v>0</v>
      </c>
      <c r="AM32" s="33">
        <v>71675.3</v>
      </c>
      <c r="AN32" s="33">
        <v>34.200000000000003</v>
      </c>
      <c r="AO32" s="33">
        <v>3839</v>
      </c>
      <c r="AP32" s="33">
        <v>4921</v>
      </c>
      <c r="AQ32" s="33">
        <v>133.69999999999999</v>
      </c>
      <c r="AR32" s="33">
        <v>1162.3</v>
      </c>
      <c r="AS32" s="33">
        <v>1975.5</v>
      </c>
      <c r="AT32" s="33">
        <v>18659.7</v>
      </c>
      <c r="AU32" s="33">
        <v>-25939.200000000001</v>
      </c>
    </row>
    <row r="33" spans="1:47" ht="19.5" x14ac:dyDescent="0.4">
      <c r="A33" s="21" t="s">
        <v>189</v>
      </c>
      <c r="B33" s="20" t="s">
        <v>8</v>
      </c>
      <c r="C33" s="32">
        <v>8.1</v>
      </c>
      <c r="D33" s="32">
        <v>3.8</v>
      </c>
      <c r="E33" s="32">
        <v>2.9</v>
      </c>
      <c r="F33" s="32">
        <v>5.9</v>
      </c>
      <c r="G33" s="32">
        <v>33.4</v>
      </c>
      <c r="H33" s="32">
        <v>7.1</v>
      </c>
      <c r="I33" s="32">
        <v>1.7</v>
      </c>
      <c r="J33" s="32">
        <v>6.6</v>
      </c>
      <c r="K33" s="32">
        <v>6.6</v>
      </c>
      <c r="L33" s="32">
        <v>24.6</v>
      </c>
      <c r="M33" s="32">
        <v>6.9</v>
      </c>
      <c r="N33" s="32">
        <v>8.1</v>
      </c>
      <c r="O33" s="32">
        <v>9</v>
      </c>
      <c r="P33" s="32">
        <v>10.199999999999999</v>
      </c>
      <c r="Q33" s="32">
        <v>18.2</v>
      </c>
      <c r="R33" s="32">
        <v>7</v>
      </c>
      <c r="S33" s="32">
        <v>8.3000000000000007</v>
      </c>
      <c r="T33" s="32">
        <v>45.1</v>
      </c>
      <c r="U33" s="32">
        <v>7.6</v>
      </c>
      <c r="V33" s="32">
        <v>10.7</v>
      </c>
      <c r="W33" s="32">
        <v>13.2</v>
      </c>
      <c r="X33" s="32">
        <v>45.8</v>
      </c>
      <c r="Y33" s="32">
        <v>105.2</v>
      </c>
      <c r="Z33" s="32">
        <v>115.9</v>
      </c>
      <c r="AA33" s="32">
        <v>38.6</v>
      </c>
      <c r="AB33" s="32">
        <v>15.3</v>
      </c>
      <c r="AC33" s="32">
        <v>8.8000000000000007</v>
      </c>
      <c r="AD33" s="32">
        <v>5.5</v>
      </c>
      <c r="AE33" s="32">
        <v>89.8</v>
      </c>
      <c r="AF33" s="32">
        <v>57.3</v>
      </c>
      <c r="AG33" s="32">
        <v>183.5</v>
      </c>
      <c r="AH33" s="32">
        <v>114.3</v>
      </c>
      <c r="AI33" s="32">
        <v>42.8</v>
      </c>
      <c r="AJ33" s="32">
        <v>96.1</v>
      </c>
      <c r="AK33" s="32">
        <v>30.8</v>
      </c>
      <c r="AL33" s="32">
        <v>0</v>
      </c>
      <c r="AM33" s="32">
        <v>31484</v>
      </c>
      <c r="AN33" s="32">
        <v>29</v>
      </c>
      <c r="AO33" s="32">
        <v>310.60000000000002</v>
      </c>
      <c r="AP33" s="32">
        <v>185.1</v>
      </c>
      <c r="AQ33" s="32">
        <v>2.1</v>
      </c>
      <c r="AR33" s="32">
        <v>2901.7</v>
      </c>
      <c r="AS33" s="32">
        <v>6856.9</v>
      </c>
      <c r="AT33" s="32">
        <v>54.6</v>
      </c>
      <c r="AU33" s="32">
        <v>-2929.8</v>
      </c>
    </row>
    <row r="34" spans="1:47" ht="19.5" x14ac:dyDescent="0.4">
      <c r="A34" s="21" t="s">
        <v>190</v>
      </c>
      <c r="B34" s="20" t="s">
        <v>8</v>
      </c>
      <c r="C34" s="33">
        <v>12.6</v>
      </c>
      <c r="D34" s="33">
        <v>6.8</v>
      </c>
      <c r="E34" s="33">
        <v>4.9000000000000004</v>
      </c>
      <c r="F34" s="33">
        <v>4.9000000000000004</v>
      </c>
      <c r="G34" s="33">
        <v>153.5</v>
      </c>
      <c r="H34" s="33">
        <v>8.6999999999999993</v>
      </c>
      <c r="I34" s="33">
        <v>2.6</v>
      </c>
      <c r="J34" s="33">
        <v>45.2</v>
      </c>
      <c r="K34" s="33">
        <v>23.6</v>
      </c>
      <c r="L34" s="33">
        <v>92.7</v>
      </c>
      <c r="M34" s="33">
        <v>11.4</v>
      </c>
      <c r="N34" s="33">
        <v>14.9</v>
      </c>
      <c r="O34" s="33">
        <v>5.6</v>
      </c>
      <c r="P34" s="33">
        <v>14.6</v>
      </c>
      <c r="Q34" s="33">
        <v>77.3</v>
      </c>
      <c r="R34" s="33">
        <v>14.6</v>
      </c>
      <c r="S34" s="33">
        <v>15.2</v>
      </c>
      <c r="T34" s="33">
        <v>82.7</v>
      </c>
      <c r="U34" s="33">
        <v>11.3</v>
      </c>
      <c r="V34" s="33">
        <v>23.5</v>
      </c>
      <c r="W34" s="33">
        <v>24.7</v>
      </c>
      <c r="X34" s="33">
        <v>62.4</v>
      </c>
      <c r="Y34" s="33">
        <v>302.5</v>
      </c>
      <c r="Z34" s="33">
        <v>126.6</v>
      </c>
      <c r="AA34" s="33">
        <v>46.4</v>
      </c>
      <c r="AB34" s="33">
        <v>768.4</v>
      </c>
      <c r="AC34" s="33">
        <v>117.8</v>
      </c>
      <c r="AD34" s="33">
        <v>22.6</v>
      </c>
      <c r="AE34" s="33">
        <v>208.9</v>
      </c>
      <c r="AF34" s="33">
        <v>42.9</v>
      </c>
      <c r="AG34" s="33">
        <v>304.60000000000002</v>
      </c>
      <c r="AH34" s="33">
        <v>190.8</v>
      </c>
      <c r="AI34" s="33">
        <v>116.8</v>
      </c>
      <c r="AJ34" s="33">
        <v>50.9</v>
      </c>
      <c r="AK34" s="33">
        <v>117.7</v>
      </c>
      <c r="AL34" s="33">
        <v>0</v>
      </c>
      <c r="AM34" s="33">
        <v>4412.3</v>
      </c>
      <c r="AN34" s="33">
        <v>198.1</v>
      </c>
      <c r="AO34" s="33">
        <v>891.4</v>
      </c>
      <c r="AP34" s="33">
        <v>3564.6</v>
      </c>
      <c r="AQ34" s="33">
        <v>20.100000000000001</v>
      </c>
      <c r="AR34" s="33">
        <v>56.6</v>
      </c>
      <c r="AS34" s="33">
        <v>90.7</v>
      </c>
      <c r="AT34" s="33">
        <v>670.3</v>
      </c>
      <c r="AU34" s="33">
        <v>-3130</v>
      </c>
    </row>
    <row r="35" spans="1:47" ht="13.15" x14ac:dyDescent="0.4">
      <c r="A35" s="21" t="s">
        <v>191</v>
      </c>
      <c r="B35" s="20" t="s">
        <v>8</v>
      </c>
      <c r="C35" s="32">
        <v>36.4</v>
      </c>
      <c r="D35" s="32">
        <v>8.9</v>
      </c>
      <c r="E35" s="32">
        <v>20.399999999999999</v>
      </c>
      <c r="F35" s="32">
        <v>15.6</v>
      </c>
      <c r="G35" s="32">
        <v>86.8</v>
      </c>
      <c r="H35" s="32">
        <v>30.3</v>
      </c>
      <c r="I35" s="32">
        <v>5.6</v>
      </c>
      <c r="J35" s="32">
        <v>21.8</v>
      </c>
      <c r="K35" s="32">
        <v>37.4</v>
      </c>
      <c r="L35" s="32">
        <v>71</v>
      </c>
      <c r="M35" s="32">
        <v>20.5</v>
      </c>
      <c r="N35" s="32">
        <v>29.8</v>
      </c>
      <c r="O35" s="32">
        <v>19.3</v>
      </c>
      <c r="P35" s="32">
        <v>37</v>
      </c>
      <c r="Q35" s="32">
        <v>127.3</v>
      </c>
      <c r="R35" s="32">
        <v>26.9</v>
      </c>
      <c r="S35" s="32">
        <v>36.799999999999997</v>
      </c>
      <c r="T35" s="32">
        <v>159.19999999999999</v>
      </c>
      <c r="U35" s="32">
        <v>21.6</v>
      </c>
      <c r="V35" s="32">
        <v>40.6</v>
      </c>
      <c r="W35" s="32">
        <v>66.7</v>
      </c>
      <c r="X35" s="32">
        <v>125</v>
      </c>
      <c r="Y35" s="32">
        <v>419.9</v>
      </c>
      <c r="Z35" s="32">
        <v>378.2</v>
      </c>
      <c r="AA35" s="32">
        <v>85.2</v>
      </c>
      <c r="AB35" s="32">
        <v>234.3</v>
      </c>
      <c r="AC35" s="32">
        <v>1996.9</v>
      </c>
      <c r="AD35" s="32">
        <v>46.6</v>
      </c>
      <c r="AE35" s="32">
        <v>700.9</v>
      </c>
      <c r="AF35" s="32">
        <v>138</v>
      </c>
      <c r="AG35" s="32">
        <v>393.3</v>
      </c>
      <c r="AH35" s="32">
        <v>591.5</v>
      </c>
      <c r="AI35" s="32">
        <v>92.7</v>
      </c>
      <c r="AJ35" s="32">
        <v>155</v>
      </c>
      <c r="AK35" s="32">
        <v>106.1</v>
      </c>
      <c r="AL35" s="32">
        <v>0</v>
      </c>
      <c r="AM35" s="32">
        <v>17862.7</v>
      </c>
      <c r="AN35" s="32">
        <v>1.7</v>
      </c>
      <c r="AO35" s="32">
        <v>192.6</v>
      </c>
      <c r="AP35" s="32">
        <v>203.7</v>
      </c>
      <c r="AQ35" s="32">
        <v>3.6</v>
      </c>
      <c r="AR35" s="32">
        <v>211.5</v>
      </c>
      <c r="AS35" s="32">
        <v>400.6</v>
      </c>
      <c r="AT35" s="32">
        <v>230.3</v>
      </c>
      <c r="AU35" s="32">
        <v>-432.7</v>
      </c>
    </row>
    <row r="36" spans="1:47" ht="19.5" x14ac:dyDescent="0.4">
      <c r="A36" s="21" t="s">
        <v>192</v>
      </c>
      <c r="B36" s="20" t="s">
        <v>8</v>
      </c>
      <c r="C36" s="33">
        <v>7.8</v>
      </c>
      <c r="D36" s="33">
        <v>2.8</v>
      </c>
      <c r="E36" s="33">
        <v>2.6</v>
      </c>
      <c r="F36" s="33">
        <v>1.7</v>
      </c>
      <c r="G36" s="33">
        <v>33.200000000000003</v>
      </c>
      <c r="H36" s="33">
        <v>10.6</v>
      </c>
      <c r="I36" s="33">
        <v>1.3</v>
      </c>
      <c r="J36" s="33">
        <v>9.9</v>
      </c>
      <c r="K36" s="33">
        <v>11.6</v>
      </c>
      <c r="L36" s="33">
        <v>34.9</v>
      </c>
      <c r="M36" s="33">
        <v>11.7</v>
      </c>
      <c r="N36" s="33">
        <v>6.4</v>
      </c>
      <c r="O36" s="33">
        <v>8.5</v>
      </c>
      <c r="P36" s="33">
        <v>10.3</v>
      </c>
      <c r="Q36" s="33">
        <v>60.5</v>
      </c>
      <c r="R36" s="33">
        <v>14.3</v>
      </c>
      <c r="S36" s="33">
        <v>12.3</v>
      </c>
      <c r="T36" s="33">
        <v>59.7</v>
      </c>
      <c r="U36" s="33">
        <v>4.9000000000000004</v>
      </c>
      <c r="V36" s="33">
        <v>10.7</v>
      </c>
      <c r="W36" s="33">
        <v>9.1</v>
      </c>
      <c r="X36" s="33">
        <v>34.1</v>
      </c>
      <c r="Y36" s="33">
        <v>43.8</v>
      </c>
      <c r="Z36" s="33">
        <v>38.4</v>
      </c>
      <c r="AA36" s="33">
        <v>8.1</v>
      </c>
      <c r="AB36" s="33">
        <v>13.5</v>
      </c>
      <c r="AC36" s="33">
        <v>18.600000000000001</v>
      </c>
      <c r="AD36" s="33">
        <v>11.7</v>
      </c>
      <c r="AE36" s="33">
        <v>72.099999999999994</v>
      </c>
      <c r="AF36" s="33">
        <v>11.3</v>
      </c>
      <c r="AG36" s="33">
        <v>44.4</v>
      </c>
      <c r="AH36" s="33">
        <v>51.3</v>
      </c>
      <c r="AI36" s="33">
        <v>16</v>
      </c>
      <c r="AJ36" s="33">
        <v>15.5</v>
      </c>
      <c r="AK36" s="33">
        <v>11.5</v>
      </c>
      <c r="AL36" s="33">
        <v>0</v>
      </c>
      <c r="AM36" s="33">
        <v>2731.6</v>
      </c>
      <c r="AN36" s="33">
        <v>2.1</v>
      </c>
      <c r="AO36" s="33">
        <v>57.6</v>
      </c>
      <c r="AP36" s="33">
        <v>1307.0999999999999</v>
      </c>
      <c r="AQ36" s="33">
        <v>17.2</v>
      </c>
      <c r="AR36" s="33">
        <v>13.1</v>
      </c>
      <c r="AS36" s="33">
        <v>3.4</v>
      </c>
      <c r="AT36" s="33">
        <v>92.2</v>
      </c>
      <c r="AU36" s="33">
        <v>-2323</v>
      </c>
    </row>
    <row r="37" spans="1:47" ht="19.5" x14ac:dyDescent="0.4">
      <c r="A37" s="21" t="s">
        <v>193</v>
      </c>
      <c r="B37" s="20" t="s">
        <v>8</v>
      </c>
      <c r="C37" s="32">
        <v>209.5</v>
      </c>
      <c r="D37" s="32">
        <v>92.9</v>
      </c>
      <c r="E37" s="32">
        <v>75.400000000000006</v>
      </c>
      <c r="F37" s="32">
        <v>41.1</v>
      </c>
      <c r="G37" s="32">
        <v>284.7</v>
      </c>
      <c r="H37" s="32">
        <v>84.1</v>
      </c>
      <c r="I37" s="32">
        <v>21.7</v>
      </c>
      <c r="J37" s="32">
        <v>77</v>
      </c>
      <c r="K37" s="32">
        <v>155.69999999999999</v>
      </c>
      <c r="L37" s="32">
        <v>248</v>
      </c>
      <c r="M37" s="32">
        <v>66.2</v>
      </c>
      <c r="N37" s="32">
        <v>97.6</v>
      </c>
      <c r="O37" s="32">
        <v>197.5</v>
      </c>
      <c r="P37" s="32">
        <v>107.3</v>
      </c>
      <c r="Q37" s="32">
        <v>237</v>
      </c>
      <c r="R37" s="32">
        <v>79.8</v>
      </c>
      <c r="S37" s="32">
        <v>92.5</v>
      </c>
      <c r="T37" s="32">
        <v>509</v>
      </c>
      <c r="U37" s="32">
        <v>79.3</v>
      </c>
      <c r="V37" s="32">
        <v>112.4</v>
      </c>
      <c r="W37" s="32">
        <v>197</v>
      </c>
      <c r="X37" s="32">
        <v>490.8</v>
      </c>
      <c r="Y37" s="32">
        <v>884.8</v>
      </c>
      <c r="Z37" s="32">
        <v>902.9</v>
      </c>
      <c r="AA37" s="32">
        <v>158.69999999999999</v>
      </c>
      <c r="AB37" s="32">
        <v>78.099999999999994</v>
      </c>
      <c r="AC37" s="32">
        <v>108.9</v>
      </c>
      <c r="AD37" s="32">
        <v>24.8</v>
      </c>
      <c r="AE37" s="32">
        <v>7397.6</v>
      </c>
      <c r="AF37" s="32">
        <v>2588.1999999999998</v>
      </c>
      <c r="AG37" s="32">
        <v>546.70000000000005</v>
      </c>
      <c r="AH37" s="32">
        <v>694.6</v>
      </c>
      <c r="AI37" s="32">
        <v>130.9</v>
      </c>
      <c r="AJ37" s="32">
        <v>237.9</v>
      </c>
      <c r="AK37" s="32">
        <v>130.4</v>
      </c>
      <c r="AL37" s="32">
        <v>0</v>
      </c>
      <c r="AM37" s="32">
        <v>46345.7</v>
      </c>
      <c r="AN37" s="32">
        <v>38.1</v>
      </c>
      <c r="AO37" s="32">
        <v>274.7</v>
      </c>
      <c r="AP37" s="32">
        <v>119.9</v>
      </c>
      <c r="AQ37" s="32">
        <v>11</v>
      </c>
      <c r="AR37" s="32">
        <v>187.4</v>
      </c>
      <c r="AS37" s="32">
        <v>306.2</v>
      </c>
      <c r="AT37" s="32">
        <v>2670.4</v>
      </c>
      <c r="AU37" s="32">
        <v>-3696.2</v>
      </c>
    </row>
    <row r="38" spans="1:47" ht="13.15" x14ac:dyDescent="0.4">
      <c r="A38" s="21" t="s">
        <v>194</v>
      </c>
      <c r="B38" s="20" t="s">
        <v>8</v>
      </c>
      <c r="C38" s="33">
        <v>95.5</v>
      </c>
      <c r="D38" s="33">
        <v>76.7</v>
      </c>
      <c r="E38" s="33">
        <v>19.7</v>
      </c>
      <c r="F38" s="33">
        <v>13.7</v>
      </c>
      <c r="G38" s="33">
        <v>396.8</v>
      </c>
      <c r="H38" s="33">
        <v>159.9</v>
      </c>
      <c r="I38" s="33">
        <v>22.8</v>
      </c>
      <c r="J38" s="33">
        <v>106</v>
      </c>
      <c r="K38" s="33">
        <v>118.8</v>
      </c>
      <c r="L38" s="33">
        <v>211.8</v>
      </c>
      <c r="M38" s="33">
        <v>101.7</v>
      </c>
      <c r="N38" s="33">
        <v>98.5</v>
      </c>
      <c r="O38" s="33">
        <v>49</v>
      </c>
      <c r="P38" s="33">
        <v>160.5</v>
      </c>
      <c r="Q38" s="33">
        <v>299</v>
      </c>
      <c r="R38" s="33">
        <v>98.5</v>
      </c>
      <c r="S38" s="33">
        <v>99</v>
      </c>
      <c r="T38" s="33">
        <v>902.5</v>
      </c>
      <c r="U38" s="33">
        <v>88.7</v>
      </c>
      <c r="V38" s="33">
        <v>205.9</v>
      </c>
      <c r="W38" s="33">
        <v>203.6</v>
      </c>
      <c r="X38" s="33">
        <v>885.3</v>
      </c>
      <c r="Y38" s="33">
        <v>5765.1</v>
      </c>
      <c r="Z38" s="33">
        <v>1378.1</v>
      </c>
      <c r="AA38" s="33">
        <v>1163.8</v>
      </c>
      <c r="AB38" s="33">
        <v>269.60000000000002</v>
      </c>
      <c r="AC38" s="33">
        <v>468.7</v>
      </c>
      <c r="AD38" s="33">
        <v>84.3</v>
      </c>
      <c r="AE38" s="33">
        <v>1813.2</v>
      </c>
      <c r="AF38" s="33">
        <v>2307.3000000000002</v>
      </c>
      <c r="AG38" s="33">
        <v>1512</v>
      </c>
      <c r="AH38" s="33">
        <v>1782.9</v>
      </c>
      <c r="AI38" s="33">
        <v>745.7</v>
      </c>
      <c r="AJ38" s="33">
        <v>937.8</v>
      </c>
      <c r="AK38" s="33">
        <v>580.79999999999995</v>
      </c>
      <c r="AL38" s="33">
        <v>0</v>
      </c>
      <c r="AM38" s="33">
        <v>96677.4</v>
      </c>
      <c r="AN38" s="33">
        <v>0.6</v>
      </c>
      <c r="AO38" s="33">
        <v>2523</v>
      </c>
      <c r="AP38" s="33">
        <v>13195.6</v>
      </c>
      <c r="AQ38" s="33">
        <v>2.2000000000000002</v>
      </c>
      <c r="AR38" s="33">
        <v>437.1</v>
      </c>
      <c r="AS38" s="33">
        <v>1101</v>
      </c>
      <c r="AT38" s="33">
        <v>38.200000000000003</v>
      </c>
      <c r="AU38" s="33">
        <v>-454.2</v>
      </c>
    </row>
    <row r="39" spans="1:47" ht="19.5" x14ac:dyDescent="0.4">
      <c r="A39" s="21" t="s">
        <v>195</v>
      </c>
      <c r="B39" s="20" t="s">
        <v>8</v>
      </c>
      <c r="C39" s="32">
        <v>544.1</v>
      </c>
      <c r="D39" s="32">
        <v>494.5</v>
      </c>
      <c r="E39" s="32">
        <v>153.9</v>
      </c>
      <c r="F39" s="32">
        <v>241.2</v>
      </c>
      <c r="G39" s="32">
        <v>3271.1</v>
      </c>
      <c r="H39" s="32">
        <v>228.7</v>
      </c>
      <c r="I39" s="32">
        <v>129.30000000000001</v>
      </c>
      <c r="J39" s="32">
        <v>461</v>
      </c>
      <c r="K39" s="32">
        <v>569.29999999999995</v>
      </c>
      <c r="L39" s="32">
        <v>2193.1999999999998</v>
      </c>
      <c r="M39" s="32">
        <v>478.9</v>
      </c>
      <c r="N39" s="32">
        <v>692.2</v>
      </c>
      <c r="O39" s="32">
        <v>336.3</v>
      </c>
      <c r="P39" s="32">
        <v>820.8</v>
      </c>
      <c r="Q39" s="32">
        <v>3264</v>
      </c>
      <c r="R39" s="32">
        <v>721.5</v>
      </c>
      <c r="S39" s="32">
        <v>718.8</v>
      </c>
      <c r="T39" s="32">
        <v>4589.8</v>
      </c>
      <c r="U39" s="32">
        <v>474.3</v>
      </c>
      <c r="V39" s="32">
        <v>1041.3</v>
      </c>
      <c r="W39" s="32">
        <v>1125.3</v>
      </c>
      <c r="X39" s="32">
        <v>3646.4</v>
      </c>
      <c r="Y39" s="32">
        <v>5624.7</v>
      </c>
      <c r="Z39" s="32">
        <v>4866.8999999999996</v>
      </c>
      <c r="AA39" s="32">
        <v>1541.9</v>
      </c>
      <c r="AB39" s="32">
        <v>889.7</v>
      </c>
      <c r="AC39" s="32">
        <v>1229.2</v>
      </c>
      <c r="AD39" s="32">
        <v>361.4</v>
      </c>
      <c r="AE39" s="32">
        <v>5270</v>
      </c>
      <c r="AF39" s="32">
        <v>1999.8</v>
      </c>
      <c r="AG39" s="32">
        <v>7964.3</v>
      </c>
      <c r="AH39" s="32">
        <v>3506.2</v>
      </c>
      <c r="AI39" s="32">
        <v>1145.2</v>
      </c>
      <c r="AJ39" s="32">
        <v>2035.7</v>
      </c>
      <c r="AK39" s="32">
        <v>1125.7</v>
      </c>
      <c r="AL39" s="32">
        <v>0</v>
      </c>
      <c r="AM39" s="32">
        <v>11877</v>
      </c>
      <c r="AN39" s="32">
        <v>292.60000000000002</v>
      </c>
      <c r="AO39" s="32">
        <v>5363.9</v>
      </c>
      <c r="AP39" s="32">
        <v>12305.6</v>
      </c>
      <c r="AQ39" s="32">
        <v>-20.100000000000001</v>
      </c>
      <c r="AR39" s="32">
        <v>261.3</v>
      </c>
      <c r="AS39" s="32">
        <v>569.29999999999995</v>
      </c>
      <c r="AT39" s="32">
        <v>312.3</v>
      </c>
      <c r="AU39" s="32">
        <v>-711.9</v>
      </c>
    </row>
    <row r="40" spans="1:47" ht="19.5" x14ac:dyDescent="0.4">
      <c r="A40" s="21" t="s">
        <v>196</v>
      </c>
      <c r="B40" s="20" t="s">
        <v>8</v>
      </c>
      <c r="C40" s="33">
        <v>6.5</v>
      </c>
      <c r="D40" s="33">
        <v>3.8</v>
      </c>
      <c r="E40" s="33">
        <v>4.0999999999999996</v>
      </c>
      <c r="F40" s="33">
        <v>2.5</v>
      </c>
      <c r="G40" s="33">
        <v>10.7</v>
      </c>
      <c r="H40" s="33">
        <v>4.9000000000000004</v>
      </c>
      <c r="I40" s="33">
        <v>1.1000000000000001</v>
      </c>
      <c r="J40" s="33">
        <v>4.0999999999999996</v>
      </c>
      <c r="K40" s="33">
        <v>11.6</v>
      </c>
      <c r="L40" s="33">
        <v>16.7</v>
      </c>
      <c r="M40" s="33">
        <v>4</v>
      </c>
      <c r="N40" s="33">
        <v>5.6</v>
      </c>
      <c r="O40" s="33">
        <v>4.2</v>
      </c>
      <c r="P40" s="33">
        <v>5.9</v>
      </c>
      <c r="Q40" s="33">
        <v>12.4</v>
      </c>
      <c r="R40" s="33">
        <v>4.2</v>
      </c>
      <c r="S40" s="33">
        <v>4.9000000000000004</v>
      </c>
      <c r="T40" s="33">
        <v>26.1</v>
      </c>
      <c r="U40" s="33">
        <v>3.3</v>
      </c>
      <c r="V40" s="33">
        <v>6</v>
      </c>
      <c r="W40" s="33">
        <v>18</v>
      </c>
      <c r="X40" s="33">
        <v>28.1</v>
      </c>
      <c r="Y40" s="33">
        <v>42.2</v>
      </c>
      <c r="Z40" s="33">
        <v>76.2</v>
      </c>
      <c r="AA40" s="33">
        <v>6.8</v>
      </c>
      <c r="AB40" s="33">
        <v>9.9</v>
      </c>
      <c r="AC40" s="33">
        <v>9.6</v>
      </c>
      <c r="AD40" s="33">
        <v>1.5</v>
      </c>
      <c r="AE40" s="33">
        <v>37.1</v>
      </c>
      <c r="AF40" s="33">
        <v>48.3</v>
      </c>
      <c r="AG40" s="33">
        <v>42.1</v>
      </c>
      <c r="AH40" s="33">
        <v>150.5</v>
      </c>
      <c r="AI40" s="33">
        <v>22.2</v>
      </c>
      <c r="AJ40" s="33">
        <v>23</v>
      </c>
      <c r="AK40" s="33">
        <v>12.5</v>
      </c>
      <c r="AL40" s="33">
        <v>0</v>
      </c>
      <c r="AM40" s="33">
        <v>1478.6</v>
      </c>
      <c r="AN40" s="33">
        <v>32.1</v>
      </c>
      <c r="AO40" s="33">
        <v>67050.600000000006</v>
      </c>
      <c r="AP40" s="33">
        <v>168.5</v>
      </c>
      <c r="AQ40" s="33">
        <v>1.7</v>
      </c>
      <c r="AR40" s="33">
        <v>3.8</v>
      </c>
      <c r="AS40" s="33">
        <v>0</v>
      </c>
      <c r="AT40" s="33">
        <v>0</v>
      </c>
      <c r="AU40" s="33">
        <v>-88.9</v>
      </c>
    </row>
    <row r="41" spans="1:47" ht="13.15" x14ac:dyDescent="0.4">
      <c r="A41" s="21" t="s">
        <v>197</v>
      </c>
      <c r="B41" s="20" t="s">
        <v>8</v>
      </c>
      <c r="C41" s="32">
        <v>3.1</v>
      </c>
      <c r="D41" s="32">
        <v>7.5</v>
      </c>
      <c r="E41" s="32">
        <v>5.7</v>
      </c>
      <c r="F41" s="32">
        <v>0.9</v>
      </c>
      <c r="G41" s="32">
        <v>12.1</v>
      </c>
      <c r="H41" s="32">
        <v>3.8</v>
      </c>
      <c r="I41" s="32">
        <v>0.7</v>
      </c>
      <c r="J41" s="32">
        <v>4.3</v>
      </c>
      <c r="K41" s="32">
        <v>7.6</v>
      </c>
      <c r="L41" s="32">
        <v>17.899999999999999</v>
      </c>
      <c r="M41" s="32">
        <v>3.4</v>
      </c>
      <c r="N41" s="32">
        <v>4.5</v>
      </c>
      <c r="O41" s="32">
        <v>2.4</v>
      </c>
      <c r="P41" s="32">
        <v>5.2</v>
      </c>
      <c r="Q41" s="32">
        <v>22.3</v>
      </c>
      <c r="R41" s="32">
        <v>5.0999999999999996</v>
      </c>
      <c r="S41" s="32">
        <v>5.3</v>
      </c>
      <c r="T41" s="32">
        <v>31.6</v>
      </c>
      <c r="U41" s="32">
        <v>1.8</v>
      </c>
      <c r="V41" s="32">
        <v>5.5</v>
      </c>
      <c r="W41" s="32">
        <v>9.6999999999999993</v>
      </c>
      <c r="X41" s="32">
        <v>12.9</v>
      </c>
      <c r="Y41" s="32">
        <v>40.9</v>
      </c>
      <c r="Z41" s="32">
        <v>45.5</v>
      </c>
      <c r="AA41" s="32">
        <v>2.6</v>
      </c>
      <c r="AB41" s="32">
        <v>11.6</v>
      </c>
      <c r="AC41" s="32">
        <v>11.6</v>
      </c>
      <c r="AD41" s="32">
        <v>4.5</v>
      </c>
      <c r="AE41" s="32">
        <v>91.4</v>
      </c>
      <c r="AF41" s="32">
        <v>10.3</v>
      </c>
      <c r="AG41" s="32">
        <v>75.599999999999994</v>
      </c>
      <c r="AH41" s="32">
        <v>161.1</v>
      </c>
      <c r="AI41" s="32">
        <v>149.6</v>
      </c>
      <c r="AJ41" s="32">
        <v>41.4</v>
      </c>
      <c r="AK41" s="32">
        <v>18.3</v>
      </c>
      <c r="AL41" s="32">
        <v>0</v>
      </c>
      <c r="AM41" s="32">
        <v>12029.8</v>
      </c>
      <c r="AN41" s="32">
        <v>1647.4</v>
      </c>
      <c r="AO41" s="32">
        <v>38846.5</v>
      </c>
      <c r="AP41" s="32">
        <v>107.5</v>
      </c>
      <c r="AQ41" s="32">
        <v>1.6</v>
      </c>
      <c r="AR41" s="32">
        <v>1311</v>
      </c>
      <c r="AS41" s="32">
        <v>383.2</v>
      </c>
      <c r="AT41" s="32">
        <v>5.7</v>
      </c>
      <c r="AU41" s="32">
        <v>-1367.9</v>
      </c>
    </row>
    <row r="42" spans="1:47" ht="19.5" x14ac:dyDescent="0.4">
      <c r="A42" s="21" t="s">
        <v>198</v>
      </c>
      <c r="B42" s="20" t="s">
        <v>8</v>
      </c>
      <c r="C42" s="33">
        <v>30</v>
      </c>
      <c r="D42" s="33">
        <v>2.6</v>
      </c>
      <c r="E42" s="33">
        <v>0.6</v>
      </c>
      <c r="F42" s="33">
        <v>0.3</v>
      </c>
      <c r="G42" s="33">
        <v>126.3</v>
      </c>
      <c r="H42" s="33">
        <v>3.4</v>
      </c>
      <c r="I42" s="33">
        <v>4.5</v>
      </c>
      <c r="J42" s="33">
        <v>17.100000000000001</v>
      </c>
      <c r="K42" s="33">
        <v>19.100000000000001</v>
      </c>
      <c r="L42" s="33">
        <v>213.2</v>
      </c>
      <c r="M42" s="33">
        <v>17.100000000000001</v>
      </c>
      <c r="N42" s="33">
        <v>18.3</v>
      </c>
      <c r="O42" s="33">
        <v>7.2</v>
      </c>
      <c r="P42" s="33">
        <v>24</v>
      </c>
      <c r="Q42" s="33">
        <v>49.4</v>
      </c>
      <c r="R42" s="33">
        <v>20.7</v>
      </c>
      <c r="S42" s="33">
        <v>19.600000000000001</v>
      </c>
      <c r="T42" s="33">
        <v>119.5</v>
      </c>
      <c r="U42" s="33">
        <v>6.2</v>
      </c>
      <c r="V42" s="33">
        <v>38.200000000000003</v>
      </c>
      <c r="W42" s="33">
        <v>43.8</v>
      </c>
      <c r="X42" s="33">
        <v>75</v>
      </c>
      <c r="Y42" s="33">
        <v>225.5</v>
      </c>
      <c r="Z42" s="33">
        <v>314.5</v>
      </c>
      <c r="AA42" s="33">
        <v>42.5</v>
      </c>
      <c r="AB42" s="33">
        <v>35.299999999999997</v>
      </c>
      <c r="AC42" s="33">
        <v>42.5</v>
      </c>
      <c r="AD42" s="33">
        <v>12.6</v>
      </c>
      <c r="AE42" s="33">
        <v>575.70000000000005</v>
      </c>
      <c r="AF42" s="33">
        <v>51.6</v>
      </c>
      <c r="AG42" s="33">
        <v>231.6</v>
      </c>
      <c r="AH42" s="33">
        <v>481.2</v>
      </c>
      <c r="AI42" s="33">
        <v>65.099999999999994</v>
      </c>
      <c r="AJ42" s="33">
        <v>1555</v>
      </c>
      <c r="AK42" s="33">
        <v>135.69999999999999</v>
      </c>
      <c r="AL42" s="33">
        <v>0</v>
      </c>
      <c r="AM42" s="33">
        <v>26529.4</v>
      </c>
      <c r="AN42" s="33">
        <v>9655.9</v>
      </c>
      <c r="AO42" s="33">
        <v>7.6</v>
      </c>
      <c r="AP42" s="33">
        <v>276.8</v>
      </c>
      <c r="AQ42" s="33">
        <v>1.6</v>
      </c>
      <c r="AR42" s="33">
        <v>137.6</v>
      </c>
      <c r="AS42" s="33">
        <v>261.7</v>
      </c>
      <c r="AT42" s="33">
        <v>11.2</v>
      </c>
      <c r="AU42" s="33">
        <v>-175.8</v>
      </c>
    </row>
    <row r="43" spans="1:47" ht="29.25" x14ac:dyDescent="0.4">
      <c r="A43" s="21" t="s">
        <v>199</v>
      </c>
      <c r="B43" s="20" t="s">
        <v>8</v>
      </c>
      <c r="C43" s="32">
        <v>8.6999999999999993</v>
      </c>
      <c r="D43" s="32">
        <v>7.7</v>
      </c>
      <c r="E43" s="32">
        <v>12.4</v>
      </c>
      <c r="F43" s="32">
        <v>4.3</v>
      </c>
      <c r="G43" s="32">
        <v>30</v>
      </c>
      <c r="H43" s="32">
        <v>6</v>
      </c>
      <c r="I43" s="32">
        <v>1.6</v>
      </c>
      <c r="J43" s="32">
        <v>5.6</v>
      </c>
      <c r="K43" s="32">
        <v>8.9</v>
      </c>
      <c r="L43" s="32">
        <v>19.7</v>
      </c>
      <c r="M43" s="32">
        <v>4.7</v>
      </c>
      <c r="N43" s="32">
        <v>7.4</v>
      </c>
      <c r="O43" s="32">
        <v>13.7</v>
      </c>
      <c r="P43" s="32">
        <v>5.7</v>
      </c>
      <c r="Q43" s="32">
        <v>27.1</v>
      </c>
      <c r="R43" s="32">
        <v>6.2</v>
      </c>
      <c r="S43" s="32">
        <v>5.4</v>
      </c>
      <c r="T43" s="32">
        <v>39.700000000000003</v>
      </c>
      <c r="U43" s="32">
        <v>4.9000000000000004</v>
      </c>
      <c r="V43" s="32">
        <v>9.5</v>
      </c>
      <c r="W43" s="32">
        <v>9.6999999999999993</v>
      </c>
      <c r="X43" s="32">
        <v>40.1</v>
      </c>
      <c r="Y43" s="32">
        <v>76.599999999999994</v>
      </c>
      <c r="Z43" s="32">
        <v>68.599999999999994</v>
      </c>
      <c r="AA43" s="32">
        <v>42.2</v>
      </c>
      <c r="AB43" s="32">
        <v>42.5</v>
      </c>
      <c r="AC43" s="32">
        <v>16.7</v>
      </c>
      <c r="AD43" s="32">
        <v>4.5</v>
      </c>
      <c r="AE43" s="32">
        <v>57.2</v>
      </c>
      <c r="AF43" s="32">
        <v>18.3</v>
      </c>
      <c r="AG43" s="32">
        <v>59.6</v>
      </c>
      <c r="AH43" s="32">
        <v>72.3</v>
      </c>
      <c r="AI43" s="32">
        <v>24.6</v>
      </c>
      <c r="AJ43" s="32">
        <v>65.3</v>
      </c>
      <c r="AK43" s="32">
        <v>117.7</v>
      </c>
      <c r="AL43" s="32">
        <v>0</v>
      </c>
      <c r="AM43" s="32">
        <v>16814.3</v>
      </c>
      <c r="AN43" s="32">
        <v>1981.1</v>
      </c>
      <c r="AO43" s="32">
        <v>1621</v>
      </c>
      <c r="AP43" s="32">
        <v>274.60000000000002</v>
      </c>
      <c r="AQ43" s="32">
        <v>0.7</v>
      </c>
      <c r="AR43" s="32">
        <v>541.9</v>
      </c>
      <c r="AS43" s="32">
        <v>1021.1</v>
      </c>
      <c r="AT43" s="32">
        <v>56.8</v>
      </c>
      <c r="AU43" s="32">
        <v>-654.5</v>
      </c>
    </row>
    <row r="44" spans="1:47" ht="19.5" x14ac:dyDescent="0.4">
      <c r="A44" s="21" t="s">
        <v>200</v>
      </c>
      <c r="B44" s="20" t="s">
        <v>8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5579.7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</row>
    <row r="45" spans="1:47" ht="29.25" x14ac:dyDescent="0.4">
      <c r="A45" s="21" t="s">
        <v>201</v>
      </c>
      <c r="B45" s="20" t="s">
        <v>8</v>
      </c>
      <c r="C45" s="32">
        <v>32.700000000000003</v>
      </c>
      <c r="D45" s="32">
        <v>8.6999999999999993</v>
      </c>
      <c r="E45" s="32">
        <v>14.2</v>
      </c>
      <c r="F45" s="32">
        <v>8.6</v>
      </c>
      <c r="G45" s="32">
        <v>41.7</v>
      </c>
      <c r="H45" s="32">
        <v>59.3</v>
      </c>
      <c r="I45" s="32">
        <v>3.7</v>
      </c>
      <c r="J45" s="32">
        <v>16.399999999999999</v>
      </c>
      <c r="K45" s="32">
        <v>86.2</v>
      </c>
      <c r="L45" s="32">
        <v>118</v>
      </c>
      <c r="M45" s="32">
        <v>36.1</v>
      </c>
      <c r="N45" s="32">
        <v>23.9</v>
      </c>
      <c r="O45" s="32">
        <v>39.200000000000003</v>
      </c>
      <c r="P45" s="32">
        <v>30.3</v>
      </c>
      <c r="Q45" s="32">
        <v>334.5</v>
      </c>
      <c r="R45" s="32">
        <v>68</v>
      </c>
      <c r="S45" s="32">
        <v>41.7</v>
      </c>
      <c r="T45" s="32">
        <v>475</v>
      </c>
      <c r="U45" s="32">
        <v>18.100000000000001</v>
      </c>
      <c r="V45" s="32">
        <v>33.6</v>
      </c>
      <c r="W45" s="32">
        <v>27.7</v>
      </c>
      <c r="X45" s="32">
        <v>118.1</v>
      </c>
      <c r="Y45" s="32">
        <v>62.3</v>
      </c>
      <c r="Z45" s="32">
        <v>232.1</v>
      </c>
      <c r="AA45" s="32">
        <v>14.1</v>
      </c>
      <c r="AB45" s="32">
        <v>6.4</v>
      </c>
      <c r="AC45" s="32">
        <v>17.7</v>
      </c>
      <c r="AD45" s="32">
        <v>2.4</v>
      </c>
      <c r="AE45" s="32">
        <v>19.2</v>
      </c>
      <c r="AF45" s="32">
        <v>13.8</v>
      </c>
      <c r="AG45" s="32">
        <v>26.5</v>
      </c>
      <c r="AH45" s="32">
        <v>53.3</v>
      </c>
      <c r="AI45" s="32">
        <v>9.1999999999999993</v>
      </c>
      <c r="AJ45" s="32">
        <v>36.200000000000003</v>
      </c>
      <c r="AK45" s="32">
        <v>10.8</v>
      </c>
      <c r="AL45" s="32">
        <v>0</v>
      </c>
      <c r="AM45" s="32">
        <v>1417.3</v>
      </c>
      <c r="AN45" s="32">
        <v>1.4</v>
      </c>
      <c r="AO45" s="32">
        <v>103.6</v>
      </c>
      <c r="AP45" s="32">
        <v>380.4</v>
      </c>
      <c r="AQ45" s="32">
        <v>106.8</v>
      </c>
      <c r="AR45" s="32">
        <v>484.7</v>
      </c>
      <c r="AS45" s="32">
        <v>0</v>
      </c>
      <c r="AT45" s="32">
        <v>0</v>
      </c>
      <c r="AU45" s="32">
        <v>-4633.8</v>
      </c>
    </row>
    <row r="46" spans="1:47" ht="39" x14ac:dyDescent="0.4">
      <c r="A46" s="21" t="s">
        <v>202</v>
      </c>
      <c r="B46" s="20" t="s">
        <v>8</v>
      </c>
      <c r="C46" s="33">
        <v>326.10000000000002</v>
      </c>
      <c r="D46" s="33">
        <v>148.19999999999999</v>
      </c>
      <c r="E46" s="33">
        <v>176.3</v>
      </c>
      <c r="F46" s="33">
        <v>139.4</v>
      </c>
      <c r="G46" s="33">
        <v>447.3</v>
      </c>
      <c r="H46" s="33">
        <v>357.9</v>
      </c>
      <c r="I46" s="33">
        <v>23.3</v>
      </c>
      <c r="J46" s="33">
        <v>114.1</v>
      </c>
      <c r="K46" s="33">
        <v>1521.9</v>
      </c>
      <c r="L46" s="33">
        <v>776.5</v>
      </c>
      <c r="M46" s="33">
        <v>156.6</v>
      </c>
      <c r="N46" s="33">
        <v>238.6</v>
      </c>
      <c r="O46" s="33">
        <v>429.4</v>
      </c>
      <c r="P46" s="33">
        <v>243.3</v>
      </c>
      <c r="Q46" s="33">
        <v>1798.6</v>
      </c>
      <c r="R46" s="33">
        <v>441.6</v>
      </c>
      <c r="S46" s="33">
        <v>261.60000000000002</v>
      </c>
      <c r="T46" s="33">
        <v>5240.2</v>
      </c>
      <c r="U46" s="33">
        <v>132.6</v>
      </c>
      <c r="V46" s="33">
        <v>235.7</v>
      </c>
      <c r="W46" s="33">
        <v>394.3</v>
      </c>
      <c r="X46" s="33">
        <v>1216.5</v>
      </c>
      <c r="Y46" s="33">
        <v>1151.0999999999999</v>
      </c>
      <c r="Z46" s="33">
        <v>3096.3</v>
      </c>
      <c r="AA46" s="33">
        <v>355.7</v>
      </c>
      <c r="AB46" s="33">
        <v>56.7</v>
      </c>
      <c r="AC46" s="33">
        <v>160</v>
      </c>
      <c r="AD46" s="33">
        <v>21.5</v>
      </c>
      <c r="AE46" s="33">
        <v>234.5</v>
      </c>
      <c r="AF46" s="33">
        <v>157.1</v>
      </c>
      <c r="AG46" s="33">
        <v>256.60000000000002</v>
      </c>
      <c r="AH46" s="33">
        <v>561.9</v>
      </c>
      <c r="AI46" s="33">
        <v>96.6</v>
      </c>
      <c r="AJ46" s="33">
        <v>235.3</v>
      </c>
      <c r="AK46" s="33">
        <v>111.5</v>
      </c>
      <c r="AL46" s="33">
        <v>0</v>
      </c>
      <c r="AM46" s="33">
        <v>32002.799999999999</v>
      </c>
      <c r="AN46" s="33">
        <v>28</v>
      </c>
      <c r="AO46" s="33">
        <v>142.30000000000001</v>
      </c>
      <c r="AP46" s="33">
        <v>6151.1</v>
      </c>
      <c r="AQ46" s="33">
        <v>2784.4</v>
      </c>
      <c r="AR46" s="33">
        <v>0</v>
      </c>
      <c r="AS46" s="33">
        <v>912.6</v>
      </c>
      <c r="AT46" s="33">
        <v>4801.3</v>
      </c>
      <c r="AU46" s="33">
        <v>0</v>
      </c>
    </row>
    <row r="47" spans="1:47" ht="19.5" x14ac:dyDescent="0.4">
      <c r="A47" s="21" t="s">
        <v>203</v>
      </c>
      <c r="B47" s="20" t="s">
        <v>8</v>
      </c>
      <c r="C47" s="32">
        <v>22001.200000000001</v>
      </c>
      <c r="D47" s="32">
        <v>6669.8</v>
      </c>
      <c r="E47" s="32">
        <v>5775.7</v>
      </c>
      <c r="F47" s="32">
        <v>5340.3</v>
      </c>
      <c r="G47" s="32">
        <v>84390.5</v>
      </c>
      <c r="H47" s="32">
        <v>14024</v>
      </c>
      <c r="I47" s="32">
        <v>2740.5</v>
      </c>
      <c r="J47" s="32">
        <v>12025</v>
      </c>
      <c r="K47" s="32">
        <v>35135.4</v>
      </c>
      <c r="L47" s="32">
        <v>45216.800000000003</v>
      </c>
      <c r="M47" s="32">
        <v>14884.1</v>
      </c>
      <c r="N47" s="32">
        <v>13127.8</v>
      </c>
      <c r="O47" s="32">
        <v>26481</v>
      </c>
      <c r="P47" s="32">
        <v>17306.599999999999</v>
      </c>
      <c r="Q47" s="32">
        <v>62064.5</v>
      </c>
      <c r="R47" s="32">
        <v>19625.7</v>
      </c>
      <c r="S47" s="32">
        <v>14726.6</v>
      </c>
      <c r="T47" s="32">
        <v>115400.5</v>
      </c>
      <c r="U47" s="32">
        <v>6610.9</v>
      </c>
      <c r="V47" s="32">
        <v>14640.4</v>
      </c>
      <c r="W47" s="32">
        <v>11928.3</v>
      </c>
      <c r="X47" s="32">
        <v>60819.5</v>
      </c>
      <c r="Y47" s="32">
        <v>50482.8</v>
      </c>
      <c r="Z47" s="32">
        <v>51141.8</v>
      </c>
      <c r="AA47" s="32">
        <v>13471.3</v>
      </c>
      <c r="AB47" s="32">
        <v>5400.7</v>
      </c>
      <c r="AC47" s="32">
        <v>8898.5</v>
      </c>
      <c r="AD47" s="32">
        <v>1404.3</v>
      </c>
      <c r="AE47" s="32">
        <v>22949.599999999999</v>
      </c>
      <c r="AF47" s="32">
        <v>13676</v>
      </c>
      <c r="AG47" s="32">
        <v>21139.1</v>
      </c>
      <c r="AH47" s="32">
        <v>22117.7</v>
      </c>
      <c r="AI47" s="32">
        <v>5874.5</v>
      </c>
      <c r="AJ47" s="32">
        <v>14615.7</v>
      </c>
      <c r="AK47" s="32">
        <v>6388.9</v>
      </c>
      <c r="AL47" s="32">
        <v>0</v>
      </c>
      <c r="AM47" s="32">
        <v>743544.4</v>
      </c>
      <c r="AN47" s="32">
        <v>14477.9</v>
      </c>
      <c r="AO47" s="32">
        <v>144507.29999999999</v>
      </c>
      <c r="AP47" s="32">
        <v>264638</v>
      </c>
      <c r="AQ47" s="32">
        <v>23322.1</v>
      </c>
      <c r="AR47" s="32">
        <v>9195.2999999999993</v>
      </c>
      <c r="AS47" s="32">
        <v>16540.2</v>
      </c>
      <c r="AT47" s="32">
        <v>373659.7</v>
      </c>
      <c r="AU47" s="32">
        <v>-418891.4</v>
      </c>
    </row>
    <row r="48" spans="1:47" ht="13.15" x14ac:dyDescent="0.4">
      <c r="A48" s="21" t="s">
        <v>204</v>
      </c>
      <c r="B48" s="20" t="s">
        <v>8</v>
      </c>
      <c r="C48" s="33">
        <v>37464</v>
      </c>
      <c r="D48" s="33">
        <v>29401.3</v>
      </c>
      <c r="E48" s="33">
        <v>10862.2</v>
      </c>
      <c r="F48" s="33">
        <v>5997.4</v>
      </c>
      <c r="G48" s="33">
        <v>52224.4</v>
      </c>
      <c r="H48" s="33">
        <v>8823.9</v>
      </c>
      <c r="I48" s="33">
        <v>1770.6</v>
      </c>
      <c r="J48" s="33">
        <v>4638</v>
      </c>
      <c r="K48" s="33">
        <v>7980.5</v>
      </c>
      <c r="L48" s="33">
        <v>17488</v>
      </c>
      <c r="M48" s="33">
        <v>5998.1</v>
      </c>
      <c r="N48" s="33">
        <v>5311.6</v>
      </c>
      <c r="O48" s="33">
        <v>11466.5</v>
      </c>
      <c r="P48" s="33">
        <v>6627.2</v>
      </c>
      <c r="Q48" s="33">
        <v>18019.8</v>
      </c>
      <c r="R48" s="33">
        <v>6655.2</v>
      </c>
      <c r="S48" s="33">
        <v>8347.7999999999993</v>
      </c>
      <c r="T48" s="33">
        <v>36066.300000000003</v>
      </c>
      <c r="U48" s="33">
        <v>3222.9</v>
      </c>
      <c r="V48" s="33">
        <v>6683.6</v>
      </c>
      <c r="W48" s="33">
        <v>18668.400000000001</v>
      </c>
      <c r="X48" s="33">
        <v>84669.4</v>
      </c>
      <c r="Y48" s="33">
        <v>211496.7</v>
      </c>
      <c r="Z48" s="33">
        <v>74160.3</v>
      </c>
      <c r="AA48" s="33">
        <v>26617.9</v>
      </c>
      <c r="AB48" s="33">
        <v>4503.8</v>
      </c>
      <c r="AC48" s="33">
        <v>16159</v>
      </c>
      <c r="AD48" s="33">
        <v>1212.2</v>
      </c>
      <c r="AE48" s="33">
        <v>40748.699999999997</v>
      </c>
      <c r="AF48" s="33">
        <v>123067.9</v>
      </c>
      <c r="AG48" s="33">
        <v>72867.399999999994</v>
      </c>
      <c r="AH48" s="33">
        <v>47199.199999999997</v>
      </c>
      <c r="AI48" s="33">
        <v>47928</v>
      </c>
      <c r="AJ48" s="33">
        <v>26715.200000000001</v>
      </c>
      <c r="AK48" s="33">
        <v>16213.3</v>
      </c>
      <c r="AL48" s="33">
        <v>5579.7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</row>
    <row r="49" spans="1:47" ht="13.15" x14ac:dyDescent="0.4">
      <c r="A49" s="21" t="s">
        <v>205</v>
      </c>
      <c r="B49" s="20" t="s">
        <v>8</v>
      </c>
      <c r="C49" s="32">
        <v>59465.2</v>
      </c>
      <c r="D49" s="32">
        <v>36071.1</v>
      </c>
      <c r="E49" s="32">
        <v>16637.900000000001</v>
      </c>
      <c r="F49" s="32">
        <v>11337.7</v>
      </c>
      <c r="G49" s="32">
        <v>136614.9</v>
      </c>
      <c r="H49" s="32">
        <v>22847.9</v>
      </c>
      <c r="I49" s="32">
        <v>4511.1000000000004</v>
      </c>
      <c r="J49" s="32">
        <v>16663.099999999999</v>
      </c>
      <c r="K49" s="32">
        <v>43115.9</v>
      </c>
      <c r="L49" s="32">
        <v>62704.800000000003</v>
      </c>
      <c r="M49" s="32">
        <v>20882.2</v>
      </c>
      <c r="N49" s="32">
        <v>18439.400000000001</v>
      </c>
      <c r="O49" s="32">
        <v>37947.5</v>
      </c>
      <c r="P49" s="32">
        <v>23933.8</v>
      </c>
      <c r="Q49" s="32">
        <v>80084.3</v>
      </c>
      <c r="R49" s="32">
        <v>26280.799999999999</v>
      </c>
      <c r="S49" s="32">
        <v>23074.3</v>
      </c>
      <c r="T49" s="32">
        <v>151466.79999999999</v>
      </c>
      <c r="U49" s="32">
        <v>9833.9</v>
      </c>
      <c r="V49" s="32">
        <v>21324</v>
      </c>
      <c r="W49" s="32">
        <v>30596.799999999999</v>
      </c>
      <c r="X49" s="32">
        <v>145488.9</v>
      </c>
      <c r="Y49" s="32">
        <v>261979.5</v>
      </c>
      <c r="Z49" s="32">
        <v>125302.1</v>
      </c>
      <c r="AA49" s="32">
        <v>40089.300000000003</v>
      </c>
      <c r="AB49" s="32">
        <v>9904.6</v>
      </c>
      <c r="AC49" s="32">
        <v>25057.5</v>
      </c>
      <c r="AD49" s="32">
        <v>2616.5</v>
      </c>
      <c r="AE49" s="32">
        <v>63698.3</v>
      </c>
      <c r="AF49" s="32">
        <v>136743.9</v>
      </c>
      <c r="AG49" s="32">
        <v>94006.5</v>
      </c>
      <c r="AH49" s="32">
        <v>69316.899999999994</v>
      </c>
      <c r="AI49" s="32">
        <v>53802.6</v>
      </c>
      <c r="AJ49" s="32">
        <v>41330.9</v>
      </c>
      <c r="AK49" s="32">
        <v>22602.2</v>
      </c>
      <c r="AL49" s="32">
        <v>5579.7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</row>
    <row r="50" spans="1:47" ht="14.25" x14ac:dyDescent="0.45">
      <c r="A50" s="22" t="s">
        <v>206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stats.oecd.org/OECDStat_Metadata/ShowMetadata.ashx?Dataset=IOTSI4_2018&amp;Coords=[VAR].[TTL]&amp;ShowOnWeb=true&amp;Lang=en"/>
    <hyperlink ref="A50" r:id="rId3" display="https://stats-1.oecd.org/index.aspx?DatasetCode=IOTSI4_2018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workbookViewId="0">
      <selection activeCell="F13" sqref="F13"/>
    </sheetView>
  </sheetViews>
  <sheetFormatPr defaultRowHeight="14.25" x14ac:dyDescent="0.45"/>
  <cols>
    <col min="2" max="2" width="32.73046875" customWidth="1"/>
    <col min="11" max="11" width="11" bestFit="1" customWidth="1"/>
  </cols>
  <sheetData>
    <row r="2" spans="2:11" x14ac:dyDescent="0.45">
      <c r="B2" t="s">
        <v>207</v>
      </c>
    </row>
    <row r="3" spans="2:11" x14ac:dyDescent="0.45">
      <c r="B3" t="s">
        <v>208</v>
      </c>
    </row>
    <row r="4" spans="2:11" ht="14.65" thickBot="1" x14ac:dyDescent="0.5"/>
    <row r="5" spans="2:11" x14ac:dyDescent="0.45">
      <c r="B5" t="s">
        <v>218</v>
      </c>
      <c r="C5" s="51" t="s">
        <v>98</v>
      </c>
      <c r="D5" s="52" t="s">
        <v>99</v>
      </c>
      <c r="E5" s="51" t="s">
        <v>100</v>
      </c>
      <c r="F5" s="52" t="s">
        <v>101</v>
      </c>
      <c r="G5" s="51" t="s">
        <v>102</v>
      </c>
      <c r="H5" s="55" t="s">
        <v>103</v>
      </c>
      <c r="I5" s="51" t="s">
        <v>104</v>
      </c>
      <c r="J5" s="55" t="s">
        <v>105</v>
      </c>
      <c r="K5" s="52" t="s">
        <v>106</v>
      </c>
    </row>
    <row r="6" spans="2:11" x14ac:dyDescent="0.45">
      <c r="B6" t="s">
        <v>219</v>
      </c>
      <c r="C6" s="53">
        <v>57.033963788179726</v>
      </c>
      <c r="D6" s="54">
        <v>77.543512192854934</v>
      </c>
      <c r="E6" s="53">
        <v>65.430646564695849</v>
      </c>
      <c r="F6" s="54">
        <v>145.99953803981663</v>
      </c>
      <c r="G6" s="53">
        <v>117.43588346067047</v>
      </c>
      <c r="H6" s="50">
        <v>109.16331448528406</v>
      </c>
      <c r="I6" s="53">
        <v>862.29985069554482</v>
      </c>
      <c r="J6" s="50">
        <v>15.088968902369988</v>
      </c>
      <c r="K6" s="54">
        <v>113.52711447066014</v>
      </c>
    </row>
    <row r="7" spans="2:11" ht="14.65" thickBot="1" x14ac:dyDescent="0.5">
      <c r="B7" s="44" t="s">
        <v>220</v>
      </c>
      <c r="C7" s="56">
        <f>C6/SUM(C6:D6)</f>
        <v>0.42380021896247511</v>
      </c>
      <c r="D7" s="57">
        <f>D6/SUM(C6:D6)</f>
        <v>0.57619978103752489</v>
      </c>
      <c r="E7" s="56">
        <f>E6/SUM(E6:F6)</f>
        <v>0.3094669130951484</v>
      </c>
      <c r="F7" s="57">
        <f>F6/SUM(E6:F6)</f>
        <v>0.6905330869048516</v>
      </c>
      <c r="G7" s="56">
        <f>G6/SUM(G6:H6)</f>
        <v>0.51825374725589157</v>
      </c>
      <c r="H7" s="58">
        <f>H6/SUM(G6:H6)</f>
        <v>0.48174625274410843</v>
      </c>
      <c r="I7" s="56">
        <f>I6/SUM($I$6:$K$6)</f>
        <v>0.87020484891695227</v>
      </c>
      <c r="J7" s="58">
        <f>J6/SUM($I$6:$K$6)</f>
        <v>1.5227294650936331E-2</v>
      </c>
      <c r="K7" s="57">
        <f>K6/SUM($I$6:$K$6)</f>
        <v>0.11456785643211148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opLeftCell="A2" workbookViewId="0">
      <selection activeCell="C31" sqref="C31"/>
    </sheetView>
  </sheetViews>
  <sheetFormatPr defaultRowHeight="14.25" x14ac:dyDescent="0.45"/>
  <cols>
    <col min="1" max="1" width="27.3984375" customWidth="1"/>
    <col min="2" max="2" width="2.3984375" customWidth="1"/>
    <col min="3" max="14" width="14.1328125" customWidth="1"/>
  </cols>
  <sheetData>
    <row r="1" spans="1:14" hidden="1" x14ac:dyDescent="0.45">
      <c r="A1" s="29" t="e">
        <f ca="1">DotStatQuery(B1)</f>
        <v>#NAME?</v>
      </c>
      <c r="B1" s="29" t="s">
        <v>154</v>
      </c>
    </row>
    <row r="2" spans="1:14" ht="23.65" x14ac:dyDescent="0.45">
      <c r="A2" s="28" t="s">
        <v>153</v>
      </c>
    </row>
    <row r="3" spans="1:14" x14ac:dyDescent="0.45">
      <c r="A3" s="64" t="s">
        <v>5</v>
      </c>
      <c r="B3" s="65"/>
      <c r="C3" s="27" t="s">
        <v>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4" customHeight="1" x14ac:dyDescent="0.45">
      <c r="A4" s="68" t="s">
        <v>41</v>
      </c>
      <c r="B4" s="69"/>
      <c r="C4" s="78" t="s">
        <v>152</v>
      </c>
      <c r="D4" s="79"/>
      <c r="E4" s="78" t="s">
        <v>151</v>
      </c>
      <c r="F4" s="79"/>
      <c r="G4" s="78" t="s">
        <v>150</v>
      </c>
      <c r="H4" s="79"/>
      <c r="I4" s="78" t="s">
        <v>84</v>
      </c>
      <c r="J4" s="79"/>
      <c r="K4" s="78" t="s">
        <v>83</v>
      </c>
      <c r="L4" s="79"/>
      <c r="M4" s="78" t="s">
        <v>149</v>
      </c>
      <c r="N4" s="80"/>
    </row>
    <row r="5" spans="1:14" ht="48.75" x14ac:dyDescent="0.45">
      <c r="A5" s="68" t="s">
        <v>148</v>
      </c>
      <c r="B5" s="69"/>
      <c r="C5" s="18" t="s">
        <v>147</v>
      </c>
      <c r="D5" s="18" t="s">
        <v>146</v>
      </c>
      <c r="E5" s="18" t="s">
        <v>147</v>
      </c>
      <c r="F5" s="18" t="s">
        <v>146</v>
      </c>
      <c r="G5" s="18" t="s">
        <v>147</v>
      </c>
      <c r="H5" s="18" t="s">
        <v>146</v>
      </c>
      <c r="I5" s="18" t="s">
        <v>147</v>
      </c>
      <c r="J5" s="18" t="s">
        <v>146</v>
      </c>
      <c r="K5" s="18" t="s">
        <v>147</v>
      </c>
      <c r="L5" s="18" t="s">
        <v>146</v>
      </c>
      <c r="M5" s="18" t="s">
        <v>147</v>
      </c>
      <c r="N5" s="18" t="s">
        <v>146</v>
      </c>
    </row>
    <row r="6" spans="1:14" x14ac:dyDescent="0.45">
      <c r="A6" s="19" t="s">
        <v>4</v>
      </c>
      <c r="B6" s="20" t="s">
        <v>8</v>
      </c>
    </row>
    <row r="7" spans="1:14" x14ac:dyDescent="0.45">
      <c r="A7" s="25" t="s">
        <v>145</v>
      </c>
      <c r="B7" s="20" t="s">
        <v>8</v>
      </c>
      <c r="C7" s="8">
        <v>17390</v>
      </c>
      <c r="D7" s="8">
        <v>10427</v>
      </c>
      <c r="E7" s="8">
        <v>6061</v>
      </c>
      <c r="F7" s="8">
        <v>3451</v>
      </c>
      <c r="G7" s="8">
        <v>2949</v>
      </c>
      <c r="H7" s="8">
        <v>1466</v>
      </c>
      <c r="I7" s="8">
        <v>2957</v>
      </c>
      <c r="J7" s="8">
        <v>1941</v>
      </c>
      <c r="K7" s="8">
        <v>151</v>
      </c>
      <c r="L7" s="8">
        <v>48</v>
      </c>
      <c r="M7" s="8">
        <v>31.715</v>
      </c>
      <c r="N7" s="8">
        <v>16.427</v>
      </c>
    </row>
    <row r="8" spans="1:14" x14ac:dyDescent="0.45">
      <c r="A8" s="25" t="s">
        <v>144</v>
      </c>
      <c r="B8" s="20" t="s">
        <v>8</v>
      </c>
      <c r="C8" s="9">
        <v>13142.207</v>
      </c>
      <c r="D8" s="9">
        <v>4268.8580000000002</v>
      </c>
      <c r="E8" s="9">
        <v>2750.683</v>
      </c>
      <c r="F8" s="9">
        <v>2190.2440000000001</v>
      </c>
      <c r="G8" s="9">
        <v>1169.6790000000001</v>
      </c>
      <c r="H8" s="9">
        <v>999.32500000000005</v>
      </c>
      <c r="I8" s="9">
        <v>1540.5920000000001</v>
      </c>
      <c r="J8" s="9">
        <v>1143.9290000000001</v>
      </c>
      <c r="K8" s="9">
        <v>40.411999999999999</v>
      </c>
      <c r="L8" s="9">
        <v>46.99</v>
      </c>
      <c r="M8" s="9">
        <v>17.47</v>
      </c>
      <c r="N8" s="9">
        <v>15.18</v>
      </c>
    </row>
    <row r="9" spans="1:14" x14ac:dyDescent="0.45">
      <c r="A9" s="25" t="s">
        <v>143</v>
      </c>
      <c r="B9" s="20" t="s">
        <v>8</v>
      </c>
      <c r="C9" s="8">
        <v>32184.7</v>
      </c>
      <c r="D9" s="8">
        <v>15967.8</v>
      </c>
      <c r="E9" s="8">
        <v>9208.1</v>
      </c>
      <c r="F9" s="8">
        <v>5799.6</v>
      </c>
      <c r="G9" s="8">
        <v>4169.7</v>
      </c>
      <c r="H9" s="8">
        <v>2219.6999999999998</v>
      </c>
      <c r="I9" s="8">
        <v>5127.8</v>
      </c>
      <c r="J9" s="8">
        <v>3664</v>
      </c>
      <c r="K9" s="8">
        <v>-89.4</v>
      </c>
      <c r="L9" s="8">
        <v>-84.1</v>
      </c>
      <c r="M9" s="8">
        <v>44</v>
      </c>
      <c r="N9" s="8">
        <v>23.4</v>
      </c>
    </row>
    <row r="10" spans="1:14" x14ac:dyDescent="0.45">
      <c r="A10" s="25" t="s">
        <v>142</v>
      </c>
      <c r="B10" s="20" t="s">
        <v>8</v>
      </c>
      <c r="C10" s="9">
        <v>4296151.79</v>
      </c>
      <c r="D10" s="9">
        <v>1176806.6969999999</v>
      </c>
      <c r="E10" s="9">
        <v>1262313.6129999999</v>
      </c>
      <c r="F10" s="9">
        <v>414529.82299999997</v>
      </c>
      <c r="G10" s="9">
        <v>410617.86</v>
      </c>
      <c r="H10" s="9">
        <v>197186.617</v>
      </c>
      <c r="I10" s="9">
        <v>825702.42099999997</v>
      </c>
      <c r="J10" s="9">
        <v>207059.06099999999</v>
      </c>
      <c r="K10" s="9">
        <v>25993.348999999998</v>
      </c>
      <c r="L10" s="9">
        <v>10284.14</v>
      </c>
      <c r="M10" s="9" t="s">
        <v>117</v>
      </c>
      <c r="N10" s="9" t="s">
        <v>117</v>
      </c>
    </row>
    <row r="11" spans="1:14" x14ac:dyDescent="0.45">
      <c r="A11" s="25" t="s">
        <v>141</v>
      </c>
      <c r="B11" s="20" t="s">
        <v>8</v>
      </c>
      <c r="C11" s="8">
        <v>155577</v>
      </c>
      <c r="D11" s="8">
        <v>41847</v>
      </c>
      <c r="E11" s="8">
        <v>40096</v>
      </c>
      <c r="F11" s="8">
        <v>17707</v>
      </c>
      <c r="G11" s="8">
        <v>14359</v>
      </c>
      <c r="H11" s="8">
        <v>4980</v>
      </c>
      <c r="I11" s="8">
        <v>25779</v>
      </c>
      <c r="J11" s="8">
        <v>12717</v>
      </c>
      <c r="K11" s="8">
        <v>-42</v>
      </c>
      <c r="L11" s="8">
        <v>10</v>
      </c>
      <c r="M11" s="8">
        <v>30.922000000000001</v>
      </c>
      <c r="N11" s="8">
        <v>11.698</v>
      </c>
    </row>
    <row r="12" spans="1:14" x14ac:dyDescent="0.45">
      <c r="A12" s="25" t="s">
        <v>140</v>
      </c>
      <c r="B12" s="20" t="s">
        <v>8</v>
      </c>
      <c r="C12" s="9">
        <v>41360</v>
      </c>
      <c r="D12" s="9">
        <v>92114</v>
      </c>
      <c r="E12" s="9">
        <v>18022</v>
      </c>
      <c r="F12" s="9">
        <v>60233</v>
      </c>
      <c r="G12" s="9">
        <v>6417</v>
      </c>
      <c r="H12" s="9">
        <v>16429</v>
      </c>
      <c r="I12" s="9">
        <v>11520</v>
      </c>
      <c r="J12" s="9">
        <v>43707</v>
      </c>
      <c r="K12" s="9">
        <v>85</v>
      </c>
      <c r="L12" s="9">
        <v>98</v>
      </c>
      <c r="M12" s="9">
        <v>11.451000000000001</v>
      </c>
      <c r="N12" s="9">
        <v>22.722000000000001</v>
      </c>
    </row>
    <row r="13" spans="1:14" x14ac:dyDescent="0.45">
      <c r="A13" s="25" t="s">
        <v>139</v>
      </c>
      <c r="B13" s="20" t="s">
        <v>8</v>
      </c>
      <c r="C13" s="8">
        <v>429.8</v>
      </c>
      <c r="D13" s="8">
        <v>45.4</v>
      </c>
      <c r="E13" s="8">
        <v>106.1</v>
      </c>
      <c r="F13" s="8">
        <v>11</v>
      </c>
      <c r="G13" s="8">
        <v>50.2</v>
      </c>
      <c r="H13" s="8">
        <v>9.1999999999999993</v>
      </c>
      <c r="I13" s="8">
        <v>56</v>
      </c>
      <c r="J13" s="8">
        <v>1.8</v>
      </c>
      <c r="K13" s="8">
        <v>-0.1</v>
      </c>
      <c r="L13" s="8">
        <v>0</v>
      </c>
      <c r="M13" s="8">
        <v>3.1</v>
      </c>
      <c r="N13" s="8">
        <v>0.3</v>
      </c>
    </row>
    <row r="14" spans="1:14" x14ac:dyDescent="0.45">
      <c r="A14" s="25" t="s">
        <v>138</v>
      </c>
      <c r="B14" s="20" t="s">
        <v>8</v>
      </c>
      <c r="C14" s="9">
        <v>7559</v>
      </c>
      <c r="D14" s="9">
        <v>1835</v>
      </c>
      <c r="E14" s="9">
        <v>2022</v>
      </c>
      <c r="F14" s="9">
        <v>1315</v>
      </c>
      <c r="G14" s="9">
        <v>775</v>
      </c>
      <c r="H14" s="9">
        <v>264</v>
      </c>
      <c r="I14" s="9">
        <v>1266</v>
      </c>
      <c r="J14" s="9">
        <v>1056</v>
      </c>
      <c r="K14" s="9">
        <v>-19</v>
      </c>
      <c r="L14" s="9">
        <v>-5</v>
      </c>
      <c r="M14" s="9">
        <v>12.8</v>
      </c>
      <c r="N14" s="9">
        <v>4.4000000000000004</v>
      </c>
    </row>
    <row r="15" spans="1:14" x14ac:dyDescent="0.45">
      <c r="A15" s="25" t="s">
        <v>137</v>
      </c>
      <c r="B15" s="20" t="s">
        <v>8</v>
      </c>
      <c r="C15" s="8">
        <v>64869</v>
      </c>
      <c r="D15" s="8">
        <v>26029</v>
      </c>
      <c r="E15" s="8">
        <v>19595</v>
      </c>
      <c r="F15" s="8">
        <v>12412</v>
      </c>
      <c r="G15" s="8">
        <v>8882</v>
      </c>
      <c r="H15" s="8">
        <v>4218</v>
      </c>
      <c r="I15" s="8">
        <v>9941</v>
      </c>
      <c r="J15" s="8">
        <v>7853</v>
      </c>
      <c r="K15" s="8">
        <v>772</v>
      </c>
      <c r="L15" s="8">
        <v>341</v>
      </c>
      <c r="M15" s="8">
        <v>111</v>
      </c>
      <c r="N15" s="8">
        <v>46</v>
      </c>
    </row>
    <row r="16" spans="1:14" x14ac:dyDescent="0.45">
      <c r="A16" s="25" t="s">
        <v>136</v>
      </c>
      <c r="B16" s="20" t="s">
        <v>8</v>
      </c>
      <c r="C16" s="9">
        <v>137727</v>
      </c>
      <c r="D16" s="9">
        <v>46535</v>
      </c>
      <c r="E16" s="9">
        <v>45580</v>
      </c>
      <c r="F16" s="9">
        <v>22858</v>
      </c>
      <c r="G16" s="9">
        <v>24028</v>
      </c>
      <c r="H16" s="9">
        <v>8909</v>
      </c>
      <c r="I16" s="9">
        <v>21374</v>
      </c>
      <c r="J16" s="9">
        <v>13883</v>
      </c>
      <c r="K16" s="9">
        <v>178</v>
      </c>
      <c r="L16" s="9">
        <v>66</v>
      </c>
      <c r="M16" s="9">
        <v>348</v>
      </c>
      <c r="N16" s="9">
        <v>131</v>
      </c>
    </row>
    <row r="17" spans="1:14" x14ac:dyDescent="0.45">
      <c r="A17" s="25" t="s">
        <v>135</v>
      </c>
      <c r="B17" s="20" t="s">
        <v>8</v>
      </c>
      <c r="C17" s="8">
        <v>1561214</v>
      </c>
      <c r="D17" s="8">
        <v>950652</v>
      </c>
      <c r="E17" s="8">
        <v>392029</v>
      </c>
      <c r="F17" s="8">
        <v>450794</v>
      </c>
      <c r="G17" s="8">
        <v>89594</v>
      </c>
      <c r="H17" s="8">
        <v>149504</v>
      </c>
      <c r="I17" s="8">
        <v>294084</v>
      </c>
      <c r="J17" s="8">
        <v>298569</v>
      </c>
      <c r="K17" s="8">
        <v>8351</v>
      </c>
      <c r="L17" s="8">
        <v>2721</v>
      </c>
      <c r="M17" s="8">
        <v>16.291</v>
      </c>
      <c r="N17" s="8">
        <v>20.789000000000001</v>
      </c>
    </row>
    <row r="18" spans="1:14" x14ac:dyDescent="0.45">
      <c r="A18" s="25" t="s">
        <v>134</v>
      </c>
      <c r="B18" s="20" t="s">
        <v>8</v>
      </c>
      <c r="C18" s="9">
        <v>36073.199999999997</v>
      </c>
      <c r="D18" s="9">
        <v>29305.5</v>
      </c>
      <c r="E18" s="9">
        <v>19489.099999999999</v>
      </c>
      <c r="F18" s="9">
        <v>15832.8</v>
      </c>
      <c r="G18" s="9">
        <v>4530.3999999999996</v>
      </c>
      <c r="H18" s="9">
        <v>3680.5</v>
      </c>
      <c r="I18" s="9" t="s">
        <v>117</v>
      </c>
      <c r="J18" s="9" t="s">
        <v>117</v>
      </c>
      <c r="K18" s="9" t="s">
        <v>117</v>
      </c>
      <c r="L18" s="9" t="s">
        <v>117</v>
      </c>
      <c r="M18" s="9">
        <v>22.355</v>
      </c>
      <c r="N18" s="9">
        <v>15.978999999999999</v>
      </c>
    </row>
    <row r="19" spans="1:14" x14ac:dyDescent="0.45">
      <c r="A19" s="25" t="s">
        <v>133</v>
      </c>
      <c r="B19" s="20" t="s">
        <v>8</v>
      </c>
      <c r="C19" s="8">
        <v>50506.5</v>
      </c>
      <c r="D19" s="8">
        <v>25044.1</v>
      </c>
      <c r="E19" s="8">
        <v>10896.2</v>
      </c>
      <c r="F19" s="8">
        <v>8888.5</v>
      </c>
      <c r="G19" s="8">
        <v>5723.3</v>
      </c>
      <c r="H19" s="8">
        <v>4034.3</v>
      </c>
      <c r="I19" s="8">
        <v>4864.1000000000004</v>
      </c>
      <c r="J19" s="8">
        <v>4486.5</v>
      </c>
      <c r="K19" s="8">
        <v>308.8</v>
      </c>
      <c r="L19" s="8">
        <v>367.7</v>
      </c>
      <c r="M19" s="8">
        <v>109.7</v>
      </c>
      <c r="N19" s="8">
        <v>59.9</v>
      </c>
    </row>
    <row r="20" spans="1:14" x14ac:dyDescent="0.45">
      <c r="A20" s="25" t="s">
        <v>132</v>
      </c>
      <c r="B20" s="20" t="s">
        <v>8</v>
      </c>
      <c r="C20" s="9">
        <v>22424500</v>
      </c>
      <c r="D20" s="9">
        <v>9255400</v>
      </c>
      <c r="E20" s="9">
        <v>8516400</v>
      </c>
      <c r="F20" s="9">
        <v>3015900</v>
      </c>
      <c r="G20" s="9">
        <v>2266700</v>
      </c>
      <c r="H20" s="9">
        <v>802700</v>
      </c>
      <c r="I20" s="9" t="s">
        <v>117</v>
      </c>
      <c r="J20" s="9" t="s">
        <v>117</v>
      </c>
      <c r="K20" s="9" t="s">
        <v>117</v>
      </c>
      <c r="L20" s="9" t="s">
        <v>117</v>
      </c>
      <c r="M20" s="9">
        <v>328</v>
      </c>
      <c r="N20" s="9">
        <v>124</v>
      </c>
    </row>
    <row r="21" spans="1:14" x14ac:dyDescent="0.45">
      <c r="A21" s="25" t="s">
        <v>131</v>
      </c>
      <c r="B21" s="20" t="s">
        <v>8</v>
      </c>
      <c r="C21" s="8">
        <v>144820316</v>
      </c>
      <c r="D21" s="8">
        <v>17629352</v>
      </c>
      <c r="E21" s="8">
        <v>38090317</v>
      </c>
      <c r="F21" s="8">
        <v>6699394</v>
      </c>
      <c r="G21" s="8">
        <v>9391789</v>
      </c>
      <c r="H21" s="8">
        <v>1980796</v>
      </c>
      <c r="I21" s="8">
        <v>28334763</v>
      </c>
      <c r="J21" s="8">
        <v>4673860</v>
      </c>
      <c r="K21" s="8">
        <v>363765</v>
      </c>
      <c r="L21" s="8">
        <v>44738</v>
      </c>
      <c r="M21" s="8">
        <v>175.2</v>
      </c>
      <c r="N21" s="8">
        <v>44.2</v>
      </c>
    </row>
    <row r="22" spans="1:14" x14ac:dyDescent="0.45">
      <c r="A22" s="25" t="s">
        <v>130</v>
      </c>
      <c r="B22" s="20" t="s">
        <v>8</v>
      </c>
      <c r="C22" s="9">
        <v>245.93</v>
      </c>
      <c r="D22" s="9">
        <v>156.44999999999999</v>
      </c>
      <c r="E22" s="9">
        <v>61.082999999999998</v>
      </c>
      <c r="F22" s="9">
        <v>78.703999999999994</v>
      </c>
      <c r="G22" s="9">
        <v>33.743000000000002</v>
      </c>
      <c r="H22" s="9">
        <v>41.521000000000001</v>
      </c>
      <c r="I22" s="9">
        <v>26.463999999999999</v>
      </c>
      <c r="J22" s="9">
        <v>36.499000000000002</v>
      </c>
      <c r="K22" s="9">
        <v>0.876</v>
      </c>
      <c r="L22" s="9">
        <v>0.68400000000000005</v>
      </c>
      <c r="M22" s="9">
        <v>2.8730000000000002</v>
      </c>
      <c r="N22" s="9">
        <v>2.351</v>
      </c>
    </row>
    <row r="23" spans="1:14" x14ac:dyDescent="0.45">
      <c r="A23" s="21" t="s">
        <v>129</v>
      </c>
      <c r="B23" s="20" t="s">
        <v>8</v>
      </c>
      <c r="C23" s="8">
        <v>2026.5</v>
      </c>
      <c r="D23" s="8">
        <v>215.7</v>
      </c>
      <c r="E23" s="8">
        <v>532.5</v>
      </c>
      <c r="F23" s="8">
        <v>169.2</v>
      </c>
      <c r="G23" s="8">
        <v>126.7</v>
      </c>
      <c r="H23" s="8">
        <v>17.5</v>
      </c>
      <c r="I23" s="8">
        <v>407.4</v>
      </c>
      <c r="J23" s="8">
        <v>151.69999999999999</v>
      </c>
      <c r="K23" s="8">
        <v>-1.5</v>
      </c>
      <c r="L23" s="8">
        <v>0.1</v>
      </c>
      <c r="M23" s="8">
        <v>6.6</v>
      </c>
      <c r="N23" s="8">
        <v>0.2</v>
      </c>
    </row>
    <row r="24" spans="1:14" x14ac:dyDescent="0.45">
      <c r="A24" s="21" t="s">
        <v>128</v>
      </c>
      <c r="B24" s="20" t="s">
        <v>8</v>
      </c>
      <c r="C24" s="9">
        <v>295.5</v>
      </c>
      <c r="D24" s="9">
        <v>91.8</v>
      </c>
      <c r="E24" s="9">
        <v>73.5</v>
      </c>
      <c r="F24" s="9">
        <v>31.9</v>
      </c>
      <c r="G24" s="9">
        <v>45.3</v>
      </c>
      <c r="H24" s="9">
        <v>10.6</v>
      </c>
      <c r="I24" s="9">
        <v>28.202999999999999</v>
      </c>
      <c r="J24" s="9">
        <v>23.001999999999999</v>
      </c>
      <c r="K24" s="9">
        <v>-3.0000000000000001E-3</v>
      </c>
      <c r="L24" s="9">
        <v>-1.702</v>
      </c>
      <c r="M24" s="9">
        <v>1.0109999999999999</v>
      </c>
      <c r="N24" s="9">
        <v>0.129</v>
      </c>
    </row>
    <row r="25" spans="1:14" x14ac:dyDescent="0.45">
      <c r="A25" s="21" t="s">
        <v>127</v>
      </c>
      <c r="B25" s="20" t="s">
        <v>8</v>
      </c>
      <c r="C25" s="59">
        <v>720647.26100000006</v>
      </c>
      <c r="D25" s="59">
        <v>275739.48700000002</v>
      </c>
      <c r="E25" s="59">
        <v>210925.78400000001</v>
      </c>
      <c r="F25" s="59">
        <v>65884.478000000003</v>
      </c>
      <c r="G25" s="59">
        <v>38561.97</v>
      </c>
      <c r="H25" s="59">
        <v>25493.957999999999</v>
      </c>
      <c r="I25" s="59">
        <v>170135.56</v>
      </c>
      <c r="J25" s="59">
        <v>39511.928999999996</v>
      </c>
      <c r="K25" s="59">
        <v>2228.2539999999999</v>
      </c>
      <c r="L25" s="59">
        <v>878.59100000000001</v>
      </c>
      <c r="M25" s="59">
        <v>155.35499999999999</v>
      </c>
      <c r="N25" s="59">
        <v>118.422</v>
      </c>
    </row>
    <row r="26" spans="1:14" x14ac:dyDescent="0.45">
      <c r="A26" s="21" t="s">
        <v>126</v>
      </c>
      <c r="B26" s="20" t="s">
        <v>8</v>
      </c>
      <c r="C26" s="9">
        <v>41782</v>
      </c>
      <c r="D26" s="9">
        <v>5784</v>
      </c>
      <c r="E26" s="9">
        <v>9497</v>
      </c>
      <c r="F26" s="9">
        <v>2423</v>
      </c>
      <c r="G26" s="9">
        <v>3475</v>
      </c>
      <c r="H26" s="9">
        <v>902</v>
      </c>
      <c r="I26" s="9">
        <v>6007</v>
      </c>
      <c r="J26" s="9">
        <v>1552</v>
      </c>
      <c r="K26" s="9">
        <v>15</v>
      </c>
      <c r="L26" s="9">
        <v>-31</v>
      </c>
      <c r="M26" s="9">
        <v>43</v>
      </c>
      <c r="N26" s="9">
        <v>13</v>
      </c>
    </row>
    <row r="27" spans="1:14" x14ac:dyDescent="0.45">
      <c r="A27" s="21" t="s">
        <v>125</v>
      </c>
      <c r="B27" s="20" t="s">
        <v>8</v>
      </c>
      <c r="C27" s="8">
        <v>3369</v>
      </c>
      <c r="D27" s="8">
        <v>840</v>
      </c>
      <c r="E27" s="8">
        <v>1020</v>
      </c>
      <c r="F27" s="8">
        <v>296</v>
      </c>
      <c r="G27" s="8">
        <v>435</v>
      </c>
      <c r="H27" s="8">
        <v>162</v>
      </c>
      <c r="I27" s="8">
        <v>565</v>
      </c>
      <c r="J27" s="8">
        <v>121</v>
      </c>
      <c r="K27" s="8">
        <v>20</v>
      </c>
      <c r="L27" s="8">
        <v>13</v>
      </c>
      <c r="M27" s="8">
        <v>7.1</v>
      </c>
      <c r="N27" s="8">
        <v>3.3</v>
      </c>
    </row>
    <row r="28" spans="1:14" x14ac:dyDescent="0.45">
      <c r="A28" s="25" t="s">
        <v>124</v>
      </c>
      <c r="B28" s="20" t="s">
        <v>8</v>
      </c>
      <c r="C28" s="9">
        <v>56741</v>
      </c>
      <c r="D28" s="9">
        <v>12448</v>
      </c>
      <c r="E28" s="9">
        <v>15300</v>
      </c>
      <c r="F28" s="9">
        <v>6492</v>
      </c>
      <c r="G28" s="9">
        <v>7609</v>
      </c>
      <c r="H28" s="9">
        <v>2019</v>
      </c>
      <c r="I28" s="9">
        <v>7709</v>
      </c>
      <c r="J28" s="9">
        <v>4473</v>
      </c>
      <c r="K28" s="9">
        <v>-18</v>
      </c>
      <c r="L28" s="9">
        <v>0</v>
      </c>
      <c r="M28" s="9">
        <v>9.3000000000000007</v>
      </c>
      <c r="N28" s="9">
        <v>2.5</v>
      </c>
    </row>
    <row r="29" spans="1:14" x14ac:dyDescent="0.45">
      <c r="A29" s="25" t="s">
        <v>123</v>
      </c>
      <c r="B29" s="20" t="s">
        <v>8</v>
      </c>
      <c r="C29" s="8">
        <v>61411</v>
      </c>
      <c r="D29" s="8">
        <v>16160</v>
      </c>
      <c r="E29" s="8">
        <v>16893</v>
      </c>
      <c r="F29" s="8">
        <v>5668</v>
      </c>
      <c r="G29" s="8">
        <v>5574</v>
      </c>
      <c r="H29" s="8">
        <v>2166</v>
      </c>
      <c r="I29" s="8">
        <v>11217</v>
      </c>
      <c r="J29" s="8">
        <v>3471</v>
      </c>
      <c r="K29" s="8">
        <v>102</v>
      </c>
      <c r="L29" s="8">
        <v>31</v>
      </c>
      <c r="M29" s="8">
        <v>98.6</v>
      </c>
      <c r="N29" s="8">
        <v>41</v>
      </c>
    </row>
    <row r="30" spans="1:14" x14ac:dyDescent="0.45">
      <c r="A30" s="25" t="s">
        <v>122</v>
      </c>
      <c r="B30" s="20" t="s">
        <v>8</v>
      </c>
      <c r="C30" s="9">
        <v>4356.4840000000004</v>
      </c>
      <c r="D30" s="9">
        <v>1175.9290000000001</v>
      </c>
      <c r="E30" s="9">
        <v>878.67700000000002</v>
      </c>
      <c r="F30" s="9">
        <v>505.16399999999999</v>
      </c>
      <c r="G30" s="9">
        <v>356.76100000000002</v>
      </c>
      <c r="H30" s="9">
        <v>204.215</v>
      </c>
      <c r="I30" s="9">
        <v>503.59199999999998</v>
      </c>
      <c r="J30" s="9">
        <v>225.114</v>
      </c>
      <c r="K30" s="9">
        <v>18.324000000000002</v>
      </c>
      <c r="L30" s="9">
        <v>75.834999999999994</v>
      </c>
      <c r="M30" s="9">
        <v>12.057</v>
      </c>
      <c r="N30" s="9">
        <v>6.2270000000000003</v>
      </c>
    </row>
    <row r="31" spans="1:14" x14ac:dyDescent="0.45">
      <c r="A31" s="25" t="s">
        <v>121</v>
      </c>
      <c r="B31" s="20" t="s">
        <v>8</v>
      </c>
      <c r="C31" s="8">
        <v>1907.855</v>
      </c>
      <c r="D31" s="8">
        <v>209.029</v>
      </c>
      <c r="E31" s="8">
        <v>646.14</v>
      </c>
      <c r="F31" s="8">
        <v>55.09</v>
      </c>
      <c r="G31" s="8">
        <v>156.30000000000001</v>
      </c>
      <c r="H31" s="8">
        <v>45.83</v>
      </c>
      <c r="I31" s="8">
        <v>492.09699999999998</v>
      </c>
      <c r="J31" s="8">
        <v>9.3350000000000009</v>
      </c>
      <c r="K31" s="8">
        <v>-2.2650000000000001</v>
      </c>
      <c r="L31" s="8">
        <v>-7.2999999999999995E-2</v>
      </c>
      <c r="M31" s="8">
        <v>8.5920000000000005</v>
      </c>
      <c r="N31" s="8">
        <v>2.2280000000000002</v>
      </c>
    </row>
    <row r="32" spans="1:14" x14ac:dyDescent="0.45">
      <c r="A32" s="25" t="s">
        <v>120</v>
      </c>
      <c r="B32" s="20" t="s">
        <v>8</v>
      </c>
      <c r="C32" s="9">
        <v>1278.0999999999999</v>
      </c>
      <c r="D32" s="9">
        <v>1959</v>
      </c>
      <c r="E32" s="9">
        <v>372.7</v>
      </c>
      <c r="F32" s="9">
        <v>862.6</v>
      </c>
      <c r="G32" s="9">
        <v>175.7</v>
      </c>
      <c r="H32" s="9">
        <v>382.2</v>
      </c>
      <c r="I32" s="9">
        <v>192.5</v>
      </c>
      <c r="J32" s="9">
        <v>477.8</v>
      </c>
      <c r="K32" s="9">
        <v>4.5</v>
      </c>
      <c r="L32" s="9">
        <v>2.6</v>
      </c>
      <c r="M32" s="9">
        <v>6.4</v>
      </c>
      <c r="N32" s="9">
        <v>8</v>
      </c>
    </row>
    <row r="33" spans="1:14" x14ac:dyDescent="0.45">
      <c r="A33" s="25" t="s">
        <v>119</v>
      </c>
      <c r="B33" s="20" t="s">
        <v>8</v>
      </c>
      <c r="C33" s="8">
        <v>36741</v>
      </c>
      <c r="D33" s="8">
        <v>15161</v>
      </c>
      <c r="E33" s="8">
        <v>8061</v>
      </c>
      <c r="F33" s="8">
        <v>6833</v>
      </c>
      <c r="G33" s="8">
        <v>3954</v>
      </c>
      <c r="H33" s="8">
        <v>2115</v>
      </c>
      <c r="I33" s="8">
        <v>4057</v>
      </c>
      <c r="J33" s="8">
        <v>4711</v>
      </c>
      <c r="K33" s="8">
        <v>50</v>
      </c>
      <c r="L33" s="8">
        <v>7</v>
      </c>
      <c r="M33" s="8">
        <v>83.8</v>
      </c>
      <c r="N33" s="8">
        <v>39.9</v>
      </c>
    </row>
    <row r="34" spans="1:14" x14ac:dyDescent="0.45">
      <c r="A34" s="25" t="s">
        <v>118</v>
      </c>
      <c r="B34" s="20" t="s">
        <v>8</v>
      </c>
      <c r="C34" s="9">
        <v>23031.416700000002</v>
      </c>
      <c r="D34" s="9">
        <v>80032.204400000002</v>
      </c>
      <c r="E34" s="9">
        <v>7470.1342000000004</v>
      </c>
      <c r="F34" s="9">
        <v>28686.775900000001</v>
      </c>
      <c r="G34" s="9" t="s">
        <v>117</v>
      </c>
      <c r="H34" s="9" t="s">
        <v>117</v>
      </c>
      <c r="I34" s="9" t="s">
        <v>117</v>
      </c>
      <c r="J34" s="9" t="s">
        <v>117</v>
      </c>
      <c r="K34" s="9" t="s">
        <v>117</v>
      </c>
      <c r="L34" s="9" t="s">
        <v>117</v>
      </c>
      <c r="M34" s="9">
        <v>29.100999999999999</v>
      </c>
      <c r="N34" s="9">
        <v>46.713000000000001</v>
      </c>
    </row>
    <row r="35" spans="1:14" x14ac:dyDescent="0.45">
      <c r="A35" s="25" t="s">
        <v>116</v>
      </c>
      <c r="B35" s="20" t="s">
        <v>8</v>
      </c>
      <c r="C35" s="8">
        <v>32794</v>
      </c>
      <c r="D35" s="8">
        <v>21282</v>
      </c>
      <c r="E35" s="8">
        <v>12217</v>
      </c>
      <c r="F35" s="8">
        <v>11848</v>
      </c>
      <c r="G35" s="8">
        <v>6748</v>
      </c>
      <c r="H35" s="8">
        <v>4114</v>
      </c>
      <c r="I35" s="8">
        <v>5410</v>
      </c>
      <c r="J35" s="8">
        <v>7721</v>
      </c>
      <c r="K35" s="8">
        <v>59</v>
      </c>
      <c r="L35" s="8">
        <v>13</v>
      </c>
      <c r="M35" s="8">
        <v>96.19</v>
      </c>
      <c r="N35" s="8">
        <v>40.64</v>
      </c>
    </row>
    <row r="36" spans="1:14" x14ac:dyDescent="0.45">
      <c r="A36" s="25" t="s">
        <v>115</v>
      </c>
      <c r="B36" s="20" t="s">
        <v>8</v>
      </c>
      <c r="C36" s="9">
        <v>515221</v>
      </c>
      <c r="D36" s="9">
        <v>266206</v>
      </c>
      <c r="E36" s="9">
        <v>184192</v>
      </c>
      <c r="F36" s="9">
        <v>143569</v>
      </c>
      <c r="G36" s="9">
        <v>54606</v>
      </c>
      <c r="H36" s="9">
        <v>45877</v>
      </c>
      <c r="I36" s="9">
        <v>120465</v>
      </c>
      <c r="J36" s="9">
        <v>94460</v>
      </c>
      <c r="K36" s="9">
        <v>9121</v>
      </c>
      <c r="L36" s="9">
        <v>3232</v>
      </c>
      <c r="M36" s="9">
        <v>534</v>
      </c>
      <c r="N36" s="9">
        <v>286</v>
      </c>
    </row>
    <row r="37" spans="1:14" x14ac:dyDescent="0.45">
      <c r="A37" s="22" t="s">
        <v>114</v>
      </c>
    </row>
    <row r="38" spans="1:14" x14ac:dyDescent="0.45">
      <c r="A38" s="23" t="s">
        <v>113</v>
      </c>
    </row>
    <row r="39" spans="1:14" x14ac:dyDescent="0.45">
      <c r="A39" s="24" t="s">
        <v>112</v>
      </c>
      <c r="B39" s="23" t="s">
        <v>111</v>
      </c>
    </row>
    <row r="40" spans="1:14" x14ac:dyDescent="0.45">
      <c r="A40" s="24" t="s">
        <v>110</v>
      </c>
      <c r="B40" s="23" t="s">
        <v>109</v>
      </c>
    </row>
    <row r="43" spans="1:14" x14ac:dyDescent="0.45">
      <c r="C43" s="1"/>
      <c r="D43" s="1"/>
      <c r="E43" s="1"/>
      <c r="F43" s="1"/>
    </row>
    <row r="44" spans="1:14" x14ac:dyDescent="0.45">
      <c r="A44" s="1"/>
      <c r="C44" s="36"/>
      <c r="D44" s="36"/>
      <c r="E44" s="37"/>
    </row>
    <row r="45" spans="1:14" x14ac:dyDescent="0.45">
      <c r="A45" s="1"/>
      <c r="C45" s="38"/>
      <c r="D45" s="38"/>
      <c r="E45" s="36"/>
    </row>
    <row r="46" spans="1:14" x14ac:dyDescent="0.45">
      <c r="A46" s="1"/>
      <c r="E46" s="39"/>
    </row>
    <row r="47" spans="1:14" x14ac:dyDescent="0.45">
      <c r="A47" s="1"/>
      <c r="C47" s="34"/>
      <c r="D47" s="34"/>
    </row>
    <row r="48" spans="1:14" x14ac:dyDescent="0.45">
      <c r="A48" s="1"/>
    </row>
    <row r="49" spans="1:5" x14ac:dyDescent="0.45">
      <c r="A49" s="1"/>
      <c r="C49" s="36"/>
      <c r="D49" s="36"/>
    </row>
    <row r="50" spans="1:5" x14ac:dyDescent="0.45">
      <c r="A50" s="1"/>
      <c r="C50" s="40"/>
      <c r="D50" s="40"/>
    </row>
    <row r="51" spans="1:5" x14ac:dyDescent="0.45">
      <c r="A51" s="1"/>
      <c r="E51" s="41"/>
    </row>
    <row r="52" spans="1:5" x14ac:dyDescent="0.45">
      <c r="A52" s="1"/>
    </row>
    <row r="53" spans="1:5" x14ac:dyDescent="0.45">
      <c r="A53" s="1"/>
    </row>
    <row r="54" spans="1:5" x14ac:dyDescent="0.45">
      <c r="A54" s="1"/>
      <c r="C54" s="42"/>
      <c r="D54" s="42"/>
    </row>
    <row r="55" spans="1:5" x14ac:dyDescent="0.45">
      <c r="A55" s="1"/>
    </row>
    <row r="56" spans="1:5" x14ac:dyDescent="0.45">
      <c r="A56" s="1"/>
      <c r="C56" s="30"/>
      <c r="D56" s="30"/>
    </row>
    <row r="57" spans="1:5" x14ac:dyDescent="0.45">
      <c r="A57" s="1"/>
      <c r="C57" s="30"/>
      <c r="D57" s="30"/>
    </row>
    <row r="58" spans="1:5" x14ac:dyDescent="0.45">
      <c r="A58" s="1"/>
      <c r="C58" s="40"/>
      <c r="D58" s="40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stats.oecd.org/OECDStat_Metadata/ShowMetadata.ashx?Dataset=STANI4_2020&amp;ShowOnWeb=true&amp;Lang=en"/>
    <hyperlink ref="C4" r:id="rId2" display="http://stats.oecd.org/OECDStat_Metadata/ShowMetadata.ashx?Dataset=STANI4_2020&amp;Coords=[VAR].[PROD]&amp;ShowOnWeb=true&amp;Lang=en"/>
    <hyperlink ref="E4" r:id="rId3" display="http://stats.oecd.org/OECDStat_Metadata/ShowMetadata.ashx?Dataset=STANI4_2020&amp;Coords=[VAR].[VALU]&amp;ShowOnWeb=true&amp;Lang=en"/>
    <hyperlink ref="G4" r:id="rId4" display="http://stats.oecd.org/OECDStat_Metadata/ShowMetadata.ashx?Dataset=STANI4_2020&amp;Coords=[VAR].[LABR]&amp;ShowOnWeb=true&amp;Lang=en"/>
    <hyperlink ref="I4" r:id="rId5" display="http://stats.oecd.org/OECDStat_Metadata/ShowMetadata.ashx?Dataset=STANI4_2020&amp;Coords=[VAR].[GOPS]&amp;ShowOnWeb=true&amp;Lang=en"/>
    <hyperlink ref="K4" r:id="rId6" display="http://stats.oecd.org/OECDStat_Metadata/ShowMetadata.ashx?Dataset=STANI4_2020&amp;Coords=[VAR].[OTXS]&amp;ShowOnWeb=true&amp;Lang=en"/>
    <hyperlink ref="M4" r:id="rId7" display="http://stats.oecd.org/OECDStat_Metadata/ShowMetadata.ashx?Dataset=STANI4_2020&amp;Coords=[VAR].[EMPN]&amp;ShowOnWeb=true&amp;Lang=en"/>
    <hyperlink ref="A7" r:id="rId8" display="http://stats.oecd.org/OECDStat_Metadata/ShowMetadata.ashx?Dataset=STANI4_2020&amp;Coords=[LOCATION].[AUS]&amp;ShowOnWeb=true&amp;Lang=en"/>
    <hyperlink ref="A8" r:id="rId9" display="http://stats.oecd.org/OECDStat_Metadata/ShowMetadata.ashx?Dataset=STANI4_2020&amp;Coords=[LOCATION].[AUT]&amp;ShowOnWeb=true&amp;Lang=en"/>
    <hyperlink ref="A9" r:id="rId10" display="http://stats.oecd.org/OECDStat_Metadata/ShowMetadata.ashx?Dataset=STANI4_2020&amp;Coords=[LOCATION].[BEL]&amp;ShowOnWeb=true&amp;Lang=en"/>
    <hyperlink ref="A10" r:id="rId11" display="http://stats.oecd.org/OECDStat_Metadata/ShowMetadata.ashx?Dataset=STANI4_2020&amp;Coords=[LOCATION].[CHL]&amp;ShowOnWeb=true&amp;Lang=en"/>
    <hyperlink ref="A11" r:id="rId12" display="http://stats.oecd.org/OECDStat_Metadata/ShowMetadata.ashx?Dataset=STANI4_2020&amp;Coords=[LOCATION].[CZE]&amp;ShowOnWeb=true&amp;Lang=en"/>
    <hyperlink ref="A12" r:id="rId13" display="http://stats.oecd.org/OECDStat_Metadata/ShowMetadata.ashx?Dataset=STANI4_2020&amp;Coords=[LOCATION].[DNK]&amp;ShowOnWeb=true&amp;Lang=en"/>
    <hyperlink ref="A13" r:id="rId14" display="http://stats.oecd.org/OECDStat_Metadata/ShowMetadata.ashx?Dataset=STANI4_2020&amp;Coords=[LOCATION].[EST]&amp;ShowOnWeb=true&amp;Lang=en"/>
    <hyperlink ref="A14" r:id="rId15" display="http://stats.oecd.org/OECDStat_Metadata/ShowMetadata.ashx?Dataset=STANI4_2020&amp;Coords=[LOCATION].[FIN]&amp;ShowOnWeb=true&amp;Lang=en"/>
    <hyperlink ref="A15" r:id="rId16" display="http://stats.oecd.org/OECDStat_Metadata/ShowMetadata.ashx?Dataset=STANI4_2020&amp;Coords=[LOCATION].[FRA]&amp;ShowOnWeb=true&amp;Lang=en"/>
    <hyperlink ref="A16" r:id="rId17" display="http://stats.oecd.org/OECDStat_Metadata/ShowMetadata.ashx?Dataset=STANI4_2020&amp;Coords=[LOCATION].[DEU]&amp;ShowOnWeb=true&amp;Lang=en"/>
    <hyperlink ref="A17" r:id="rId18" display="http://stats.oecd.org/OECDStat_Metadata/ShowMetadata.ashx?Dataset=STANI4_2020&amp;Coords=[LOCATION].[HUN]&amp;ShowOnWeb=true&amp;Lang=en"/>
    <hyperlink ref="A18" r:id="rId19" display="http://stats.oecd.org/OECDStat_Metadata/ShowMetadata.ashx?Dataset=STANI4_2020&amp;Coords=[LOCATION].[ISR]&amp;ShowOnWeb=true&amp;Lang=en"/>
    <hyperlink ref="A19" r:id="rId20" display="http://stats.oecd.org/OECDStat_Metadata/ShowMetadata.ashx?Dataset=STANI4_2020&amp;Coords=[LOCATION].[ITA]&amp;ShowOnWeb=true&amp;Lang=en"/>
    <hyperlink ref="A20" r:id="rId21" display="http://stats.oecd.org/OECDStat_Metadata/ShowMetadata.ashx?Dataset=STANI4_2020&amp;Coords=[LOCATION].[JPN]&amp;ShowOnWeb=true&amp;Lang=en"/>
    <hyperlink ref="A21" r:id="rId22" display="http://stats.oecd.org/OECDStat_Metadata/ShowMetadata.ashx?Dataset=STANI4_2020&amp;Coords=[LOCATION].[KOR]&amp;ShowOnWeb=true&amp;Lang=en"/>
    <hyperlink ref="A22" r:id="rId23" display="http://stats.oecd.org/OECDStat_Metadata/ShowMetadata.ashx?Dataset=STANI4_2020&amp;Coords=[LOCATION].[LVA]&amp;ShowOnWeb=true&amp;Lang=en"/>
    <hyperlink ref="A28" r:id="rId24" display="http://stats.oecd.org/OECDStat_Metadata/ShowMetadata.ashx?Dataset=STANI4_2020&amp;Coords=[LOCATION].[NOR]&amp;ShowOnWeb=true&amp;Lang=en"/>
    <hyperlink ref="A29" r:id="rId25" display="http://stats.oecd.org/OECDStat_Metadata/ShowMetadata.ashx?Dataset=STANI4_2020&amp;Coords=[LOCATION].[POL]&amp;ShowOnWeb=true&amp;Lang=en"/>
    <hyperlink ref="A30" r:id="rId26" display="http://stats.oecd.org/OECDStat_Metadata/ShowMetadata.ashx?Dataset=STANI4_2020&amp;Coords=[LOCATION].[PRT]&amp;ShowOnWeb=true&amp;Lang=en"/>
    <hyperlink ref="A31" r:id="rId27" display="http://stats.oecd.org/OECDStat_Metadata/ShowMetadata.ashx?Dataset=STANI4_2020&amp;Coords=[LOCATION].[SVK]&amp;ShowOnWeb=true&amp;Lang=en"/>
    <hyperlink ref="A32" r:id="rId28" display="http://stats.oecd.org/OECDStat_Metadata/ShowMetadata.ashx?Dataset=STANI4_2020&amp;Coords=[LOCATION].[SVN]&amp;ShowOnWeb=true&amp;Lang=en"/>
    <hyperlink ref="A33" r:id="rId29" display="http://stats.oecd.org/OECDStat_Metadata/ShowMetadata.ashx?Dataset=STANI4_2020&amp;Coords=[LOCATION].[ESP]&amp;ShowOnWeb=true&amp;Lang=en"/>
    <hyperlink ref="A34" r:id="rId30" display="http://stats.oecd.org/OECDStat_Metadata/ShowMetadata.ashx?Dataset=STANI4_2020&amp;Coords=[LOCATION].[CHE]&amp;ShowOnWeb=true&amp;Lang=en"/>
    <hyperlink ref="A35" r:id="rId31" display="http://stats.oecd.org/OECDStat_Metadata/ShowMetadata.ashx?Dataset=STANI4_2020&amp;Coords=[LOCATION].[GBR]&amp;ShowOnWeb=true&amp;Lang=en"/>
    <hyperlink ref="A36" r:id="rId32" display="http://stats.oecd.org/OECDStat_Metadata/ShowMetadata.ashx?Dataset=STANI4_2020&amp;Coords=[LOCATION].[USA]&amp;ShowOnWeb=true&amp;Lang=en"/>
    <hyperlink ref="A37" r:id="rId33" display="https://stats-1.oecd.org/index.aspx?DatasetCode=STANI4_2020"/>
    <hyperlink ref="A27" r:id="rId34" display="http://stats.oecd.org/OECDStat_Metadata/ShowMetadata.ashx?Dataset=STANI4_2020&amp;Coords=[LOCATION].[NZL]&amp;ShowOnWeb=true&amp;Lang=en"/>
    <hyperlink ref="A26" r:id="rId35" display="http://stats.oecd.org/OECDStat_Metadata/ShowMetadata.ashx?Dataset=STANI4_2020&amp;Coords=[LOCATION].[NLD]&amp;ShowOnWeb=true&amp;Lang=en"/>
    <hyperlink ref="A25" r:id="rId36" display="http://stats.oecd.org/OECDStat_Metadata/ShowMetadata.ashx?Dataset=STANI4_2020&amp;Coords=[LOCATION].[MEX]&amp;ShowOnWeb=true&amp;Lang=en"/>
    <hyperlink ref="A24" r:id="rId37" display="http://stats.oecd.org/OECDStat_Metadata/ShowMetadata.ashx?Dataset=STANI4_2020&amp;Coords=[LOCATION].[LUX]&amp;ShowOnWeb=true&amp;Lang=en"/>
  </hyperlinks>
  <pageMargins left="0.7" right="0.7" top="0.75" bottom="0.75" header="0.3" footer="0.3"/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6"/>
  <sheetViews>
    <sheetView workbookViewId="0">
      <selection activeCell="A6" sqref="A6:XFD6"/>
    </sheetView>
  </sheetViews>
  <sheetFormatPr defaultRowHeight="14.25" x14ac:dyDescent="0.45"/>
  <sheetData>
    <row r="1" spans="1:43" s="4" customFormat="1" x14ac:dyDescent="0.45">
      <c r="A1" s="10" t="s">
        <v>86</v>
      </c>
      <c r="B1" s="4" t="s">
        <v>9</v>
      </c>
      <c r="C1" s="13" t="s">
        <v>98</v>
      </c>
      <c r="D1" s="14" t="s">
        <v>99</v>
      </c>
      <c r="E1" s="4" t="s">
        <v>10</v>
      </c>
      <c r="F1" s="81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3" t="s">
        <v>94</v>
      </c>
      <c r="M1" s="14" t="s">
        <v>95</v>
      </c>
      <c r="N1" s="4" t="s">
        <v>17</v>
      </c>
      <c r="O1" s="13" t="s">
        <v>100</v>
      </c>
      <c r="P1" s="17" t="s">
        <v>101</v>
      </c>
      <c r="Q1" s="82" t="s">
        <v>102</v>
      </c>
      <c r="R1" s="14" t="s">
        <v>103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3" t="s">
        <v>104</v>
      </c>
      <c r="AA1" s="17" t="s">
        <v>105</v>
      </c>
      <c r="AB1" s="14" t="s">
        <v>106</v>
      </c>
      <c r="AC1" s="4" t="s">
        <v>25</v>
      </c>
      <c r="AD1" s="4" t="s">
        <v>26</v>
      </c>
      <c r="AE1" s="4" t="s">
        <v>27</v>
      </c>
      <c r="AF1" s="4" t="s">
        <v>28</v>
      </c>
      <c r="AG1" s="81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14.65" thickBot="1" x14ac:dyDescent="0.5">
      <c r="A2" t="s">
        <v>85</v>
      </c>
      <c r="B2">
        <f>'OECD VAL'!C9*10^6*About!$A$35</f>
        <v>6206724488.268774</v>
      </c>
      <c r="C2" s="48">
        <f>'OECD VAL'!D9*10^6*About!$A$35*'EXIOBASE EMP Splits'!C7</f>
        <v>477716439.12526274</v>
      </c>
      <c r="D2" s="49">
        <f>'OECD VAL'!D9*10^6*About!$A$35*'EXIOBASE EMP Splits'!D7</f>
        <v>649504401.61611867</v>
      </c>
      <c r="E2">
        <f>'OECD VAL'!E9*10^6*About!$A$35</f>
        <v>1620905528.8607991</v>
      </c>
      <c r="F2">
        <f>'OECD VAL'!F9*10^6*About!$A$35</f>
        <v>724898323.70673835</v>
      </c>
      <c r="G2">
        <f>'OECD VAL'!G9*10^6*About!$A$35</f>
        <v>6463644026.7153835</v>
      </c>
      <c r="H2">
        <f>'OECD VAL'!H9*10^6*About!$A$35</f>
        <v>3825098791.192193</v>
      </c>
      <c r="I2">
        <f>'OECD VAL'!I9*10^6*About!$A$35</f>
        <v>637050529.36287272</v>
      </c>
      <c r="J2">
        <f>'OECD VAL'!J9*10^6*About!$A$35</f>
        <v>1382432593.5776758</v>
      </c>
      <c r="K2">
        <f>'OECD VAL'!K9*10^6*About!$A$35</f>
        <v>1899473163.0642529</v>
      </c>
      <c r="L2" s="15">
        <f>'OECD VAL'!L9*10^6*About!$A$35*('OECD Chem Pharma Split'!E25/SUM('OECD Chem Pharma Split'!E25:F25))</f>
        <v>2666431849.673471</v>
      </c>
      <c r="M2" s="16">
        <f>'OECD VAL'!L9*10^6*About!$A$35*('OECD Chem Pharma Split'!F25/SUM('OECD Chem Pharma Split'!E25:F25))</f>
        <v>832882861.48226941</v>
      </c>
      <c r="N2">
        <f>'OECD VAL'!M9*10^6*About!$A$35</f>
        <v>2225293084.3188462</v>
      </c>
      <c r="O2" s="15">
        <f>'OECD VAL'!N9*10^6*About!$A$35*'EXIOBASE EMP Splits'!E7</f>
        <v>447552827.55252415</v>
      </c>
      <c r="P2" s="16">
        <f>'OECD VAL'!N9*10^6*About!$A$35*'EXIOBASE EMP Splits'!F7</f>
        <v>998652917.27590597</v>
      </c>
      <c r="Q2" s="15">
        <f>'OECD VAL'!O9*10^6*About!$A$35*'EXIOBASE EMP Splits'!G7</f>
        <v>625077190.22411168</v>
      </c>
      <c r="R2" s="16">
        <f>'OECD VAL'!O9*10^6*About!$A$35*'EXIOBASE EMP Splits'!H7</f>
        <v>581044701.86801684</v>
      </c>
      <c r="S2">
        <f>'OECD VAL'!P9*10^6*About!$A$35</f>
        <v>2444258710.1178398</v>
      </c>
      <c r="T2" s="60">
        <f>'OECD VAL'!Q9*10^6*About!$A$35</f>
        <v>12083063659.037115</v>
      </c>
      <c r="U2" s="60">
        <f>'OECD VAL'!R9*10^6*About!$A$35</f>
        <v>3285219616.2975655</v>
      </c>
      <c r="V2" s="60">
        <f>'OECD VAL'!S9*10^6*About!$A$35</f>
        <v>3205182301.4636083</v>
      </c>
      <c r="W2" s="60">
        <f>'OECD VAL'!T9*10^6*About!$A$35</f>
        <v>7046958883.2699766</v>
      </c>
      <c r="X2" s="60">
        <f>'OECD VAL'!U9*10^6*About!$A$35</f>
        <v>1081824547.5809753</v>
      </c>
      <c r="Y2" s="60">
        <f>'OECD VAL'!V9*10^6*About!$A$35</f>
        <v>3275284818.1016555</v>
      </c>
      <c r="Z2" s="61">
        <f>'OECD VAL'!W9*10^6*About!$A$35*'EXIOBASE EMP Splits'!I7</f>
        <v>4086845870.8793492</v>
      </c>
      <c r="AA2" s="62">
        <f>'OECD VAL'!W9*10^6*About!$A$35*'EXIOBASE EMP Splits'!J7</f>
        <v>71513743.397655323</v>
      </c>
      <c r="AB2" s="63">
        <f>'OECD VAL'!W9*10^6*About!$A$35*'EXIOBASE EMP Splits'!K7</f>
        <v>538058563.54146492</v>
      </c>
      <c r="AC2" s="60">
        <f>'OECD VAL'!X9*10^6*About!$A$35</f>
        <v>26155857386.550331</v>
      </c>
      <c r="AD2" s="60">
        <f>'OECD VAL'!Y9*10^6*About!$A$35</f>
        <v>31954146977.069157</v>
      </c>
      <c r="AE2" s="60">
        <f>'OECD VAL'!Z9*10^6*About!$A$35</f>
        <v>21540518824.936607</v>
      </c>
      <c r="AF2" s="60">
        <f>'OECD VAL'!AA9*10^6*About!$A$35</f>
        <v>6653726474.1010141</v>
      </c>
      <c r="AG2" s="60">
        <f>'OECD VAL'!AB9*10^6*About!$A$35</f>
        <v>735190565.40248168</v>
      </c>
      <c r="AH2" s="60">
        <f>'OECD VAL'!AC9*10^6*About!$A$35</f>
        <v>2559456259.9475989</v>
      </c>
      <c r="AI2" s="60">
        <f>'OECD VAL'!AD9*10^6*About!$A$35</f>
        <v>457951962.31493944</v>
      </c>
      <c r="AJ2" s="60">
        <f>'OECD VAL'!AE9*10^6*About!$A$35</f>
        <v>9372040699.6628933</v>
      </c>
      <c r="AK2" s="60">
        <f>'OECD VAL'!AF9*10^6*About!$A$35</f>
        <v>2635288528.0802646</v>
      </c>
      <c r="AL2" s="60">
        <f>'OECD VAL'!AG9*10^6*About!$A$35</f>
        <v>33986791576.519829</v>
      </c>
      <c r="AM2" s="60">
        <f>'OECD VAL'!AH9*10^6*About!$A$35</f>
        <v>44430482761.219658</v>
      </c>
      <c r="AN2" s="60">
        <f>'OECD VAL'!AI9*10^6*About!$A$35</f>
        <v>41220958828.953201</v>
      </c>
      <c r="AO2" s="60">
        <f>'OECD VAL'!AJ9*10^6*About!$A$35</f>
        <v>20466474727.736828</v>
      </c>
      <c r="AP2" s="60">
        <f>'OECD VAL'!AK9*10^6*About!$A$35</f>
        <v>2955486221.4946609</v>
      </c>
      <c r="AQ2" s="60">
        <f>'OECD VAL'!AL9*10^6*About!$A$35</f>
        <v>5404952563.7401543</v>
      </c>
    </row>
    <row r="4" spans="1:43" x14ac:dyDescent="0.45">
      <c r="A4" s="83" t="s">
        <v>222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</row>
    <row r="5" spans="1:43" x14ac:dyDescent="0.45">
      <c r="A5" t="s">
        <v>223</v>
      </c>
      <c r="B5" s="4" t="s">
        <v>9</v>
      </c>
      <c r="C5" s="4" t="s">
        <v>98</v>
      </c>
      <c r="D5" s="4" t="s">
        <v>99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94</v>
      </c>
      <c r="M5" s="4" t="s">
        <v>95</v>
      </c>
      <c r="N5" s="4" t="s">
        <v>17</v>
      </c>
      <c r="O5" s="4" t="s">
        <v>100</v>
      </c>
      <c r="P5" s="4" t="s">
        <v>101</v>
      </c>
      <c r="Q5" s="4" t="s">
        <v>102</v>
      </c>
      <c r="R5" s="4" t="s">
        <v>103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104</v>
      </c>
      <c r="AA5" s="4" t="s">
        <v>105</v>
      </c>
      <c r="AB5" s="4" t="s">
        <v>106</v>
      </c>
      <c r="AC5" s="4" t="s">
        <v>25</v>
      </c>
      <c r="AD5" s="4" t="s">
        <v>26</v>
      </c>
      <c r="AE5" s="4" t="s">
        <v>27</v>
      </c>
      <c r="AF5" s="4" t="s">
        <v>28</v>
      </c>
      <c r="AG5" s="4" t="s">
        <v>29</v>
      </c>
      <c r="AH5" s="4" t="s">
        <v>30</v>
      </c>
      <c r="AI5" s="4" t="s">
        <v>31</v>
      </c>
      <c r="AJ5" s="4" t="s">
        <v>32</v>
      </c>
      <c r="AK5" s="4" t="s">
        <v>33</v>
      </c>
      <c r="AL5" s="4" t="s">
        <v>34</v>
      </c>
      <c r="AM5" s="4" t="s">
        <v>35</v>
      </c>
      <c r="AN5" s="4" t="s">
        <v>36</v>
      </c>
      <c r="AO5" s="4" t="s">
        <v>37</v>
      </c>
      <c r="AP5" s="4" t="s">
        <v>38</v>
      </c>
      <c r="AQ5" s="4" t="s">
        <v>39</v>
      </c>
    </row>
    <row r="6" spans="1:43" x14ac:dyDescent="0.45">
      <c r="A6" t="s">
        <v>224</v>
      </c>
      <c r="B6" s="4" t="s">
        <v>9</v>
      </c>
      <c r="C6" s="4" t="s">
        <v>98</v>
      </c>
      <c r="D6" s="4" t="s">
        <v>99</v>
      </c>
      <c r="E6" s="4" t="s">
        <v>10</v>
      </c>
      <c r="F6" s="4" t="s">
        <v>11</v>
      </c>
      <c r="G6" s="4" t="s">
        <v>12</v>
      </c>
      <c r="H6" s="4" t="s">
        <v>24</v>
      </c>
      <c r="I6" s="4" t="s">
        <v>24</v>
      </c>
      <c r="J6" s="4" t="s">
        <v>15</v>
      </c>
      <c r="K6" s="4" t="s">
        <v>16</v>
      </c>
      <c r="L6" s="4" t="s">
        <v>94</v>
      </c>
      <c r="M6" s="4" t="s">
        <v>95</v>
      </c>
      <c r="N6" s="4" t="s">
        <v>17</v>
      </c>
      <c r="O6" s="4" t="s">
        <v>100</v>
      </c>
      <c r="P6" s="4" t="s">
        <v>101</v>
      </c>
      <c r="Q6" s="4" t="s">
        <v>102</v>
      </c>
      <c r="R6" s="4" t="s">
        <v>103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22</v>
      </c>
      <c r="X6" s="4" t="s">
        <v>24</v>
      </c>
      <c r="Y6" s="4" t="s">
        <v>24</v>
      </c>
      <c r="Z6" s="4" t="s">
        <v>104</v>
      </c>
      <c r="AA6" s="4" t="s">
        <v>105</v>
      </c>
      <c r="AB6" s="4" t="s">
        <v>106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29</v>
      </c>
      <c r="AH6" s="4" t="s">
        <v>30</v>
      </c>
      <c r="AI6" s="4" t="s">
        <v>31</v>
      </c>
      <c r="AJ6" s="4" t="s">
        <v>32</v>
      </c>
      <c r="AK6" s="4" t="s">
        <v>33</v>
      </c>
      <c r="AL6" s="4" t="s">
        <v>34</v>
      </c>
      <c r="AM6" s="4" t="s">
        <v>35</v>
      </c>
      <c r="AN6" s="4" t="s">
        <v>36</v>
      </c>
      <c r="AO6" s="4" t="s">
        <v>37</v>
      </c>
      <c r="AP6" s="4" t="s">
        <v>38</v>
      </c>
      <c r="AQ6" s="4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3"/>
  <sheetViews>
    <sheetView workbookViewId="0">
      <selection activeCell="A2" sqref="A2:XFD2"/>
    </sheetView>
  </sheetViews>
  <sheetFormatPr defaultRowHeight="14.25" x14ac:dyDescent="0.45"/>
  <cols>
    <col min="1" max="1" width="24.86328125" customWidth="1"/>
    <col min="2" max="2" width="10.1328125" customWidth="1"/>
    <col min="3" max="4" width="8.59765625" bestFit="1" customWidth="1"/>
    <col min="5" max="11" width="10.1328125" customWidth="1"/>
    <col min="12" max="12" width="8.59765625" bestFit="1" customWidth="1"/>
    <col min="13" max="26" width="10.1328125" customWidth="1"/>
    <col min="27" max="27" width="13.59765625" customWidth="1"/>
    <col min="28" max="28" width="10.1328125" customWidth="1"/>
    <col min="29" max="29" width="13.1328125" customWidth="1"/>
    <col min="30" max="43" width="10.1328125" customWidth="1"/>
  </cols>
  <sheetData>
    <row r="1" spans="1:43" s="4" customFormat="1" ht="14.65" thickBot="1" x14ac:dyDescent="0.5">
      <c r="A1" s="10" t="s">
        <v>86</v>
      </c>
      <c r="B1" s="4" t="s">
        <v>9</v>
      </c>
      <c r="C1" s="13" t="s">
        <v>98</v>
      </c>
      <c r="D1" s="14" t="s">
        <v>99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3" t="s">
        <v>94</v>
      </c>
      <c r="M1" s="14" t="s">
        <v>95</v>
      </c>
      <c r="N1" s="4" t="s">
        <v>17</v>
      </c>
      <c r="O1" s="13" t="s">
        <v>100</v>
      </c>
      <c r="P1" s="14" t="s">
        <v>101</v>
      </c>
      <c r="Q1" s="13" t="s">
        <v>102</v>
      </c>
      <c r="R1" s="14" t="s">
        <v>103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3" t="s">
        <v>104</v>
      </c>
      <c r="AA1" s="17" t="s">
        <v>105</v>
      </c>
      <c r="AB1" s="14" t="s">
        <v>106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s="4" customFormat="1" x14ac:dyDescent="0.45">
      <c r="A2" s="10" t="s">
        <v>85</v>
      </c>
      <c r="B2" s="4">
        <f>SUMIFS('Pre ISIC Consolidation'!$B$2:$AQ$2,'Pre ISIC Consolidation'!$B$6:$AQ$6,BECbIC!B1)</f>
        <v>6206724488.268774</v>
      </c>
      <c r="C2" s="13">
        <f>SUMIFS('Pre ISIC Consolidation'!$B$2:$AQ$2,'Pre ISIC Consolidation'!$B$6:$AQ$6,BECbIC!C1)</f>
        <v>477716439.12526274</v>
      </c>
      <c r="D2" s="14">
        <f>SUMIFS('Pre ISIC Consolidation'!$B$2:$AQ$2,'Pre ISIC Consolidation'!$B$6:$AQ$6,BECbIC!D1)</f>
        <v>649504401.61611867</v>
      </c>
      <c r="E2" s="4">
        <f>SUMIFS('Pre ISIC Consolidation'!$B$2:$AQ$2,'Pre ISIC Consolidation'!$B$6:$AQ$6,BECbIC!E1)</f>
        <v>1620905528.8607991</v>
      </c>
      <c r="F2" s="4">
        <f>SUMIFS('Pre ISIC Consolidation'!$B$2:$AQ$2,'Pre ISIC Consolidation'!$B$6:$AQ$6,BECbIC!F1)</f>
        <v>724898323.70673835</v>
      </c>
      <c r="G2" s="4">
        <f>SUMIFS('Pre ISIC Consolidation'!$B$2:$AQ$2,'Pre ISIC Consolidation'!$B$6:$AQ$6,BECbIC!G1)</f>
        <v>6463644026.7153835</v>
      </c>
      <c r="H2" s="4">
        <f>SUMIFS('Pre ISIC Consolidation'!$B$2:$AQ$2,'Pre ISIC Consolidation'!$B$6:$AQ$6,BECbIC!H1)</f>
        <v>0</v>
      </c>
      <c r="I2" s="4">
        <f>SUMIFS('Pre ISIC Consolidation'!$B$2:$AQ$2,'Pre ISIC Consolidation'!$B$6:$AQ$6,BECbIC!I1)</f>
        <v>0</v>
      </c>
      <c r="J2" s="4">
        <f>SUMIFS('Pre ISIC Consolidation'!$B$2:$AQ$2,'Pre ISIC Consolidation'!$B$6:$AQ$6,BECbIC!J1)</f>
        <v>1382432593.5776758</v>
      </c>
      <c r="K2" s="4">
        <f>SUMIFS('Pre ISIC Consolidation'!$B$2:$AQ$2,'Pre ISIC Consolidation'!$B$6:$AQ$6,BECbIC!K1)</f>
        <v>1899473163.0642529</v>
      </c>
      <c r="L2" s="13">
        <f>SUMIFS('Pre ISIC Consolidation'!$B$2:$AQ$2,'Pre ISIC Consolidation'!$B$6:$AQ$6,BECbIC!L1)</f>
        <v>2666431849.673471</v>
      </c>
      <c r="M2" s="14">
        <f>SUMIFS('Pre ISIC Consolidation'!$B$2:$AQ$2,'Pre ISIC Consolidation'!$B$6:$AQ$6,BECbIC!M1)</f>
        <v>832882861.48226941</v>
      </c>
      <c r="N2" s="4">
        <f>SUMIFS('Pre ISIC Consolidation'!$B$2:$AQ$2,'Pre ISIC Consolidation'!$B$6:$AQ$6,BECbIC!N1)</f>
        <v>2225293084.3188462</v>
      </c>
      <c r="O2" s="13">
        <f>SUMIFS('Pre ISIC Consolidation'!$B$2:$AQ$2,'Pre ISIC Consolidation'!$B$6:$AQ$6,BECbIC!O1)</f>
        <v>447552827.55252415</v>
      </c>
      <c r="P2" s="14">
        <f>SUMIFS('Pre ISIC Consolidation'!$B$2:$AQ$2,'Pre ISIC Consolidation'!$B$6:$AQ$6,BECbIC!P1)</f>
        <v>998652917.27590597</v>
      </c>
      <c r="Q2" s="13">
        <f>SUMIFS('Pre ISIC Consolidation'!$B$2:$AQ$2,'Pre ISIC Consolidation'!$B$6:$AQ$6,BECbIC!Q1)</f>
        <v>625077190.22411168</v>
      </c>
      <c r="R2" s="14">
        <f>SUMIFS('Pre ISIC Consolidation'!$B$2:$AQ$2,'Pre ISIC Consolidation'!$B$6:$AQ$6,BECbIC!R1)</f>
        <v>581044701.86801684</v>
      </c>
      <c r="S2" s="4">
        <f>SUMIFS('Pre ISIC Consolidation'!$B$2:$AQ$2,'Pre ISIC Consolidation'!$B$6:$AQ$6,BECbIC!S1)</f>
        <v>0</v>
      </c>
      <c r="T2" s="4">
        <f>SUMIFS('Pre ISIC Consolidation'!$B$2:$AQ$2,'Pre ISIC Consolidation'!$B$6:$AQ$6,BECbIC!T1)</f>
        <v>0</v>
      </c>
      <c r="U2" s="4">
        <f>SUMIFS('Pre ISIC Consolidation'!$B$2:$AQ$2,'Pre ISIC Consolidation'!$B$6:$AQ$6,BECbIC!U1)</f>
        <v>0</v>
      </c>
      <c r="V2" s="4">
        <f>SUMIFS('Pre ISIC Consolidation'!$B$2:$AQ$2,'Pre ISIC Consolidation'!$B$6:$AQ$6,BECbIC!V1)</f>
        <v>0</v>
      </c>
      <c r="W2" s="4">
        <f>SUMIFS('Pre ISIC Consolidation'!$B$2:$AQ$2,'Pre ISIC Consolidation'!$B$6:$AQ$6,BECbIC!W1)</f>
        <v>7046958883.2699766</v>
      </c>
      <c r="X2" s="4">
        <f>SUMIFS('Pre ISIC Consolidation'!$B$2:$AQ$2,'Pre ISIC Consolidation'!$B$6:$AQ$6,BECbIC!X1)</f>
        <v>0</v>
      </c>
      <c r="Y2" s="4">
        <f>SUMIFS('Pre ISIC Consolidation'!$B$2:$AQ$2,'Pre ISIC Consolidation'!$B$6:$AQ$6,BECbIC!Y1)</f>
        <v>29836982973.153824</v>
      </c>
      <c r="Z2" s="13">
        <f>SUMIFS('Pre ISIC Consolidation'!$B$2:$AQ$2,'Pre ISIC Consolidation'!$B$6:$AQ$6,BECbIC!Z1)</f>
        <v>4086845870.8793492</v>
      </c>
      <c r="AA2" s="17">
        <f>SUMIFS('Pre ISIC Consolidation'!$B$2:$AQ$2,'Pre ISIC Consolidation'!$B$6:$AQ$6,BECbIC!AA1)</f>
        <v>71513743.397655323</v>
      </c>
      <c r="AB2" s="14">
        <f>SUMIFS('Pre ISIC Consolidation'!$B$2:$AQ$2,'Pre ISIC Consolidation'!$B$6:$AQ$6,BECbIC!AB1)</f>
        <v>538058563.54146492</v>
      </c>
      <c r="AC2" s="4">
        <f>SUMIFS('Pre ISIC Consolidation'!$B$2:$AQ$2,'Pre ISIC Consolidation'!$B$6:$AQ$6,BECbIC!AC1)</f>
        <v>26155857386.550331</v>
      </c>
      <c r="AD2" s="4">
        <f>SUMIFS('Pre ISIC Consolidation'!$B$2:$AQ$2,'Pre ISIC Consolidation'!$B$6:$AQ$6,BECbIC!AD1)</f>
        <v>31954146977.069157</v>
      </c>
      <c r="AE2" s="4">
        <f>SUMIFS('Pre ISIC Consolidation'!$B$2:$AQ$2,'Pre ISIC Consolidation'!$B$6:$AQ$6,BECbIC!AE1)</f>
        <v>21540518824.936607</v>
      </c>
      <c r="AF2" s="4">
        <f>SUMIFS('Pre ISIC Consolidation'!$B$2:$AQ$2,'Pre ISIC Consolidation'!$B$6:$AQ$6,BECbIC!AF1)</f>
        <v>6653726474.1010141</v>
      </c>
      <c r="AG2" s="4">
        <f>SUMIFS('Pre ISIC Consolidation'!$B$2:$AQ$2,'Pre ISIC Consolidation'!$B$6:$AQ$6,BECbIC!AG1)</f>
        <v>735190565.40248168</v>
      </c>
      <c r="AH2" s="4">
        <f>SUMIFS('Pre ISIC Consolidation'!$B$2:$AQ$2,'Pre ISIC Consolidation'!$B$6:$AQ$6,BECbIC!AH1)</f>
        <v>2559456259.9475989</v>
      </c>
      <c r="AI2" s="4">
        <f>SUMIFS('Pre ISIC Consolidation'!$B$2:$AQ$2,'Pre ISIC Consolidation'!$B$6:$AQ$6,BECbIC!AI1)</f>
        <v>457951962.31493944</v>
      </c>
      <c r="AJ2" s="4">
        <f>SUMIFS('Pre ISIC Consolidation'!$B$2:$AQ$2,'Pre ISIC Consolidation'!$B$6:$AQ$6,BECbIC!AJ1)</f>
        <v>9372040699.6628933</v>
      </c>
      <c r="AK2" s="4">
        <f>SUMIFS('Pre ISIC Consolidation'!$B$2:$AQ$2,'Pre ISIC Consolidation'!$B$6:$AQ$6,BECbIC!AK1)</f>
        <v>2635288528.0802646</v>
      </c>
      <c r="AL2" s="4">
        <f>SUMIFS('Pre ISIC Consolidation'!$B$2:$AQ$2,'Pre ISIC Consolidation'!$B$6:$AQ$6,BECbIC!AL1)</f>
        <v>33986791576.519829</v>
      </c>
      <c r="AM2" s="4">
        <f>SUMIFS('Pre ISIC Consolidation'!$B$2:$AQ$2,'Pre ISIC Consolidation'!$B$6:$AQ$6,BECbIC!AM1)</f>
        <v>44430482761.219658</v>
      </c>
      <c r="AN2" s="4">
        <f>SUMIFS('Pre ISIC Consolidation'!$B$2:$AQ$2,'Pre ISIC Consolidation'!$B$6:$AQ$6,BECbIC!AN1)</f>
        <v>41220958828.953201</v>
      </c>
      <c r="AO2" s="4">
        <f>SUMIFS('Pre ISIC Consolidation'!$B$2:$AQ$2,'Pre ISIC Consolidation'!$B$6:$AQ$6,BECbIC!AO1)</f>
        <v>20466474727.736828</v>
      </c>
      <c r="AP2" s="4">
        <f>SUMIFS('Pre ISIC Consolidation'!$B$2:$AQ$2,'Pre ISIC Consolidation'!$B$6:$AQ$6,BECbIC!AP1)</f>
        <v>2955486221.4946609</v>
      </c>
      <c r="AQ2" s="4">
        <f>SUMIFS('Pre ISIC Consolidation'!$B$2:$AQ$2,'Pre ISIC Consolidation'!$B$6:$AQ$6,BECbIC!AQ1)</f>
        <v>5404952563.7401543</v>
      </c>
    </row>
    <row r="3" spans="1:43" x14ac:dyDescent="0.45">
      <c r="C3" s="43"/>
      <c r="E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VAL</vt:lpstr>
      <vt:lpstr>OECD TTL</vt:lpstr>
      <vt:lpstr>EXIOBASE EMP Splits</vt:lpstr>
      <vt:lpstr>OECD Chem Pharma Split</vt:lpstr>
      <vt:lpstr>Pre ISIC Consolidation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2021-07-15T23:19:01Z</dcterms:modified>
</cp:coreProperties>
</file>