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chel Goldstein\Dropbox (Energy Innovation)\Desktop\EPS Models\Mexico EPS\"/>
    </mc:Choice>
  </mc:AlternateContent>
  <xr:revisionPtr revIDLastSave="0" documentId="13_ncr:1_{0B695711-5590-46B9-8ED3-4857C8C67E66}" xr6:coauthVersionLast="47" xr6:coauthVersionMax="47" xr10:uidLastSave="{00000000-0000-0000-0000-000000000000}"/>
  <bookViews>
    <workbookView xWindow="4245" yWindow="3675" windowWidth="21600" windowHeight="12645"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<sst xmlns="http://schemas.openxmlformats.org/spreadsheetml/2006/main" count="14937" uniqueCount="3554">
  <si>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</si>
  <si>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</si>
  <si>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</si>
  <si>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</si>
  <si>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</si>
  <si>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</si>
  <si>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</si>
  <si>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</si>
  <si>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</si>
  <si>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</si>
  <si>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</si>
  <si>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</si>
  <si>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</si>
  <si>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</si>
  <si>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</si>
  <si>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</si>
  <si>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</si>
  <si>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</si>
  <si>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</si>
  <si>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</si>
  <si>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</si>
  <si>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</si>
  <si>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</si>
  <si>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</si>
  <si>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</si>
  <si>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</si>
  <si>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</si>
  <si>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</si>
  <si>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</si>
  <si>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</si>
  <si>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</si>
  <si>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</si>
  <si>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</si>
  <si>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</si>
  <si>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</si>
  <si>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</si>
  <si>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</si>
  <si>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</si>
  <si>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</si>
  <si>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</si>
  <si>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</si>
  <si>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</si>
  <si>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</si>
  <si>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</si>
  <si>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</si>
  <si>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</si>
  <si>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</si>
  <si>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</si>
  <si>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</si>
  <si>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</si>
  <si>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</si>
  <si>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</si>
  <si>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</si>
  <si>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</si>
  <si>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</si>
  <si>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</si>
  <si>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</si>
  <si>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</si>
  <si>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</si>
  <si>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</si>
  <si>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</si>
  <si>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</si>
  <si>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</si>
  <si>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</si>
  <si>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</si>
  <si>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</si>
  <si>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</si>
  <si>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</si>
  <si>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</si>
  <si>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</si>
  <si>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</si>
  <si>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</si>
  <si>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</si>
  <si>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</si>
  <si>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</si>
  <si>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</si>
  <si>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</si>
  <si>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</si>
  <si>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</si>
  <si>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</si>
  <si>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</si>
  <si>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</si>
  <si>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</si>
  <si>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</si>
  <si>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</si>
  <si>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</si>
  <si>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</si>
  <si>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</si>
  <si>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</si>
  <si>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</si>
  <si>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</si>
  <si>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</si>
  <si>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</si>
  <si>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</si>
  <si>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</si>
  <si>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</si>
  <si>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</si>
  <si>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</si>
  <si>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</si>
  <si>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</si>
  <si>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</si>
  <si>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</si>
  <si>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</si>
  <si>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</si>
  <si>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</si>
  <si>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</si>
  <si>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</si>
  <si>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</si>
  <si>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</si>
  <si>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</si>
  <si>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</si>
  <si>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</si>
  <si>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</si>
  <si>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</si>
  <si>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</si>
  <si>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</si>
  <si>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</si>
  <si>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</si>
  <si>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</si>
  <si>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</si>
  <si>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</si>
  <si>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</si>
  <si>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</si>
  <si>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</si>
  <si>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</si>
  <si>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</si>
  <si>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</si>
  <si>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</si>
  <si>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</si>
  <si>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</si>
  <si>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</si>
  <si>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</si>
  <si>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</si>
  <si>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</si>
  <si>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</si>
  <si>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</si>
  <si>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</si>
  <si>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</si>
  <si>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</si>
  <si>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</si>
  <si>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</si>
  <si>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</si>
  <si>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</si>
  <si>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</si>
  <si>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</si>
  <si>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</si>
  <si>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</si>
  <si>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</si>
  <si>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</si>
  <si>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</si>
  <si>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</si>
  <si>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</si>
  <si>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</si>
  <si>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</si>
  <si>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</si>
  <si>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</si>
  <si>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</si>
  <si>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</si>
  <si>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</si>
  <si>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</si>
  <si>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</si>
  <si>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</si>
  <si>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</si>
  <si>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</si>
  <si>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</si>
  <si>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</si>
  <si>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</si>
  <si>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</si>
  <si>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</si>
  <si>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</si>
  <si>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</si>
  <si>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</si>
  <si>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</si>
  <si>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</si>
  <si>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</si>
  <si>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</si>
  <si>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</si>
  <si>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</si>
  <si>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</si>
  <si>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</si>
  <si>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</si>
  <si>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</si>
  <si>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</si>
  <si>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</si>
  <si>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</si>
  <si>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</si>
  <si>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</si>
  <si>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</si>
  <si>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</si>
  <si>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</si>
  <si>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</si>
  <si>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</si>
  <si>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</si>
  <si>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</si>
  <si>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</si>
  <si>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</si>
  <si>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</si>
  <si>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</si>
  <si>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</si>
  <si>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</si>
  <si>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</si>
  <si>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</si>
  <si>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</si>
  <si>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</si>
  <si>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</si>
  <si>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</si>
  <si>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</si>
  <si>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</si>
  <si>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</si>
  <si>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</si>
  <si>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</si>
  <si>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</si>
  <si>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</si>
  <si>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</si>
  <si>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</si>
  <si>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</si>
  <si>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</si>
  <si>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</si>
  <si>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</si>
  <si>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</si>
  <si>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</si>
  <si>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</si>
  <si>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</si>
  <si>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</si>
  <si>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</si>
  <si>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</si>
  <si>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</si>
  <si>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</si>
  <si>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</si>
  <si>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</si>
  <si>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</si>
  <si>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</si>
  <si>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</si>
  <si>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</si>
  <si>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</si>
  <si>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</si>
  <si>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</si>
  <si>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</si>
  <si>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</si>
  <si>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</si>
  <si>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</si>
  <si>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</si>
  <si>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</si>
  <si>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</si>
  <si>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</si>
  <si>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</si>
  <si>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</si>
  <si>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</si>
  <si>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</si>
  <si>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</si>
  <si>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</si>
  <si>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</si>
  <si>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</si>
  <si>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</si>
  <si>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</si>
  <si>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</si>
  <si>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</si>
  <si>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</si>
  <si>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</si>
  <si>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</si>
  <si>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</si>
  <si>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</si>
  <si>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</si>
  <si>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</si>
  <si>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</si>
  <si>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</si>
  <si>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</si>
  <si>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</si>
  <si>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</si>
  <si>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</si>
  <si>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</si>
  <si>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</si>
  <si>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</si>
  <si>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</si>
  <si>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</si>
  <si>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</si>
  <si>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</si>
  <si>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</si>
  <si>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</si>
  <si>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</si>
  <si>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</si>
  <si>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</si>
  <si>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</si>
  <si>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</si>
  <si>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</si>
  <si>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</si>
  <si>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</si>
  <si>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</si>
  <si>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</si>
  <si>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</si>
  <si>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</si>
  <si>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</si>
  <si>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</si>
  <si>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</si>
  <si>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</si>
  <si>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</si>
  <si>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</si>
  <si>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</si>
  <si>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</si>
  <si>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</si>
  <si>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</si>
  <si>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</si>
  <si>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</si>
  <si>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</si>
  <si>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</si>
  <si>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</si>
  <si>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</si>
  <si>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</si>
  <si>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</si>
  <si>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</si>
  <si>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</si>
  <si>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</si>
  <si>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</si>
  <si>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</si>
  <si>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</si>
  <si>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</si>
  <si>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</si>
  <si>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</si>
  <si>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</si>
  <si>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</si>
  <si>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</si>
  <si>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</si>
  <si>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</si>
  <si>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</si>
  <si>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</si>
  <si>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</si>
  <si>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</si>
  <si>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</si>
  <si>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</si>
  <si>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</si>
  <si>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</si>
  <si>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</si>
  <si>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</si>
  <si>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</si>
  <si>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</si>
  <si>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</si>
  <si>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</si>
  <si>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</si>
  <si>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</si>
  <si>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</si>
  <si>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</si>
  <si>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</si>
  <si>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</si>
  <si>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</si>
  <si>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</si>
  <si>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</si>
  <si>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</si>
  <si>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</si>
  <si>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</si>
  <si>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</si>
  <si>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</si>
  <si>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</si>
  <si>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</si>
  <si>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</si>
  <si>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</si>
  <si>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</si>
  <si>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</si>
  <si>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</si>
  <si>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</si>
  <si>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</si>
  <si>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</si>
  <si>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</si>
  <si>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</si>
  <si>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</si>
  <si>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</si>
  <si>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</si>
  <si>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</si>
  <si>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</si>
  <si>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</si>
  <si>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</si>
  <si>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</si>
  <si>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</si>
  <si>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</si>
  <si>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</si>
  <si>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</si>
  <si>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</si>
  <si>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</si>
  <si>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</si>
  <si>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</si>
  <si>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</si>
  <si>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</si>
  <si>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</si>
  <si>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</si>
  <si>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</si>
  <si>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</si>
  <si>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</si>
  <si>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</si>
  <si>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</si>
  <si>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</si>
  <si>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</si>
  <si>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</si>
  <si>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</si>
  <si>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</si>
  <si>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</si>
  <si>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</si>
  <si>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</si>
  <si>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</si>
  <si>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</si>
  <si>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</si>
  <si>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</si>
  <si>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</si>
  <si>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</si>
  <si>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</si>
  <si>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</si>
  <si>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</si>
  <si>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</si>
  <si>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</si>
  <si>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</si>
  <si>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</si>
  <si>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</si>
  <si>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</si>
  <si>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</si>
  <si>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</si>
  <si>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</si>
  <si>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</si>
  <si>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</si>
  <si>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</si>
  <si>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</si>
  <si>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</si>
  <si>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</si>
  <si>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</si>
  <si>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</si>
  <si>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</si>
  <si>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</si>
  <si>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</si>
  <si>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</si>
  <si>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</si>
  <si>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</si>
  <si>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</si>
  <si>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</si>
  <si>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</si>
  <si>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</si>
  <si>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</si>
  <si>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</si>
  <si>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</si>
  <si>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</si>
  <si>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</si>
  <si>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</si>
  <si>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</si>
  <si>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</si>
  <si>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</si>
  <si>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</si>
  <si>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</si>
  <si>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</si>
  <si>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</si>
  <si>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</si>
  <si>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</si>
  <si>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</si>
  <si>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</si>
  <si>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</si>
  <si>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</si>
  <si>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</si>
  <si>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</si>
  <si>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</si>
  <si>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</si>
  <si>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</si>
  <si>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</si>
  <si>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</si>
  <si>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</si>
  <si>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</si>
  <si>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</si>
  <si>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</si>
  <si>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</si>
  <si>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</si>
  <si>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</si>
  <si>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</si>
  <si>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</si>
  <si>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</si>
  <si>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</si>
  <si>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</si>
  <si>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</si>
  <si>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</si>
  <si>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</si>
  <si>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</si>
  <si>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</si>
  <si>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</si>
  <si>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</si>
  <si>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</si>
  <si>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</si>
  <si>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</si>
  <si>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</si>
  <si>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</si>
  <si>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</si>
  <si>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</si>
  <si>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</si>
  <si>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</si>
  <si>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</si>
  <si>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</si>
  <si>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</si>
  <si>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</si>
  <si>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</si>
  <si>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</si>
  <si>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</si>
  <si>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</si>
  <si>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</si>
  <si>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</si>
  <si>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</si>
  <si>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</si>
  <si>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</si>
  <si>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</si>
  <si>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</si>
  <si>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</si>
  <si>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</si>
  <si>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</si>
  <si>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</si>
  <si>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</si>
  <si>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</si>
  <si>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</si>
  <si>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</si>
  <si>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</si>
  <si>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</si>
  <si>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</si>
  <si>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</si>
  <si>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</si>
  <si>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</si>
  <si>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</si>
  <si>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</si>
  <si>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</si>
  <si>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</si>
  <si>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</si>
  <si>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</si>
  <si>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</si>
  <si>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</si>
  <si>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</si>
  <si>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</si>
  <si>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</si>
  <si>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</si>
  <si>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</si>
  <si>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</si>
  <si>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</si>
  <si>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</si>
  <si>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</si>
  <si>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</si>
  <si>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</si>
  <si>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</si>
  <si>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</si>
  <si>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</si>
  <si>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</si>
  <si>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</si>
  <si>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</si>
  <si>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</si>
  <si>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</si>
  <si>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</si>
  <si>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</si>
  <si>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</si>
  <si>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</si>
  <si>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</si>
  <si>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</si>
  <si>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</si>
  <si>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</si>
  <si>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</si>
  <si>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</si>
  <si>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</si>
  <si>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</si>
  <si>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</si>
  <si>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</si>
  <si>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</si>
  <si>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</si>
  <si>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</si>
  <si>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</si>
  <si>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</si>
  <si>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</si>
  <si>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</si>
  <si>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</si>
  <si>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</si>
  <si>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</si>
  <si>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</si>
  <si>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</si>
  <si>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</si>
  <si>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</si>
  <si>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</si>
  <si>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</si>
  <si>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</si>
  <si>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</si>
  <si>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</si>
  <si>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</si>
  <si>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</si>
  <si>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</si>
  <si>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</si>
  <si>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</si>
  <si>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</si>
  <si>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</si>
  <si>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</si>
  <si>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</si>
  <si>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</si>
  <si>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</si>
  <si>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</si>
  <si>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</si>
  <si>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</si>
  <si>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</si>
  <si>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</si>
  <si>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</si>
  <si>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</si>
  <si>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</si>
  <si>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</si>
  <si>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</si>
  <si>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</si>
  <si>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</si>
  <si>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</si>
  <si>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</si>
  <si>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</si>
  <si>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</si>
  <si>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</si>
  <si>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</si>
  <si>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</si>
  <si>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</si>
  <si>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</si>
  <si>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</si>
  <si>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</si>
  <si>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</si>
  <si>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</si>
  <si>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</si>
  <si>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</si>
  <si>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</si>
  <si>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</si>
  <si>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</si>
  <si>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</si>
  <si>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</si>
  <si>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</si>
  <si>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</si>
  <si>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</si>
  <si>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</si>
  <si>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</si>
  <si>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</si>
  <si>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</si>
  <si>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</si>
  <si>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</si>
  <si>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</si>
  <si>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</si>
  <si>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</si>
  <si>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</si>
  <si>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</si>
  <si>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</si>
  <si>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</si>
  <si>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</si>
  <si>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</si>
  <si>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</si>
  <si>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</si>
  <si>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</si>
  <si>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</si>
  <si>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</si>
  <si>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</si>
  <si>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</si>
  <si>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</si>
  <si>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</si>
  <si>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</si>
  <si>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</si>
  <si>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</si>
  <si>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</si>
  <si>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</si>
  <si>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</si>
  <si>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</si>
  <si>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</si>
  <si>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</si>
  <si>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</si>
  <si>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</si>
  <si>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</si>
  <si>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</si>
  <si>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</si>
  <si>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</si>
  <si>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</si>
  <si>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</si>
  <si>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</si>
  <si>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</si>
  <si>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</si>
  <si>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</si>
  <si>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</si>
  <si>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</si>
  <si>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</si>
  <si>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</si>
  <si>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</si>
  <si>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</si>
  <si>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</si>
  <si>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</si>
  <si>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</si>
  <si>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</si>
  <si>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</si>
  <si>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</si>
  <si>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</si>
  <si>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</si>
  <si>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</si>
  <si>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</si>
  <si>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</si>
  <si>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</si>
  <si>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</si>
  <si>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</si>
  <si>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</si>
  <si>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</si>
  <si>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</si>
  <si>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</si>
  <si>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</si>
  <si>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</si>
  <si>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</si>
  <si>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</si>
  <si>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</si>
  <si>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</si>
  <si>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</si>
  <si>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</si>
  <si>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</si>
  <si>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</si>
  <si>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</si>
  <si>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</si>
  <si>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</si>
  <si>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</si>
  <si>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</si>
  <si>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</si>
  <si>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</si>
  <si>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</si>
  <si>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</si>
  <si>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</si>
  <si>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</si>
  <si>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</si>
  <si>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</si>
  <si>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</si>
  <si>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</si>
  <si>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</si>
  <si>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</si>
  <si>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</si>
  <si>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</si>
  <si>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</si>
  <si>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</si>
  <si>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</si>
  <si>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</si>
  <si>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</si>
  <si>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</si>
  <si>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</si>
  <si>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</si>
  <si>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</si>
  <si>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</si>
  <si>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</si>
  <si>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</si>
  <si>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</si>
  <si>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</si>
  <si>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</si>
  <si>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</si>
  <si>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</si>
  <si>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</si>
  <si>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</si>
  <si>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</si>
  <si>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</si>
  <si>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</si>
  <si>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</si>
  <si>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</si>
  <si>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</si>
  <si>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</si>
  <si>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</si>
  <si>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</si>
  <si>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</si>
  <si>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</si>
  <si>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</si>
  <si>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</si>
  <si>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</si>
  <si>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</si>
  <si>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</si>
  <si>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</si>
  <si>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</si>
  <si>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</si>
  <si>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</si>
  <si>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</si>
  <si>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</si>
  <si>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</si>
  <si>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</si>
  <si>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</si>
  <si>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</si>
  <si>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</si>
  <si>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</si>
  <si>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</si>
  <si>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</si>
  <si>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</si>
  <si>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</si>
  <si>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</si>
  <si>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</si>
  <si>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</si>
  <si>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</si>
  <si>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</si>
  <si>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</si>
  <si>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</si>
  <si>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</si>
  <si>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</si>
  <si>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</si>
  <si>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</si>
  <si>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</si>
  <si>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</si>
  <si>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</si>
  <si>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</si>
  <si>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</si>
  <si>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</si>
  <si>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</si>
  <si>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</si>
  <si>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</si>
  <si>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</si>
  <si>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</si>
  <si>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</si>
  <si>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</si>
  <si>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</si>
  <si>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</si>
  <si>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</si>
  <si>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</si>
  <si>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</si>
  <si>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</si>
  <si>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</si>
  <si>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</si>
  <si>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</si>
  <si>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</si>
  <si>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</si>
  <si>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</si>
  <si>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</si>
  <si>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</si>
  <si>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</si>
  <si>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</si>
  <si>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</si>
  <si>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</si>
  <si>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</si>
  <si>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</si>
  <si>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</si>
  <si>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</si>
  <si>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</si>
  <si>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</si>
  <si>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</si>
  <si>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</si>
  <si>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</si>
  <si>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</si>
  <si>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</si>
  <si>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</si>
  <si>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</si>
  <si>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</si>
  <si>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</si>
  <si>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</si>
  <si>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</si>
  <si>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</si>
  <si>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</si>
  <si>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</si>
  <si>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</si>
  <si>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</si>
  <si>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</si>
  <si>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</si>
  <si>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</si>
  <si>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</si>
  <si>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</si>
  <si>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</si>
  <si>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</si>
  <si>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</si>
  <si>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</si>
  <si>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</si>
  <si>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</si>
  <si>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</si>
  <si>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</si>
  <si>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</si>
  <si>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</si>
  <si>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</si>
  <si>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</si>
  <si>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</si>
  <si>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</si>
  <si>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</si>
  <si>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</si>
  <si>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</si>
  <si>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</si>
  <si>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</si>
  <si>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</si>
  <si>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</si>
  <si>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</si>
  <si>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</si>
  <si>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</si>
  <si>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</si>
  <si>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</si>
  <si>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</si>
  <si>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</si>
  <si>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</si>
  <si>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</si>
  <si>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</si>
  <si>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</si>
  <si>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</si>
  <si>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</si>
  <si>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</si>
  <si>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</si>
  <si>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</si>
  <si>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</si>
  <si>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</si>
  <si>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</si>
  <si>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</si>
  <si>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</si>
  <si>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</si>
  <si>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</si>
  <si>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</si>
  <si>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</si>
  <si>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</si>
  <si>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</si>
  <si>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</si>
  <si>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</si>
  <si>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</si>
  <si>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</si>
  <si>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</si>
  <si>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</si>
  <si>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</si>
  <si>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</si>
  <si>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</si>
  <si>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</si>
  <si>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</si>
  <si>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</si>
  <si>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</si>
  <si>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</si>
  <si>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</si>
  <si>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</si>
  <si>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</si>
  <si>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</si>
  <si>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</si>
  <si>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</si>
  <si>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</si>
  <si>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</si>
  <si>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</si>
  <si>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</si>
  <si>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</si>
  <si>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</si>
  <si>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</si>
  <si>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</si>
  <si>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</si>
  <si>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</si>
  <si>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</si>
  <si>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</si>
  <si>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</si>
  <si>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</si>
  <si>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</si>
  <si>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</si>
  <si>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</si>
  <si>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</si>
  <si>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</si>
  <si>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</si>
  <si>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</si>
  <si>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</si>
  <si>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</si>
  <si>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</si>
  <si>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</si>
  <si>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</si>
  <si>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</si>
  <si>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</si>
  <si>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</si>
  <si>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</si>
  <si>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</si>
  <si>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</si>
  <si>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</si>
  <si>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</si>
  <si>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</si>
  <si>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</si>
  <si>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</si>
  <si>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</si>
  <si>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</si>
  <si>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</si>
  <si>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</si>
  <si>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</si>
  <si>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</si>
  <si>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</si>
  <si>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</si>
  <si>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</si>
  <si>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</si>
  <si>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</si>
  <si>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</si>
  <si>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</si>
  <si>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</si>
  <si>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</si>
  <si>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</si>
  <si>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</si>
  <si>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</si>
  <si>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</si>
  <si>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</si>
  <si>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</si>
  <si>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</si>
  <si>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</si>
  <si>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</si>
  <si>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</si>
  <si>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</si>
  <si>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</si>
  <si>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</si>
  <si>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</si>
  <si>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</si>
  <si>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</si>
  <si>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</si>
  <si>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</si>
  <si>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</si>
  <si>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</si>
  <si>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</si>
  <si>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</si>
  <si>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</si>
  <si>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</si>
  <si>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</si>
  <si>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</si>
  <si>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</si>
  <si>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</si>
  <si>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</si>
  <si>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</si>
  <si>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</si>
  <si>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</si>
  <si>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</si>
  <si>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</si>
  <si>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</si>
  <si>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</si>
  <si>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</si>
  <si>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</si>
  <si>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</si>
  <si>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</si>
  <si>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</si>
  <si>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</si>
  <si>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</si>
  <si>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</si>
  <si>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</si>
  <si>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</si>
  <si>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</si>
  <si>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</si>
  <si>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</si>
  <si>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</si>
  <si>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</si>
  <si>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</si>
  <si>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</si>
  <si>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</si>
  <si>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</si>
  <si>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</si>
  <si>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</si>
  <si>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</si>
  <si>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</si>
  <si>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</si>
  <si>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</si>
  <si>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</si>
  <si>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</si>
  <si>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</si>
  <si>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</si>
  <si>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</si>
  <si>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</si>
  <si>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</si>
  <si>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</si>
  <si>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</si>
  <si>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</si>
  <si>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</si>
  <si>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</si>
  <si>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</si>
  <si>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</si>
  <si>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</si>
  <si>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</si>
  <si>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</si>
  <si>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</si>
  <si>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</si>
  <si>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</si>
  <si>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</si>
  <si>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</si>
  <si>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</si>
  <si>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</si>
  <si>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</si>
  <si>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</si>
  <si>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</si>
  <si>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</si>
  <si>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</si>
  <si>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</si>
  <si>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</si>
  <si>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</si>
  <si>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</si>
  <si>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</si>
  <si>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</si>
  <si>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</si>
  <si>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</si>
  <si>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</si>
  <si>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</si>
  <si>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</si>
  <si>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</si>
  <si>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</si>
  <si>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</si>
  <si>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</si>
  <si>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</si>
  <si>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</si>
  <si>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</si>
  <si>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</si>
  <si>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</si>
  <si>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</si>
  <si>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</si>
  <si>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</si>
  <si>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</si>
  <si>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</si>
  <si>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</si>
  <si>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</si>
  <si>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</si>
  <si>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</si>
  <si>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</si>
  <si>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</si>
  <si>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</si>
  <si>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</si>
  <si>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</si>
  <si>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</si>
  <si>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</si>
  <si>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</si>
  <si>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</si>
  <si>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</si>
  <si>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</si>
  <si>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</si>
  <si>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</si>
  <si>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</si>
  <si>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</si>
  <si>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</si>
  <si>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</si>
  <si>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</si>
  <si>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</si>
  <si>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</si>
  <si>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</si>
  <si>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</si>
  <si>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</si>
  <si>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</si>
  <si>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</si>
  <si>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</si>
  <si>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</si>
  <si>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</si>
  <si>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</si>
  <si>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</si>
  <si>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</si>
  <si>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</si>
  <si>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</si>
  <si>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</si>
  <si>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</si>
  <si>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</si>
  <si>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</si>
  <si>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</si>
  <si>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</si>
  <si>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</si>
  <si>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</si>
  <si>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</si>
  <si>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</si>
  <si>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</si>
  <si>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</si>
  <si>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</si>
  <si>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</si>
  <si>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</si>
  <si>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</si>
  <si>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</si>
  <si>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</si>
  <si>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</si>
  <si>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</si>
  <si>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</si>
  <si>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</si>
  <si>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</si>
  <si>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</si>
  <si>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</si>
  <si>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</si>
  <si>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</si>
  <si>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</si>
  <si>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</si>
  <si>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</si>
  <si>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</si>
  <si>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</si>
  <si>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</si>
  <si>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</si>
  <si>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</si>
  <si>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</si>
  <si>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</si>
  <si>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</si>
  <si>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</si>
  <si>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</si>
  <si>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</si>
  <si>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</si>
  <si>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</si>
  <si>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</si>
  <si>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</si>
  <si>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</si>
  <si>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</si>
  <si>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</si>
  <si>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</si>
  <si>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</si>
  <si>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</si>
  <si>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</si>
  <si>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</si>
  <si>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</si>
  <si>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</si>
  <si>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</si>
  <si>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</si>
  <si>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</si>
  <si>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</si>
  <si>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</si>
  <si>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</si>
  <si>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</si>
  <si>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</si>
  <si>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</si>
  <si>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</si>
  <si>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</si>
  <si>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</si>
  <si>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</si>
  <si>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</si>
  <si>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</si>
  <si>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</si>
  <si>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</si>
  <si>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</si>
  <si>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</si>
  <si>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</si>
  <si>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</si>
  <si>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</si>
  <si>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</si>
  <si>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</si>
  <si>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</si>
  <si>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</si>
  <si>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</si>
  <si>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</si>
  <si>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</si>
  <si>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</si>
  <si>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</si>
  <si>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</si>
  <si>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</si>
  <si>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</si>
  <si>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</si>
  <si>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</si>
  <si>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</si>
  <si>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</si>
  <si>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</si>
  <si>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</si>
  <si>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</si>
  <si>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</si>
  <si>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</si>
  <si>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</si>
  <si>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</si>
  <si>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</si>
  <si>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</si>
  <si>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</si>
  <si>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</si>
  <si>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</si>
  <si>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</si>
  <si>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</si>
  <si>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</si>
  <si>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</si>
  <si>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</si>
  <si>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</si>
  <si>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</si>
  <si>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</si>
  <si>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</si>
  <si>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</si>
  <si>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</si>
  <si>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</si>
  <si>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</si>
  <si>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</si>
  <si>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</si>
  <si>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</si>
  <si>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</si>
  <si>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</si>
  <si>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</si>
  <si>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</si>
  <si>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</si>
  <si>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</si>
  <si>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</si>
  <si>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</si>
  <si>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</si>
  <si>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</si>
  <si>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</si>
  <si>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</si>
  <si>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</si>
  <si>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</si>
  <si>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</si>
  <si>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</si>
  <si>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</si>
  <si>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</si>
  <si>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</si>
  <si>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</si>
  <si>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</si>
  <si>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</si>
  <si>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</si>
  <si>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</si>
  <si>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</si>
  <si>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</si>
  <si>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</si>
  <si>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</si>
  <si>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</si>
  <si>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</si>
  <si>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</si>
  <si>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</si>
  <si>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</si>
  <si>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</si>
  <si>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</si>
  <si>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</si>
  <si>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</si>
  <si>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</si>
  <si>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</si>
  <si>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</si>
  <si>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</si>
  <si>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</si>
  <si>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</si>
  <si>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</si>
  <si>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</si>
  <si>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</si>
  <si>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</si>
  <si>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</si>
  <si>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</si>
  <si>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</si>
  <si>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</si>
  <si>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</si>
  <si>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</si>
  <si>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</si>
  <si>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</si>
  <si>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</si>
  <si>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</si>
  <si>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</si>
  <si>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</si>
  <si>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</si>
  <si>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</si>
  <si>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</si>
  <si>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</si>
  <si>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</si>
  <si>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</si>
  <si>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</si>
  <si>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</si>
  <si>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</si>
  <si>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</si>
  <si>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</si>
  <si>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</si>
  <si>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</si>
  <si>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</si>
  <si>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</si>
  <si>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</si>
  <si>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</si>
  <si>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</si>
  <si>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</si>
  <si>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</si>
  <si>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</si>
  <si>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</si>
  <si>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</si>
  <si>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</si>
  <si>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</si>
  <si>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</si>
  <si>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</si>
  <si>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</si>
  <si>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</si>
  <si>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</si>
  <si>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</si>
  <si>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</si>
  <si>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</si>
  <si>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</si>
  <si>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</si>
  <si>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</si>
  <si>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</si>
  <si>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</si>
  <si>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</si>
  <si>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</si>
  <si>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</si>
  <si>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</si>
  <si>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</si>
  <si>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</si>
  <si>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</si>
  <si>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</si>
  <si>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</si>
  <si>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</si>
  <si>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</si>
  <si>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</si>
  <si>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</si>
  <si>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</si>
  <si>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</si>
  <si>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</si>
  <si>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</si>
  <si>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</si>
  <si>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</si>
  <si>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</si>
  <si>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</si>
  <si>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</si>
  <si>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</si>
  <si>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</si>
  <si>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</si>
  <si>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</si>
  <si>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</si>
  <si>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</si>
  <si>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</si>
  <si>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</si>
  <si>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</si>
  <si>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</si>
  <si>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</si>
  <si>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</si>
  <si>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</si>
  <si>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</si>
  <si>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</si>
  <si>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</si>
  <si>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</si>
  <si>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</si>
  <si>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</si>
  <si>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</si>
  <si>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</si>
  <si>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</si>
  <si>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</si>
  <si>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</si>
  <si>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</si>
  <si>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</si>
  <si>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</si>
  <si>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</si>
  <si>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</si>
  <si>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</si>
  <si>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</si>
  <si>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</si>
  <si>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</si>
  <si>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</si>
  <si>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</si>
  <si>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</si>
  <si>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</si>
  <si>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</si>
  <si>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</si>
  <si>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</si>
  <si>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</si>
  <si>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</si>
  <si>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</si>
  <si>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</si>
  <si>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</si>
  <si>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</si>
  <si>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</si>
  <si>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</si>
  <si>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</si>
  <si>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</si>
  <si>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</si>
  <si>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</si>
  <si>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</si>
  <si>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</si>
  <si>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</si>
  <si>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</si>
  <si>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</si>
  <si>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</si>
  <si>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</si>
  <si>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</si>
  <si>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</si>
  <si>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</si>
  <si>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</si>
  <si>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</si>
  <si>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</si>
  <si>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</si>
  <si>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</si>
  <si>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</si>
  <si>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</si>
  <si>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</si>
  <si>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</si>
  <si>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</si>
  <si>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</si>
  <si>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</si>
  <si>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</si>
  <si>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</si>
  <si>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</si>
  <si>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</si>
  <si>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</si>
  <si>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</si>
  <si>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</si>
  <si>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</si>
  <si>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</si>
  <si>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</si>
  <si>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</si>
  <si>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</si>
  <si>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</si>
  <si>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</si>
  <si>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</si>
  <si>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</si>
  <si>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</si>
  <si>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</si>
  <si>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</si>
  <si>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</si>
  <si>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</si>
  <si>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</si>
  <si>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</si>
  <si>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</si>
  <si>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</si>
  <si>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</si>
  <si>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</si>
  <si>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</si>
  <si>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</si>
  <si>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</si>
  <si>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</si>
  <si>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</si>
  <si>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</si>
  <si>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</si>
  <si>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</si>
  <si>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</si>
  <si>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</si>
  <si>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</si>
  <si>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</si>
  <si>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</si>
  <si>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</si>
  <si>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</si>
  <si>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</si>
  <si>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</si>
  <si>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</si>
  <si>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</si>
  <si>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</si>
  <si>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</si>
  <si>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</si>
  <si>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</si>
  <si>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</si>
  <si>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</si>
  <si>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</si>
  <si>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</si>
  <si>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</si>
  <si>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</si>
  <si>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</si>
  <si>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</si>
  <si>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</si>
  <si>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</si>
  <si>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</si>
  <si>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</si>
  <si>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</si>
  <si>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</si>
  <si>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</si>
  <si>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</si>
  <si>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</si>
  <si>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</si>
  <si>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</si>
  <si>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</si>
  <si>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</si>
  <si>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</si>
  <si>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</si>
  <si>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</si>
  <si>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</si>
  <si>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</si>
  <si>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</si>
  <si>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</si>
  <si>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</si>
  <si>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</si>
  <si>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</si>
  <si>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</si>
  <si>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</si>
  <si>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</si>
  <si>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</si>
  <si>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</si>
  <si>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</si>
  <si>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</si>
  <si>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</si>
  <si>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</si>
  <si>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</si>
  <si>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</si>
  <si>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</si>
  <si>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</si>
  <si>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</si>
  <si>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</si>
  <si>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</si>
  <si>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</si>
  <si>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</si>
  <si>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</si>
  <si>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</si>
  <si>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</si>
  <si>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</si>
  <si>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</si>
  <si>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</si>
  <si>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</si>
  <si>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</si>
  <si>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</si>
  <si>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</si>
  <si>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</si>
  <si>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</si>
  <si>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</si>
  <si>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</si>
  <si>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</si>
  <si>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</si>
  <si>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</si>
  <si>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</si>
  <si>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</si>
  <si>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</si>
  <si>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</si>
  <si>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</si>
  <si>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</si>
  <si>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</si>
  <si>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</si>
  <si>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</si>
  <si>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</si>
  <si>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</si>
  <si>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</si>
  <si>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</si>
  <si>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</si>
  <si>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</si>
  <si>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</si>
  <si>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</si>
  <si>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</si>
  <si>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</si>
  <si>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</si>
  <si>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</si>
  <si>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</si>
  <si>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</si>
  <si>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</si>
  <si>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</si>
  <si>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</si>
  <si>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</si>
  <si>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</si>
  <si>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</si>
  <si>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</si>
  <si>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</si>
  <si>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</si>
  <si>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</si>
  <si>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</si>
  <si>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</si>
  <si>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</si>
  <si>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</si>
  <si>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</si>
  <si>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</si>
  <si>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</si>
  <si>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</si>
  <si>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</si>
  <si>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</si>
  <si>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</si>
  <si>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</si>
  <si>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</si>
  <si>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</si>
  <si>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</si>
  <si>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</si>
  <si>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</si>
  <si>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</si>
  <si>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</si>
  <si>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</si>
  <si>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</si>
  <si>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</si>
  <si>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</si>
  <si>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</si>
  <si>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</si>
  <si>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</si>
  <si>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</si>
  <si>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</si>
  <si>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</si>
  <si>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</si>
  <si>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</si>
  <si>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</si>
  <si>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</si>
  <si>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</si>
  <si>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</si>
  <si>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</si>
  <si>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</si>
  <si>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</si>
  <si>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</si>
  <si>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</si>
  <si>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</si>
  <si>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</si>
  <si>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</si>
  <si>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</si>
  <si>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</si>
  <si>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</si>
  <si>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</si>
  <si>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</si>
  <si>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</si>
  <si>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</si>
  <si>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</si>
  <si>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</si>
  <si>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</si>
  <si>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</si>
  <si>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</si>
  <si>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</si>
  <si>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</si>
  <si>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</si>
  <si>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</si>
  <si>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</si>
  <si>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</si>
  <si>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</si>
  <si>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</si>
  <si>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</si>
  <si>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</si>
  <si>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</si>
  <si>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</si>
  <si>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</si>
  <si>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</si>
  <si>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</si>
  <si>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</si>
  <si>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</si>
  <si>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</si>
  <si>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</si>
  <si>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</si>
  <si>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</si>
  <si>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</si>
  <si>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</si>
  <si>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</si>
  <si>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</si>
  <si>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</si>
  <si>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</si>
  <si>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</si>
  <si>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</si>
  <si>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</si>
  <si>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</si>
  <si>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</si>
  <si>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</si>
  <si>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</si>
  <si>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</si>
  <si>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</si>
  <si>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</si>
  <si>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</si>
  <si>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</si>
  <si>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</si>
  <si>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</si>
  <si>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</si>
  <si>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</si>
  <si>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</si>
  <si>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</si>
  <si>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</si>
  <si>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</si>
  <si>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</si>
  <si>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</si>
  <si>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</si>
  <si>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</si>
  <si>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</si>
  <si>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</si>
  <si>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</si>
  <si>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</si>
  <si>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</si>
  <si>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</si>
  <si>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</si>
  <si>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</si>
  <si>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</si>
  <si>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</si>
  <si>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</si>
  <si>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</si>
  <si>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</si>
  <si>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</si>
  <si>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</si>
  <si>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</si>
  <si>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</si>
  <si>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</si>
  <si>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</si>
  <si>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</si>
  <si>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</si>
  <si>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</si>
  <si>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</si>
  <si>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</si>
  <si>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</si>
  <si>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</si>
  <si>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</si>
  <si>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</si>
  <si>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</si>
  <si>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</si>
  <si>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</si>
  <si>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</si>
  <si>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</si>
  <si>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</si>
  <si>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</si>
  <si>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</si>
  <si>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</si>
  <si>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</si>
  <si>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</si>
  <si>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</si>
  <si>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</si>
  <si>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</si>
  <si>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</si>
  <si>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</si>
  <si>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</si>
  <si>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</si>
  <si>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</si>
  <si>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</si>
  <si>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</si>
  <si>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</si>
  <si>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</si>
  <si>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</si>
  <si>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</si>
  <si>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</si>
  <si>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</si>
  <si>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</si>
  <si>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</si>
  <si>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</si>
  <si>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</si>
  <si>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</si>
  <si>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</si>
  <si>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</si>
  <si>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</si>
  <si>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</si>
  <si>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</si>
  <si>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</si>
  <si>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</si>
  <si>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</si>
  <si>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</si>
  <si>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</si>
  <si>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</si>
  <si>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</si>
  <si>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</si>
  <si>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</si>
  <si>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</si>
  <si>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</si>
  <si>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</si>
  <si>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</si>
  <si>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</si>
  <si>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</si>
  <si>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</si>
  <si>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</si>
  <si>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</si>
  <si>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</si>
  <si>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</si>
  <si>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</si>
  <si>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</si>
  <si>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</si>
  <si>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</si>
  <si>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</si>
  <si>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</si>
  <si>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</si>
  <si>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</si>
  <si>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</si>
  <si>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</si>
  <si>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</si>
  <si>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</si>
  <si>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</si>
  <si>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</si>
  <si>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</si>
  <si>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</si>
  <si>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</si>
  <si>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</si>
  <si>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</si>
  <si>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</si>
  <si>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</si>
  <si>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</si>
  <si>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</si>
  <si>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</si>
  <si>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</si>
  <si>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</si>
  <si>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</si>
  <si>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</si>
  <si>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</si>
  <si>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</si>
  <si>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</si>
  <si>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</si>
  <si>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</si>
  <si>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</si>
  <si>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</si>
  <si>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</si>
  <si>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</si>
  <si>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</si>
  <si>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</si>
  <si>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</si>
  <si>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</si>
  <si>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</si>
  <si>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</si>
  <si>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</si>
  <si>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</si>
  <si>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</si>
  <si>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</si>
  <si>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</si>
  <si>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</si>
  <si>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</si>
  <si>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</si>
  <si>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</si>
  <si>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</si>
  <si>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</si>
  <si>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</si>
  <si>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</si>
  <si>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</si>
  <si>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</si>
  <si>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</si>
  <si>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</si>
  <si>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</si>
  <si>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</si>
  <si>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</si>
  <si>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</si>
  <si>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</si>
  <si>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</si>
  <si>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</si>
  <si>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</si>
  <si>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</si>
  <si>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</si>
  <si>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</si>
  <si>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</si>
  <si>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</si>
  <si>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</si>
  <si>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</si>
  <si>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</si>
  <si>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</si>
  <si>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</si>
  <si>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</si>
  <si>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</si>
  <si>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</si>
  <si>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</si>
  <si>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</si>
  <si>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</si>
  <si>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</si>
  <si>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</si>
  <si>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</si>
  <si>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</si>
  <si>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</si>
  <si>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</si>
  <si>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</si>
  <si>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</si>
  <si>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</si>
  <si>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</si>
  <si>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</si>
  <si>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</si>
  <si>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</si>
  <si>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</si>
  <si>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</si>
  <si>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</si>
  <si>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</si>
  <si>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</si>
  <si>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</si>
  <si>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</si>
  <si>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</si>
  <si>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</si>
  <si>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</si>
  <si>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</si>
  <si>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</si>
  <si>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</si>
  <si>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</si>
  <si>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</si>
  <si>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</si>
  <si>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</si>
  <si>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</si>
  <si>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</si>
  <si>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</si>
  <si>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</si>
  <si>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</si>
  <si>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</si>
  <si>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</si>
  <si>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</si>
  <si>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</si>
  <si>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</si>
  <si>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</si>
  <si>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</si>
  <si>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</si>
  <si>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</si>
  <si>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</si>
  <si>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</si>
  <si>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</si>
  <si>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</si>
  <si>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</si>
  <si>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</si>
  <si>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</si>
  <si>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</si>
  <si>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</si>
  <si>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</si>
  <si>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</si>
  <si>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</si>
  <si>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</si>
  <si>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</si>
  <si>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</si>
  <si>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</si>
  <si>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</si>
  <si>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</si>
  <si>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</si>
  <si>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</si>
  <si>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</si>
  <si>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</si>
  <si>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</si>
  <si>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</si>
  <si>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</si>
  <si>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</si>
  <si>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</si>
  <si>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</si>
  <si>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</si>
  <si>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</si>
  <si>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</si>
  <si>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</si>
  <si>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</si>
  <si>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</si>
  <si>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</si>
  <si>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</si>
  <si>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</si>
  <si>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</si>
  <si>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</si>
  <si>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</si>
  <si>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</si>
  <si>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</si>
  <si>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</si>
  <si>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</si>
  <si>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</si>
  <si>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</si>
  <si>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</si>
  <si>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</si>
  <si>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</si>
  <si>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</si>
  <si>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</si>
  <si>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</si>
  <si>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</si>
  <si>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</si>
  <si>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</si>
  <si>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</si>
  <si>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</si>
  <si>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</si>
  <si>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</si>
  <si>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</si>
  <si>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</si>
  <si>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</si>
  <si>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</si>
  <si>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</si>
  <si>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</si>
  <si>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</si>
  <si>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</si>
  <si>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</si>
  <si>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</si>
  <si>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</si>
  <si>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</si>
  <si>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</si>
  <si>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</si>
  <si>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</si>
  <si>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</si>
  <si>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</si>
  <si>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</si>
  <si>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</si>
  <si>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</si>
  <si>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</si>
  <si>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</si>
  <si>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</si>
  <si>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</si>
  <si>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</si>
  <si>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</si>
  <si>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</si>
  <si>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</si>
  <si>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</si>
  <si>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</si>
  <si>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</si>
  <si>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</si>
  <si>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</si>
  <si>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</si>
  <si>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</si>
  <si>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</si>
  <si>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</si>
  <si>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</si>
  <si>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</si>
  <si>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</si>
  <si>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</si>
  <si>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</si>
  <si>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</si>
  <si>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</si>
  <si>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</si>
  <si>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</si>
  <si>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</si>
  <si>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</si>
  <si>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</si>
  <si>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</si>
  <si>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</si>
  <si>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</si>
  <si>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</si>
  <si>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</si>
  <si>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</si>
  <si>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</si>
  <si>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</si>
  <si>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</si>
  <si>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</si>
  <si>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</si>
  <si>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</si>
  <si>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</si>
  <si>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</si>
  <si>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</si>
  <si>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</si>
  <si>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</si>
  <si>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</si>
  <si>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</si>
  <si>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</si>
  <si>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</si>
  <si>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</si>
  <si>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</si>
  <si>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</si>
  <si>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</si>
  <si>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</si>
  <si>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</si>
  <si>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</si>
  <si>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</si>
  <si>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</si>
  <si>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</si>
  <si>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</si>
  <si>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</si>
  <si>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</si>
  <si>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</si>
  <si>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</si>
  <si>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</si>
  <si>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</si>
  <si>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</si>
  <si>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</si>
  <si>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</si>
  <si>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</si>
  <si>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</si>
  <si>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</si>
  <si>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</si>
  <si>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</si>
  <si>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</si>
  <si>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</si>
  <si>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</si>
  <si>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</si>
  <si>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</si>
  <si>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</si>
  <si>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</si>
  <si>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</si>
  <si>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</si>
  <si>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</si>
  <si>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</si>
  <si>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</si>
  <si>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</si>
  <si>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</si>
  <si>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</si>
  <si>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</si>
  <si>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</si>
  <si>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</si>
  <si>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</si>
  <si>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</si>
  <si>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</si>
  <si>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</si>
  <si>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</si>
  <si>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</si>
  <si>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</si>
  <si>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</si>
  <si>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</si>
  <si>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</si>
  <si>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</si>
  <si>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</si>
  <si>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</si>
  <si>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</si>
  <si>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</si>
  <si>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</si>
  <si>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</si>
  <si>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</si>
  <si>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</si>
  <si>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</si>
  <si>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</si>
  <si>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</si>
  <si>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</si>
  <si>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</si>
  <si>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</si>
  <si>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</si>
  <si>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</si>
  <si>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</si>
  <si>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</si>
  <si>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</si>
  <si>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</si>
  <si>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</si>
  <si>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</si>
  <si>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</si>
  <si>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</si>
  <si>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</si>
  <si>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</si>
  <si>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</si>
  <si>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</si>
  <si>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</si>
  <si>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</si>
  <si>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</si>
  <si>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</si>
  <si>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</si>
  <si>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</si>
  <si>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</si>
  <si>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</si>
  <si>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</si>
  <si>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</si>
  <si>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</si>
  <si>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</si>
  <si>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</si>
  <si>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</si>
  <si>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</si>
  <si>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</si>
  <si>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</si>
  <si>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</si>
  <si>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</si>
  <si>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</si>
  <si>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</si>
  <si>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</si>
  <si>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</si>
  <si>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</si>
  <si>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</si>
  <si>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</si>
  <si>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</si>
  <si>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</si>
  <si>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</si>
  <si>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</si>
  <si>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</si>
  <si>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</si>
  <si>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</si>
  <si>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</si>
  <si>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</si>
  <si>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</si>
  <si>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</si>
  <si>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</si>
  <si>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</si>
  <si>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</si>
  <si>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</si>
  <si>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</si>
  <si>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</si>
  <si>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</si>
  <si>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</si>
  <si>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</si>
  <si>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</si>
  <si>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</si>
  <si>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</si>
  <si>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</si>
  <si>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</si>
  <si>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</si>
  <si>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</si>
  <si>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</si>
  <si>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</si>
  <si>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</si>
  <si>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</si>
  <si>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</si>
  <si>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</si>
  <si>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</si>
  <si>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</si>
  <si>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</si>
  <si>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</si>
  <si>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</si>
  <si>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</si>
  <si>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</si>
  <si>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</si>
  <si>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</si>
  <si>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</si>
  <si>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</si>
  <si>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</si>
  <si>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</si>
  <si>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</si>
  <si>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</si>
  <si>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</si>
  <si>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</si>
  <si>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</si>
  <si>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</si>
  <si>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</si>
  <si>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</si>
  <si>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</si>
  <si>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</si>
  <si>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</si>
  <si>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</si>
  <si>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</si>
  <si>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</si>
  <si>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</si>
  <si>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</si>
  <si>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</si>
  <si>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</si>
  <si>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</si>
  <si>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</si>
  <si>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</si>
  <si>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</si>
  <si>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</si>
  <si>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</si>
  <si>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</si>
  <si>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</si>
  <si>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</si>
  <si>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</si>
  <si>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</si>
  <si>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</si>
  <si>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</si>
  <si>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</si>
  <si>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</si>
  <si>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</si>
  <si>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</si>
  <si>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</si>
  <si>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</si>
  <si>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</si>
  <si>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</si>
  <si>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</si>
  <si>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</si>
  <si>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</si>
  <si>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</si>
  <si>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</si>
  <si>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</si>
  <si>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</si>
  <si>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</si>
  <si>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</si>
  <si>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</si>
  <si>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</si>
  <si>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</si>
  <si>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</si>
  <si>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</si>
  <si>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</si>
  <si>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</si>
  <si>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</si>
  <si>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</si>
  <si>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</si>
  <si>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</si>
  <si>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</si>
  <si>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</si>
  <si>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</si>
  <si>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</si>
  <si>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</si>
  <si>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</si>
  <si>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</si>
  <si>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</si>
  <si>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</si>
  <si>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</si>
  <si>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</si>
  <si>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</si>
  <si>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</si>
  <si>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</si>
  <si>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</si>
  <si>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</si>
  <si>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</si>
  <si>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</si>
  <si>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</si>
  <si>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</si>
  <si>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</si>
  <si>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</si>
  <si>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</si>
  <si>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</si>
  <si>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</si>
  <si>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</si>
  <si>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</si>
  <si>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</si>
  <si>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</si>
  <si>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</si>
  <si>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</si>
  <si>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</si>
  <si>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</si>
  <si>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</si>
  <si>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</si>
  <si>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</si>
  <si>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</si>
  <si>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</si>
  <si>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</si>
  <si>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</si>
  <si>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</si>
  <si>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</si>
  <si>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</si>
  <si>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</si>
  <si>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</si>
  <si>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</si>
  <si>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</si>
  <si>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</si>
  <si>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</si>
  <si>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</si>
  <si>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</si>
  <si>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</si>
  <si>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</si>
  <si>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</si>
  <si>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</si>
  <si>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</si>
  <si>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</si>
  <si>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</si>
  <si>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</si>
  <si>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</si>
  <si>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</si>
  <si>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</si>
  <si>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</si>
  <si>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</si>
  <si>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</si>
  <si>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</si>
  <si>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</si>
  <si>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</si>
  <si>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</si>
  <si>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</si>
  <si>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</si>
  <si>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</si>
  <si>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</si>
  <si>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</si>
  <si>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</si>
  <si>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</si>
  <si>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</si>
  <si>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</si>
  <si>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</si>
  <si>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</si>
  <si>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</si>
  <si>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</si>
  <si>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</si>
  <si>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</si>
  <si>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</si>
  <si>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</si>
  <si>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</si>
  <si>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</si>
  <si>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</si>
  <si>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</si>
  <si>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</si>
  <si>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</si>
  <si>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</si>
  <si>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</si>
  <si>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</si>
  <si>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</si>
  <si>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</si>
  <si>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</si>
  <si>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</si>
  <si>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</si>
  <si>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</si>
  <si>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</si>
  <si>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</si>
  <si>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</si>
  <si>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</si>
  <si>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</si>
  <si>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</si>
  <si>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</si>
  <si>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</si>
  <si>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</si>
  <si>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</si>
  <si>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</si>
  <si>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</si>
  <si>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</si>
  <si>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</si>
  <si>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</si>
  <si>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</si>
  <si>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</si>
  <si>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</si>
  <si>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</si>
  <si>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</si>
  <si>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</si>
  <si>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</si>
  <si>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</si>
  <si>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</si>
  <si>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</si>
  <si>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</si>
  <si>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</si>
  <si>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</si>
  <si>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</si>
  <si>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</si>
  <si>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</si>
  <si>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</si>
  <si>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</si>
  <si>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</si>
  <si>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</si>
  <si>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</si>
  <si>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</si>
  <si>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</si>
  <si>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</si>
  <si>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</si>
  <si>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</si>
  <si>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</si>
  <si>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</si>
  <si>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</si>
  <si>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</si>
  <si>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</si>
  <si>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</si>
  <si>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</si>
  <si>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</si>
  <si>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</si>
  <si>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</si>
  <si>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</si>
  <si>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</si>
  <si>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</si>
  <si>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</si>
  <si>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</si>
  <si>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</si>
  <si>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</si>
  <si>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</si>
  <si>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</si>
  <si>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</si>
  <si>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</si>
  <si>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</si>
  <si>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</si>
  <si>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</si>
  <si>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</si>
  <si>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</si>
  <si>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</si>
  <si>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</si>
  <si>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</si>
  <si>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</si>
  <si>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</si>
  <si>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</si>
  <si>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</si>
  <si>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</si>
  <si>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</si>
  <si>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</si>
  <si>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</si>
  <si>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</si>
  <si>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</si>
  <si>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</si>
  <si>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</si>
  <si>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</si>
  <si>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</si>
  <si>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</si>
  <si>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</si>
  <si>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</si>
  <si>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</si>
  <si>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</si>
  <si>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</si>
  <si>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</si>
  <si>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</si>
  <si>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</si>
  <si>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</si>
  <si>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</si>
  <si>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</si>
  <si>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</si>
  <si>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</si>
  <si>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</si>
  <si>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</si>
  <si>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</si>
  <si>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</si>
  <si>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</si>
  <si>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</si>
  <si>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</si>
  <si>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</si>
  <si>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</si>
  <si>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</si>
  <si>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</si>
  <si>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</si>
  <si>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</si>
  <si>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</si>
  <si>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</si>
  <si>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</si>
  <si>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</si>
  <si>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</si>
  <si>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</si>
  <si>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</si>
  <si>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</si>
  <si>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</si>
  <si>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</si>
  <si>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</si>
  <si>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</si>
  <si>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</si>
  <si>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</si>
  <si>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</si>
  <si>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</si>
  <si>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</si>
  <si>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</si>
  <si>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</si>
  <si>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</si>
  <si>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</si>
  <si>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</si>
  <si>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</si>
  <si>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</si>
  <si>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</si>
  <si>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</si>
  <si>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</si>
  <si>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</si>
  <si>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</si>
  <si>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</si>
  <si>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</si>
  <si>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</si>
  <si>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</si>
  <si>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</si>
  <si>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</si>
  <si>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</si>
  <si>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</si>
  <si>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</si>
  <si>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</si>
  <si>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</si>
  <si>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</si>
  <si>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</si>
  <si>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</si>
  <si>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</si>
  <si>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</si>
  <si>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</si>
  <si>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</si>
  <si>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</si>
  <si>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</si>
  <si>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</si>
  <si>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</si>
  <si>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</si>
  <si>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</si>
  <si>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</si>
  <si>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</si>
  <si>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</si>
  <si>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</si>
  <si>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</si>
  <si>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</si>
  <si>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</si>
  <si>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</si>
  <si>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</si>
  <si>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</si>
  <si>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</si>
  <si>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</si>
  <si>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</si>
  <si>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</si>
  <si>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</si>
  <si>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</si>
  <si>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</si>
  <si>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</si>
  <si>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</si>
  <si>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</si>
  <si>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</si>
  <si>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</si>
  <si>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</si>
  <si>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</si>
  <si>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</si>
  <si>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</si>
  <si>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</si>
  <si>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</si>
  <si>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</si>
  <si>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</si>
  <si>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</si>
  <si>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</si>
  <si>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</si>
  <si>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</si>
  <si>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</si>
  <si>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</si>
  <si>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</si>
  <si>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</si>
  <si>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</si>
  <si>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</si>
  <si>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</si>
  <si>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</si>
  <si>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</si>
  <si>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</si>
  <si>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</si>
  <si>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</si>
  <si>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</si>
  <si>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</si>
  <si>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</si>
  <si>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</si>
  <si>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</si>
  <si>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</si>
  <si>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</si>
  <si>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</si>
  <si>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</si>
  <si>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</si>
  <si>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</si>
  <si>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</si>
  <si>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</si>
  <si>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</si>
  <si>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</si>
  <si>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</si>
  <si>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</si>
  <si>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</si>
  <si>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</si>
  <si>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</si>
  <si>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</si>
  <si>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</si>
  <si>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</si>
  <si>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</si>
  <si>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</si>
  <si>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</si>
  <si>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</si>
  <si>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</si>
  <si>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</si>
  <si>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</si>
  <si>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</si>
  <si>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</si>
  <si>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</si>
  <si>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</si>
  <si>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</si>
  <si>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</si>
  <si>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</si>
  <si>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</si>
  <si>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</si>
  <si>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</si>
  <si>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</si>
  <si>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</si>
  <si>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</si>
  <si>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</si>
  <si>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</si>
  <si>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</si>
  <si>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</si>
  <si>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</si>
  <si>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</si>
  <si>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</si>
  <si>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</si>
  <si>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</si>
  <si>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</si>
  <si>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</si>
  <si>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</si>
  <si>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</si>
  <si>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</si>
  <si>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</si>
  <si>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</si>
  <si>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</si>
  <si>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</si>
  <si>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</si>
  <si>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</si>
  <si>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</si>
  <si>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</si>
  <si>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</si>
  <si>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</si>
  <si>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</si>
  <si>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</si>
  <si>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</si>
  <si>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</si>
  <si>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</si>
  <si>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</si>
  <si>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</si>
  <si>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</si>
  <si>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</si>
  <si>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</si>
  <si>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</si>
  <si>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</si>
  <si>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</si>
  <si>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</si>
  <si>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</si>
  <si>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</si>
  <si>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</si>
  <si>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</si>
  <si>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</si>
  <si>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</si>
  <si>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</si>
  <si>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</si>
  <si>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</si>
  <si>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</si>
  <si>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</si>
  <si>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</si>
  <si>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</si>
  <si>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</si>
  <si>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</si>
  <si>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</si>
  <si>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</si>
  <si>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</si>
  <si>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</si>
  <si>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</si>
  <si>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</si>
  <si>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</si>
  <si>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</si>
  <si>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</si>
  <si>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</si>
  <si>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</si>
  <si>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</si>
  <si>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</si>
  <si>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</si>
  <si>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</si>
  <si>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</si>
  <si>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</si>
  <si>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</si>
  <si>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</si>
  <si>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</si>
  <si>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</si>
  <si>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</si>
  <si>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</si>
  <si>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</si>
  <si>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</si>
  <si>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</si>
  <si>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</si>
  <si>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</si>
  <si>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</si>
  <si>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</si>
  <si>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</si>
  <si>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</si>
  <si>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</si>
  <si>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</si>
  <si>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</si>
  <si>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</si>
  <si>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</si>
  <si>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</si>
  <si>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</si>
  <si>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</si>
  <si>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</si>
  <si>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</si>
  <si>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</si>
  <si>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</si>
  <si>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</si>
  <si>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</si>
  <si>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</si>
  <si>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</si>
  <si>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</si>
  <si>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</si>
  <si>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</si>
  <si>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</si>
  <si>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</si>
  <si>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</si>
  <si>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</si>
  <si>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</si>
  <si>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</si>
  <si>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</si>
  <si>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</si>
  <si>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</si>
  <si>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</si>
  <si>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</si>
  <si>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</si>
  <si>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</si>
  <si>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</si>
  <si>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</si>
  <si>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</si>
  <si>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</si>
  <si>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</si>
  <si>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</si>
  <si>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</si>
  <si>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</si>
  <si>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</si>
  <si>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</si>
  <si>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</si>
  <si>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</si>
  <si>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</si>
  <si>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</si>
  <si>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</si>
  <si>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</si>
  <si>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</si>
  <si>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</si>
  <si>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</si>
  <si>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</si>
  <si>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</si>
  <si>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</si>
  <si>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</si>
  <si>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</si>
  <si>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</si>
  <si>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</si>
  <si>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</si>
  <si>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</si>
  <si>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</si>
  <si>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</si>
  <si>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</si>
  <si>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</si>
  <si>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</si>
  <si>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</si>
  <si>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</si>
  <si>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</si>
  <si>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</si>
  <si>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</si>
  <si>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</si>
  <si>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</si>
  <si>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</si>
  <si>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</si>
  <si>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</si>
  <si>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</si>
  <si>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</si>
  <si>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</si>
  <si>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</si>
  <si>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</si>
  <si>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</si>
  <si>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</si>
  <si>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</si>
  <si>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</si>
  <si>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</si>
  <si>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</si>
  <si>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</si>
  <si>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</si>
  <si>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</si>
  <si>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</si>
  <si>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</si>
  <si>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</si>
  <si>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</si>
  <si>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</si>
  <si>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</si>
  <si>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</si>
  <si>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</si>
  <si>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</si>
  <si>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</si>
  <si>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</si>
  <si>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</si>
  <si>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</si>
  <si>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</si>
  <si>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</si>
  <si>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</si>
  <si>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</si>
  <si>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</si>
  <si>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</si>
  <si>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</si>
  <si>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</si>
  <si>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</si>
  <si>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</si>
  <si>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</si>
  <si>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</si>
  <si>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</si>
  <si>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</si>
  <si>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</si>
  <si>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</si>
  <si>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</si>
  <si>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</si>
  <si>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</si>
  <si>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</si>
  <si>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</si>
  <si>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</si>
  <si>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</si>
  <si>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</si>
  <si>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</si>
  <si>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</si>
  <si>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</si>
  <si>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</si>
  <si>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</si>
  <si>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</si>
  <si>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</si>
  <si>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</si>
  <si>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</si>
  <si>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</si>
  <si>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</si>
  <si>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</si>
  <si>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</si>
  <si>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</si>
  <si>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</si>
  <si>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</si>
  <si>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</si>
  <si>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</si>
  <si>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</si>
  <si>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</si>
  <si>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</si>
  <si>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</si>
  <si>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</si>
  <si>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</si>
  <si>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</si>
  <si>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</si>
  <si>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</si>
  <si>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</si>
  <si>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</si>
  <si>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</si>
  <si>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</si>
  <si>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</si>
  <si>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</si>
  <si>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</si>
  <si>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</si>
  <si>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</si>
  <si>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</si>
  <si>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</si>
  <si>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</si>
  <si>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</si>
  <si>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</si>
  <si>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</si>
  <si>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</si>
  <si>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</si>
  <si>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</si>
  <si>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</si>
  <si>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</si>
  <si>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</si>
  <si>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</si>
  <si>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</si>
  <si>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</si>
  <si>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</si>
  <si>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</si>
  <si>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</si>
  <si>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</si>
  <si>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</si>
  <si>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</si>
  <si>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</si>
  <si>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</si>
  <si>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</si>
  <si>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</si>
  <si>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</si>
  <si>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</si>
  <si>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</si>
  <si>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</si>
  <si>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</si>
  <si>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</si>
  <si>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</si>
  <si>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</si>
  <si>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</si>
  <si>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</si>
  <si>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</si>
  <si>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</si>
  <si>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</si>
  <si>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</si>
  <si>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</si>
  <si>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</si>
  <si>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</si>
  <si>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</si>
  <si>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</si>
  <si>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</si>
  <si>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</si>
  <si>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</si>
  <si>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</si>
  <si>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</si>
  <si>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</si>
  <si>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</si>
  <si>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</si>
  <si>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</si>
  <si>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</si>
  <si>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</si>
  <si>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</si>
  <si>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</si>
  <si>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</si>
  <si>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</si>
  <si>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</si>
  <si>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</si>
  <si>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</si>
  <si>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</si>
  <si>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</si>
  <si>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</si>
  <si>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</si>
  <si>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</si>
  <si>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</si>
  <si>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</si>
  <si>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</si>
  <si>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</si>
  <si>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</si>
  <si>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</si>
  <si>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</si>
  <si>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</si>
  <si>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</si>
  <si>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</si>
  <si>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</si>
  <si>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</si>
  <si>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</si>
  <si>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</si>
  <si>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</si>
  <si>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</si>
  <si>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</si>
  <si>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</si>
  <si>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</si>
  <si>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</si>
  <si>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</si>
  <si>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</si>
  <si>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</si>
  <si>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</si>
  <si>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</si>
  <si>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</si>
  <si>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</si>
  <si>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</si>
  <si>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</si>
  <si>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</si>
  <si>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</si>
  <si>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</si>
  <si>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</si>
  <si>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</si>
  <si>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</si>
  <si>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</si>
  <si>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</si>
  <si>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</si>
  <si>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</si>
  <si>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</si>
  <si>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</si>
  <si>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</si>
  <si>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</si>
  <si>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</si>
  <si>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</si>
  <si>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</si>
  <si>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</si>
  <si>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</si>
  <si>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</si>
  <si>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</si>
  <si>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</si>
  <si>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</si>
  <si>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</si>
  <si>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</si>
  <si>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</si>
  <si>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</si>
  <si>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</si>
  <si>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</si>
  <si>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</si>
  <si>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</si>
  <si>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</si>
  <si>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</si>
  <si>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</si>
  <si>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</si>
  <si>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</si>
  <si>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</si>
  <si>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</si>
  <si>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</si>
  <si>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</si>
  <si>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</si>
  <si>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</si>
  <si>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</si>
  <si>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</si>
  <si>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</si>
  <si>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</si>
  <si>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</si>
  <si>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</si>
  <si>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</si>
  <si>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</si>
  <si>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</si>
  <si>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</si>
  <si>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</si>
  <si>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</si>
  <si>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</si>
  <si>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</si>
  <si>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</si>
  <si>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</si>
  <si>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</si>
  <si>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</si>
  <si>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</si>
  <si>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</si>
  <si>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</si>
  <si>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</si>
  <si>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</si>
  <si>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</si>
  <si>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</si>
  <si>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</si>
  <si>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</si>
  <si>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</si>
  <si>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</si>
  <si>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</si>
  <si>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</si>
  <si>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</si>
  <si>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</si>
  <si>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</si>
  <si>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</si>
  <si>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</si>
  <si>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</si>
  <si>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</si>
  <si>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</si>
  <si>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</si>
  <si>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</si>
  <si>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</si>
  <si>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</si>
  <si>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</si>
  <si>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</si>
  <si>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</si>
  <si>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</si>
  <si>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</si>
  <si>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</si>
  <si>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</si>
  <si>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</si>
  <si>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</si>
  <si>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</si>
  <si>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</si>
  <si>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</si>
  <si>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</si>
  <si>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</si>
  <si>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</si>
  <si>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</si>
  <si>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</si>
  <si>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</si>
  <si>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</si>
  <si>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</si>
  <si>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</si>
  <si>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</si>
  <si>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</si>
  <si>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</si>
  <si>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</si>
  <si>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</si>
  <si>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</si>
  <si>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</si>
  <si>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</si>
  <si>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</si>
  <si>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</si>
  <si>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</si>
  <si>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</si>
  <si>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</si>
  <si>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</si>
  <si>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</si>
  <si>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</si>
  <si>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</si>
  <si>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</si>
  <si>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</si>
  <si>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</si>
  <si>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</si>
  <si>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</si>
  <si>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</si>
  <si>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</si>
  <si>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</si>
  <si>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</si>
  <si>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</si>
  <si>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</si>
  <si>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</si>
  <si>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</si>
  <si>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</si>
  <si>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</si>
  <si>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</si>
  <si>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</si>
  <si>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</si>
  <si>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</si>
  <si>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</si>
  <si>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</si>
  <si>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</si>
  <si>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</si>
  <si>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</si>
  <si>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</si>
  <si>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</si>
  <si>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</si>
  <si>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</si>
  <si>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</si>
  <si>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</si>
  <si>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</si>
  <si>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</si>
  <si>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</si>
  <si>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</si>
  <si>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</si>
  <si>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</si>
  <si>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</si>
  <si>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</si>
  <si>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</si>
  <si>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</si>
  <si>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</si>
  <si>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</si>
  <si>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</si>
  <si>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</si>
  <si>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</si>
  <si>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</si>
  <si>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</si>
  <si>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</si>
  <si>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</si>
  <si>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</si>
  <si>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</si>
  <si>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</si>
  <si>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</si>
  <si>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</si>
  <si>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</si>
  <si>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</si>
  <si>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</si>
  <si>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</si>
  <si>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</si>
  <si>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</si>
  <si>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</si>
  <si>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</si>
  <si>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</si>
  <si>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</si>
  <si>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</si>
  <si>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</si>
  <si>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</si>
  <si>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</si>
  <si>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</si>
  <si>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</si>
  <si>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</si>
  <si>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</si>
  <si>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</si>
  <si>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</si>
  <si>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</si>
  <si>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</si>
  <si>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</si>
  <si>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</si>
  <si>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</si>
  <si>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</si>
  <si>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</si>
  <si>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</si>
  <si>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</si>
  <si>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</si>
  <si>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</si>
  <si>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</si>
  <si>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</si>
  <si>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</si>
  <si>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</si>
  <si>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</si>
  <si>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</si>
  <si>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</si>
  <si>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</si>
  <si>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</si>
  <si>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</si>
  <si>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</si>
  <si>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</si>
  <si>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</si>
  <si>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</si>
  <si>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</si>
  <si>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</si>
  <si>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</si>
  <si>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</si>
  <si>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</si>
  <si>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</si>
  <si>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</si>
  <si>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</si>
  <si>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</si>
  <si>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</si>
  <si>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</si>
  <si>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</si>
  <si>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</si>
  <si>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</si>
  <si>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</si>
  <si>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</si>
  <si>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</si>
  <si>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</si>
  <si>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</si>
  <si>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</si>
  <si>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</si>
  <si>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</si>
  <si>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</si>
  <si>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</si>
  <si>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</si>
  <si>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</si>
  <si>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</si>
  <si>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</si>
  <si>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</si>
  <si>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</si>
  <si>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</si>
  <si>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</si>
  <si>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</si>
  <si>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</si>
  <si>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</si>
  <si>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</si>
  <si>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</si>
  <si>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</si>
  <si>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</si>
  <si>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</si>
  <si>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</si>
  <si>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</si>
  <si>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</si>
  <si>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</si>
  <si>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</si>
  <si>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</si>
  <si>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</si>
  <si>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</si>
  <si>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</si>
  <si>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</si>
  <si>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</si>
  <si>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</si>
  <si>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</si>
  <si>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</si>
  <si>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</si>
  <si>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</si>
  <si>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</si>
  <si>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</si>
  <si>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</si>
  <si>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</si>
  <si>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</si>
  <si>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</si>
  <si>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</si>
  <si>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</si>
  <si>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</si>
  <si>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</si>
  <si>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</si>
  <si>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</si>
  <si>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</si>
  <si>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</si>
  <si>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</si>
  <si>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</si>
  <si>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</si>
  <si>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</si>
  <si>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</si>
  <si>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</si>
  <si>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</si>
  <si>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</si>
  <si>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</si>
  <si>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</si>
  <si>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</si>
  <si>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</si>
  <si>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</si>
  <si>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</si>
  <si>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</si>
  <si>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</si>
  <si>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</si>
  <si>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</si>
  <si>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</si>
  <si>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</si>
  <si>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</si>
  <si>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</si>
  <si>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</si>
  <si>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</si>
  <si>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</si>
  <si>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</si>
  <si>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</si>
  <si>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</si>
  <si>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</si>
  <si>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</si>
  <si>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</si>
  <si>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</si>
  <si>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</si>
  <si>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</si>
  <si>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</si>
  <si>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</si>
  <si>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</si>
  <si>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</si>
  <si>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</si>
  <si>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</si>
  <si>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</si>
  <si>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</si>
  <si>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</si>
  <si>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</si>
  <si>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</si>
  <si>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</si>
  <si>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</si>
  <si>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</si>
  <si>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</si>
  <si>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</si>
  <si>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</si>
  <si>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</si>
  <si>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</si>
  <si>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</si>
  <si>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</si>
  <si>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</si>
  <si>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</si>
  <si>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</si>
  <si>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</si>
  <si>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</si>
  <si>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</si>
  <si>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</si>
  <si>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</si>
  <si>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</si>
  <si>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</si>
  <si>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</si>
  <si>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</si>
  <si>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</si>
  <si>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</si>
  <si>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</si>
  <si>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</si>
  <si>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</si>
  <si>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</si>
  <si>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</si>
  <si>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</si>
  <si>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</si>
  <si>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</si>
  <si>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</si>
  <si>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</si>
  <si>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</si>
  <si>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</si>
  <si>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</si>
  <si>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</si>
  <si>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</si>
  <si>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</si>
  <si>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</si>
  <si>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</si>
  <si>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</si>
  <si>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</si>
  <si>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</si>
  <si>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</si>
  <si>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</si>
  <si>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</si>
  <si>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</si>
  <si>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</si>
  <si>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</si>
  <si>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</si>
  <si>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</si>
  <si>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</si>
  <si>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</si>
  <si>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</si>
  <si>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</si>
  <si>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</si>
  <si>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</si>
  <si>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</si>
  <si>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</si>
  <si>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</si>
  <si>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</si>
  <si>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</si>
  <si>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</si>
  <si>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</si>
  <si>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</si>
  <si>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</si>
  <si>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</si>
  <si>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</si>
  <si>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</si>
  <si>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</si>
  <si>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</si>
  <si>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</si>
  <si>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</si>
  <si>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</si>
  <si>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</si>
  <si>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</si>
  <si>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</si>
  <si>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</si>
  <si>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</si>
  <si>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</si>
  <si>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</si>
  <si>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</si>
  <si>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</si>
  <si>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</si>
  <si>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</si>
  <si>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</si>
  <si>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</si>
  <si>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</si>
  <si>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</si>
  <si>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</si>
  <si>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</si>
  <si>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</si>
  <si>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</si>
  <si>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</si>
  <si>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</si>
  <si>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</si>
  <si>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</si>
  <si>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</si>
  <si>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</si>
  <si>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</si>
  <si>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</si>
  <si>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</si>
  <si>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</si>
  <si>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</si>
  <si>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</si>
  <si>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</si>
  <si>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</si>
  <si>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</si>
  <si>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</si>
  <si>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</si>
  <si>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</si>
  <si>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</si>
  <si>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</si>
  <si>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</si>
  <si>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</si>
  <si>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</si>
  <si>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</si>
  <si>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</si>
  <si>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</si>
  <si>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</si>
  <si>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</si>
  <si>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</si>
  <si>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</si>
  <si>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</si>
  <si>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</si>
  <si>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</si>
  <si>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</si>
  <si>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</si>
  <si>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</si>
  <si>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</si>
  <si>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</si>
  <si>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</si>
  <si>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</si>
  <si>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</si>
  <si>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</si>
  <si>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</si>
  <si>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</si>
  <si>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</si>
  <si>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</si>
  <si>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</si>
  <si>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</si>
  <si>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</si>
  <si>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</si>
  <si>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</si>
  <si>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</si>
  <si>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</si>
  <si>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</si>
  <si>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</si>
  <si>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</si>
  <si>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</si>
  <si>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</si>
  <si>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</si>
  <si>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</si>
  <si>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</si>
  <si>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</si>
  <si>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</si>
  <si>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</si>
  <si>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</si>
  <si>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</si>
  <si>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</si>
  <si>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</si>
  <si>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</si>
  <si>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</si>
  <si>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</si>
  <si>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</si>
  <si>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</si>
  <si>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</si>
  <si>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</si>
  <si>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</si>
  <si>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</si>
  <si>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</si>
  <si>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</si>
  <si>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</si>
  <si>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</si>
  <si>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</si>
  <si>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</si>
  <si>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</si>
  <si>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</si>
  <si>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</si>
  <si>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</si>
  <si>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</si>
  <si>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</si>
  <si>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</si>
  <si>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</si>
  <si>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</si>
  <si>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</si>
  <si>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</si>
  <si>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</si>
  <si>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</si>
  <si>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</si>
  <si>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</si>
  <si>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</si>
  <si>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</si>
  <si>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</si>
  <si>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</si>
  <si>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</si>
  <si>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</si>
  <si>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</si>
  <si>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</si>
  <si>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</si>
  <si>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</si>
  <si>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</si>
  <si>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</si>
  <si>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</si>
  <si>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</si>
  <si>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</si>
  <si>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</si>
  <si>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</si>
  <si>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</si>
  <si>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</si>
  <si>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</si>
  <si>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</si>
  <si>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</si>
  <si>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</si>
  <si>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</si>
  <si>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</si>
  <si>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</si>
  <si>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</si>
  <si>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</si>
  <si>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</si>
  <si>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</si>
  <si>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</si>
  <si>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</si>
  <si>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</si>
  <si>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</si>
  <si>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</si>
  <si>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</si>
  <si>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</si>
  <si>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</si>
  <si>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</si>
  <si>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</si>
  <si>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</si>
  <si>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</si>
  <si>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</si>
  <si>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</si>
  <si>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</si>
  <si>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</si>
  <si>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</si>
  <si>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</si>
  <si>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</si>
  <si>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</si>
  <si>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</si>
  <si>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</si>
  <si>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</si>
  <si>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</si>
  <si>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</si>
  <si>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</si>
  <si>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</si>
  <si>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</si>
  <si>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</si>
  <si>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</si>
  <si>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</si>
  <si>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</si>
  <si>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</si>
  <si>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</si>
  <si>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</si>
  <si>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</si>
  <si>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</si>
  <si>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</si>
  <si>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</si>
  <si>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</si>
  <si>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</si>
  <si>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</si>
  <si>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</si>
  <si>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</si>
  <si>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</si>
  <si>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</si>
  <si>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</si>
  <si>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</si>
  <si>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</si>
  <si>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</si>
  <si>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</si>
  <si>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</si>
  <si>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</si>
  <si>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</si>
  <si>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</si>
  <si>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</si>
  <si>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</si>
  <si>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</si>
  <si>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</si>
  <si>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</si>
  <si>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</si>
  <si>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Additional Fuel Tax or Subsidy Rate by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</si>
</sst>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9">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M8" sqref="M8"/>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2851</v>
      </c>
    </row>
    <row r="11" spans="1:2" x14ac:dyDescent="0.25">
      <c r="A11" s="41"/>
    </row>
    <row r="12" spans="1:2" x14ac:dyDescent="0.25">
      <c r="A12" t="s">
        <v>111</v>
      </c>
    </row>
    <row r="13" spans="1:2" x14ac:dyDescent="0.25">
      <c r="A13" t="s">
        <v>112</v>
      </c>
    </row>
    <row r="14" spans="1:2" x14ac:dyDescent="0.25">
      <c r="A14" t="s">
        <v>113</v>
      </c>
    </row>
    <row r="16" spans="1:2" x14ac:dyDescent="0.25">
      <c r="A16" s="42" t="s">
        <v>2946</v>
      </c>
      <c r="B16" s="161"/>
    </row>
    <row r="17" spans="1:3" x14ac:dyDescent="0.25">
      <c r="A17" t="s">
        <v>2929</v>
      </c>
      <c r="B17" s="20">
        <f>MAX(PolicyLevers!H:H)</f>
        <v>1601</v>
      </c>
    </row>
    <row r="18" spans="1:3" x14ac:dyDescent="0.25">
      <c r="A18" t="s">
        <v>2945</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3100</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3358</v>
      </c>
      <c r="B21" s="161"/>
    </row>
    <row r="22" spans="1:3" x14ac:dyDescent="0.25">
      <c r="A22" t="s">
        <v>3352</v>
      </c>
    </row>
    <row r="23" spans="1:3" x14ac:dyDescent="0.25">
      <c r="A23" t="s">
        <v>3353</v>
      </c>
    </row>
    <row r="24" spans="1:3" x14ac:dyDescent="0.25">
      <c r="A24" t="s">
        <v>3354</v>
      </c>
    </row>
    <row r="25" spans="1:3" x14ac:dyDescent="0.25">
      <c r="A25" t="s">
        <v>3355</v>
      </c>
    </row>
    <row r="27" spans="1:3" x14ac:dyDescent="0.25">
      <c r="A27" s="42" t="s">
        <v>3356</v>
      </c>
      <c r="B27" s="161"/>
      <c r="C27" s="161"/>
    </row>
    <row r="28" spans="1:3" x14ac:dyDescent="0.25">
      <c r="A28" t="s">
        <v>2939</v>
      </c>
    </row>
    <row r="29" spans="1:3" x14ac:dyDescent="0.25">
      <c r="A29" t="s">
        <v>2925</v>
      </c>
    </row>
    <row r="30" spans="1:3" x14ac:dyDescent="0.25">
      <c r="A30" t="s">
        <v>2926</v>
      </c>
    </row>
    <row r="31" spans="1:3" x14ac:dyDescent="0.25">
      <c r="A31" t="s">
        <v>2927</v>
      </c>
    </row>
    <row r="32" spans="1:3" x14ac:dyDescent="0.25">
      <c r="A32" t="s">
        <v>2928</v>
      </c>
    </row>
    <row r="34" spans="1:2" x14ac:dyDescent="0.25">
      <c r="A34" t="s">
        <v>2940</v>
      </c>
    </row>
    <row r="35" spans="1:2" x14ac:dyDescent="0.25">
      <c r="A35" t="s">
        <v>2923</v>
      </c>
    </row>
    <row r="36" spans="1:2" x14ac:dyDescent="0.25">
      <c r="A36" t="s">
        <v>2924</v>
      </c>
    </row>
    <row r="38" spans="1:2" x14ac:dyDescent="0.25">
      <c r="A38" t="s">
        <v>2941</v>
      </c>
    </row>
    <row r="39" spans="1:2" x14ac:dyDescent="0.25">
      <c r="A39" t="s">
        <v>2930</v>
      </c>
    </row>
    <row r="40" spans="1:2" x14ac:dyDescent="0.25">
      <c r="A40" t="s">
        <v>2931</v>
      </c>
    </row>
    <row r="42" spans="1:2" x14ac:dyDescent="0.25">
      <c r="A42" t="s">
        <v>2942</v>
      </c>
    </row>
    <row r="43" spans="1:2" x14ac:dyDescent="0.25">
      <c r="A43" t="s">
        <v>2932</v>
      </c>
    </row>
    <row r="44" spans="1:2" x14ac:dyDescent="0.25">
      <c r="A44" t="s">
        <v>2933</v>
      </c>
    </row>
    <row r="46" spans="1:2" x14ac:dyDescent="0.25">
      <c r="A46" s="42" t="s">
        <v>3357</v>
      </c>
      <c r="B46" s="161"/>
    </row>
    <row r="47" spans="1:2" x14ac:dyDescent="0.25">
      <c r="A47" t="s">
        <v>2934</v>
      </c>
    </row>
    <row r="48" spans="1:2" x14ac:dyDescent="0.25">
      <c r="A48" t="s">
        <v>2935</v>
      </c>
    </row>
    <row r="50" spans="1:1" x14ac:dyDescent="0.25">
      <c r="A50" t="s">
        <v>2936</v>
      </c>
    </row>
    <row r="51" spans="1:1" x14ac:dyDescent="0.25">
      <c r="A51" t="s">
        <v>2943</v>
      </c>
    </row>
    <row r="52" spans="1:1" x14ac:dyDescent="0.25">
      <c r="A52" t="s">
        <v>2937</v>
      </c>
    </row>
    <row r="53" spans="1:1" x14ac:dyDescent="0.25">
      <c r="A53" t="s">
        <v>2938</v>
      </c>
    </row>
  </sheetData>
  <conditionalFormatting sqref="B18">
    <cfRule type="containsText" dxfId="8" priority="3" stopIfTrue="1" operator="containsText" text="No duplicate ID numbers">
      <formula>NOT(ISERROR(SEARCH("No duplicate ID numbers",B18)))</formula>
    </cfRule>
    <cfRule type="cellIs" dxfId="7" priority="4" operator="greaterThan">
      <formula>0</formula>
    </cfRule>
  </conditionalFormatting>
  <conditionalFormatting sqref="B19">
    <cfRule type="containsText" dxfId="6" priority="1" stopIfTrue="1" operator="containsText" text="No missing ID numbers">
      <formula>NOT(ISERROR(SEARCH("No missing ID numbers",B19)))</formula>
    </cfRule>
    <cfRule type="cellIs" dxfId="5"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11" activePane="bottomLeft" state="frozen"/>
      <selection pane="bottomLeft" activeCell="D11" sqref="D1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3327</v>
      </c>
      <c r="M1"/>
    </row>
    <row r="2" spans="1:14" x14ac:dyDescent="0.25">
      <c r="A2" s="16" t="s">
        <v>3328</v>
      </c>
      <c r="M2"/>
    </row>
    <row r="3" spans="1:14" ht="45" x14ac:dyDescent="0.25">
      <c r="A3" s="170" t="s">
        <v>3</v>
      </c>
      <c r="B3" s="170" t="s">
        <v>0</v>
      </c>
      <c r="C3" s="170" t="s">
        <v>1</v>
      </c>
      <c r="D3" s="371" t="s">
        <v>364</v>
      </c>
      <c r="E3" s="170" t="s">
        <v>2292</v>
      </c>
      <c r="F3" s="372" t="s">
        <v>70</v>
      </c>
      <c r="G3" s="372" t="s">
        <v>71</v>
      </c>
      <c r="H3" s="372" t="s">
        <v>82</v>
      </c>
      <c r="I3" s="170" t="s">
        <v>30</v>
      </c>
      <c r="J3" s="170" t="s">
        <v>2</v>
      </c>
      <c r="K3" s="170" t="s">
        <v>463</v>
      </c>
      <c r="L3" s="170" t="s">
        <v>196</v>
      </c>
      <c r="M3" s="211" t="s">
        <v>149</v>
      </c>
      <c r="N3" s="373" t="s">
        <v>150</v>
      </c>
    </row>
    <row r="4" spans="1:14" ht="75" x14ac:dyDescent="0.25">
      <c r="A4" s="2" t="s">
        <v>4</v>
      </c>
      <c r="B4" s="2" t="s">
        <v>2431</v>
      </c>
      <c r="C4" s="1" t="s">
        <v>2426</v>
      </c>
      <c r="D4" s="2" t="s">
        <v>2425</v>
      </c>
      <c r="E4" s="2" t="s">
        <v>2427</v>
      </c>
      <c r="F4" s="168">
        <v>0</v>
      </c>
      <c r="G4" s="168">
        <v>1</v>
      </c>
      <c r="H4" s="168">
        <v>0.02</v>
      </c>
      <c r="I4" s="2" t="s">
        <v>2428</v>
      </c>
      <c r="J4" s="44" t="s">
        <v>3500</v>
      </c>
      <c r="K4" s="47" t="s">
        <v>2430</v>
      </c>
      <c r="L4" s="2" t="s">
        <v>2429</v>
      </c>
    </row>
    <row r="5" spans="1:14" ht="75" x14ac:dyDescent="0.25">
      <c r="A5" s="2" t="s">
        <v>4</v>
      </c>
      <c r="B5" s="2" t="s">
        <v>2505</v>
      </c>
      <c r="C5" s="1" t="s">
        <v>2506</v>
      </c>
      <c r="D5" s="2" t="s">
        <v>2506</v>
      </c>
      <c r="E5" s="2" t="s">
        <v>2507</v>
      </c>
      <c r="F5" s="172">
        <v>0</v>
      </c>
      <c r="G5" s="172">
        <v>300</v>
      </c>
      <c r="H5" s="172">
        <v>5</v>
      </c>
      <c r="I5" s="2" t="s">
        <v>2508</v>
      </c>
      <c r="J5" s="6" t="s">
        <v>3501</v>
      </c>
      <c r="K5" s="2"/>
      <c r="L5" s="2" t="s">
        <v>2773</v>
      </c>
      <c r="M5" s="213" t="s">
        <v>3349</v>
      </c>
    </row>
    <row r="6" spans="1:14" ht="75" x14ac:dyDescent="0.25">
      <c r="A6" s="2" t="s">
        <v>4</v>
      </c>
      <c r="B6" s="2" t="s">
        <v>2501</v>
      </c>
      <c r="C6" s="1" t="s">
        <v>2502</v>
      </c>
      <c r="D6" s="2" t="s">
        <v>2510</v>
      </c>
      <c r="E6" s="1" t="s">
        <v>2503</v>
      </c>
      <c r="F6" s="363">
        <v>0</v>
      </c>
      <c r="G6" s="363">
        <v>1</v>
      </c>
      <c r="H6" s="363">
        <v>0.02</v>
      </c>
      <c r="I6" s="44" t="s">
        <v>2504</v>
      </c>
      <c r="J6" s="44" t="s">
        <v>2511</v>
      </c>
      <c r="K6" s="47"/>
      <c r="L6" s="47" t="s">
        <v>2774</v>
      </c>
      <c r="M6" s="212" t="s">
        <v>2509</v>
      </c>
    </row>
    <row r="7" spans="1:14" ht="390" x14ac:dyDescent="0.25">
      <c r="A7" s="2" t="s">
        <v>4</v>
      </c>
      <c r="B7" s="2" t="s">
        <v>3145</v>
      </c>
      <c r="C7" s="1" t="s">
        <v>487</v>
      </c>
      <c r="D7" s="2" t="s">
        <v>3146</v>
      </c>
      <c r="E7" s="1" t="s">
        <v>2332</v>
      </c>
      <c r="F7" s="363">
        <v>0</v>
      </c>
      <c r="G7" s="363">
        <v>1</v>
      </c>
      <c r="H7" s="363">
        <v>0.01</v>
      </c>
      <c r="I7" s="44" t="s">
        <v>488</v>
      </c>
      <c r="J7" s="44" t="s">
        <v>3502</v>
      </c>
      <c r="K7" s="47" t="s">
        <v>489</v>
      </c>
      <c r="L7" s="47" t="s">
        <v>490</v>
      </c>
      <c r="M7" s="213" t="s">
        <v>3329</v>
      </c>
    </row>
    <row r="8" spans="1:14" ht="45" x14ac:dyDescent="0.25">
      <c r="A8" s="2" t="s">
        <v>4</v>
      </c>
      <c r="B8" s="2" t="s">
        <v>486</v>
      </c>
      <c r="C8" s="1" t="s">
        <v>481</v>
      </c>
      <c r="D8" s="2" t="s">
        <v>480</v>
      </c>
      <c r="E8" s="1" t="s">
        <v>2331</v>
      </c>
      <c r="F8" s="363">
        <v>0</v>
      </c>
      <c r="G8" s="363">
        <v>0.5</v>
      </c>
      <c r="H8" s="363">
        <v>0.01</v>
      </c>
      <c r="I8" s="47" t="s">
        <v>482</v>
      </c>
      <c r="J8" s="222" t="s">
        <v>3503</v>
      </c>
      <c r="K8" s="47" t="s">
        <v>483</v>
      </c>
      <c r="L8" s="47" t="s">
        <v>484</v>
      </c>
      <c r="M8" s="212" t="s">
        <v>485</v>
      </c>
    </row>
    <row r="9" spans="1:14" ht="75" x14ac:dyDescent="0.25">
      <c r="A9" s="1" t="s">
        <v>4</v>
      </c>
      <c r="B9" s="1" t="s">
        <v>11</v>
      </c>
      <c r="C9" s="1" t="s">
        <v>114</v>
      </c>
      <c r="D9" s="43" t="s">
        <v>11</v>
      </c>
      <c r="E9" s="1" t="s">
        <v>2330</v>
      </c>
      <c r="F9" s="364">
        <v>0</v>
      </c>
      <c r="G9" s="364">
        <v>1</v>
      </c>
      <c r="H9" s="206">
        <v>0.02</v>
      </c>
      <c r="I9" s="44" t="s">
        <v>464</v>
      </c>
      <c r="J9" s="44" t="s">
        <v>2333</v>
      </c>
      <c r="K9" s="44" t="s">
        <v>197</v>
      </c>
      <c r="L9" s="6" t="s">
        <v>198</v>
      </c>
      <c r="M9" s="365" t="s">
        <v>151</v>
      </c>
      <c r="N9" s="44" t="s">
        <v>179</v>
      </c>
    </row>
    <row r="10" spans="1:14" ht="330" x14ac:dyDescent="0.25">
      <c r="A10" s="1" t="s">
        <v>4</v>
      </c>
      <c r="B10" s="1" t="s">
        <v>5</v>
      </c>
      <c r="C10" s="1" t="s">
        <v>315</v>
      </c>
      <c r="D10" s="43" t="s">
        <v>365</v>
      </c>
      <c r="E10" s="1" t="s">
        <v>2329</v>
      </c>
      <c r="F10" s="364">
        <v>0</v>
      </c>
      <c r="G10" s="364">
        <v>1</v>
      </c>
      <c r="H10" s="364">
        <v>0.01</v>
      </c>
      <c r="I10" s="44" t="s">
        <v>115</v>
      </c>
      <c r="J10" s="44" t="s">
        <v>3504</v>
      </c>
      <c r="K10" s="44" t="s">
        <v>199</v>
      </c>
      <c r="L10" s="6" t="s">
        <v>200</v>
      </c>
      <c r="M10" s="365" t="s">
        <v>3330</v>
      </c>
      <c r="N10" s="44" t="s">
        <v>3331</v>
      </c>
    </row>
    <row r="11" spans="1:14" ht="195" x14ac:dyDescent="0.25">
      <c r="A11" s="2" t="s">
        <v>4</v>
      </c>
      <c r="B11" s="2" t="s">
        <v>3147</v>
      </c>
      <c r="C11" s="1" t="s">
        <v>2549</v>
      </c>
      <c r="D11" s="2" t="s">
        <v>3148</v>
      </c>
      <c r="E11" s="1" t="s">
        <v>2550</v>
      </c>
      <c r="F11" s="363">
        <v>0</v>
      </c>
      <c r="G11" s="363">
        <v>1</v>
      </c>
      <c r="H11" s="363">
        <v>0.01</v>
      </c>
      <c r="I11" s="44" t="s">
        <v>488</v>
      </c>
      <c r="J11" s="44" t="s">
        <v>3505</v>
      </c>
      <c r="K11" s="47"/>
      <c r="L11" s="47" t="s">
        <v>2775</v>
      </c>
      <c r="M11" s="284" t="s">
        <v>2551</v>
      </c>
    </row>
    <row r="12" spans="1:14" ht="45" x14ac:dyDescent="0.25">
      <c r="A12" s="2" t="s">
        <v>4</v>
      </c>
      <c r="B12" s="2" t="s">
        <v>491</v>
      </c>
      <c r="C12" s="1" t="s">
        <v>492</v>
      </c>
      <c r="D12" s="2" t="s">
        <v>491</v>
      </c>
      <c r="E12" s="1" t="s">
        <v>2328</v>
      </c>
      <c r="F12" s="168">
        <v>0</v>
      </c>
      <c r="G12" s="168">
        <v>0.2</v>
      </c>
      <c r="H12" s="168">
        <v>0.01</v>
      </c>
      <c r="I12" s="6" t="s">
        <v>493</v>
      </c>
      <c r="J12" s="44" t="s">
        <v>3506</v>
      </c>
      <c r="K12" s="44" t="s">
        <v>494</v>
      </c>
      <c r="L12" s="6" t="s">
        <v>495</v>
      </c>
      <c r="M12" s="366" t="s">
        <v>496</v>
      </c>
    </row>
    <row r="13" spans="1:14" ht="150" x14ac:dyDescent="0.25">
      <c r="A13" s="1" t="s">
        <v>4</v>
      </c>
      <c r="B13" s="1" t="s">
        <v>3112</v>
      </c>
      <c r="C13" s="1" t="s">
        <v>3113</v>
      </c>
      <c r="D13" s="1" t="s">
        <v>3112</v>
      </c>
      <c r="E13" s="1" t="s">
        <v>3114</v>
      </c>
      <c r="F13" s="206">
        <v>0</v>
      </c>
      <c r="G13" s="206">
        <v>0.26</v>
      </c>
      <c r="H13" s="206">
        <v>0.01</v>
      </c>
      <c r="I13" s="44" t="s">
        <v>3115</v>
      </c>
      <c r="J13" s="44" t="s">
        <v>3507</v>
      </c>
      <c r="K13" s="44" t="s">
        <v>201</v>
      </c>
      <c r="L13" s="6" t="s">
        <v>202</v>
      </c>
      <c r="M13" s="367" t="s">
        <v>3348</v>
      </c>
    </row>
    <row r="14" spans="1:14" ht="225" x14ac:dyDescent="0.25">
      <c r="A14" s="1" t="s">
        <v>72</v>
      </c>
      <c r="B14" s="1" t="s">
        <v>15</v>
      </c>
      <c r="C14" s="1" t="s">
        <v>2541</v>
      </c>
      <c r="D14" s="1" t="s">
        <v>15</v>
      </c>
      <c r="E14" s="1" t="s">
        <v>2540</v>
      </c>
      <c r="F14" s="364">
        <v>0</v>
      </c>
      <c r="G14" s="364">
        <v>1</v>
      </c>
      <c r="H14" s="364">
        <v>0.01</v>
      </c>
      <c r="I14" s="44" t="s">
        <v>117</v>
      </c>
      <c r="J14" s="44" t="s">
        <v>3508</v>
      </c>
      <c r="K14" s="44" t="s">
        <v>203</v>
      </c>
      <c r="L14" s="6" t="s">
        <v>204</v>
      </c>
      <c r="M14" s="365" t="s">
        <v>3332</v>
      </c>
    </row>
    <row r="15" spans="1:14" ht="75" x14ac:dyDescent="0.25">
      <c r="A15" s="1" t="s">
        <v>72</v>
      </c>
      <c r="B15" s="1" t="s">
        <v>103</v>
      </c>
      <c r="C15" s="1" t="s">
        <v>316</v>
      </c>
      <c r="D15" s="1" t="s">
        <v>103</v>
      </c>
      <c r="E15" s="1" t="s">
        <v>2327</v>
      </c>
      <c r="F15" s="364">
        <v>0</v>
      </c>
      <c r="G15" s="364">
        <v>0.75</v>
      </c>
      <c r="H15" s="364">
        <v>0.01</v>
      </c>
      <c r="I15" s="44" t="s">
        <v>32</v>
      </c>
      <c r="J15" s="44" t="s">
        <v>3509</v>
      </c>
      <c r="K15" s="44" t="s">
        <v>205</v>
      </c>
      <c r="L15" s="6" t="s">
        <v>206</v>
      </c>
      <c r="M15" s="365" t="s">
        <v>152</v>
      </c>
      <c r="N15" s="44" t="s">
        <v>450</v>
      </c>
    </row>
    <row r="16" spans="1:14" ht="45" x14ac:dyDescent="0.25">
      <c r="A16" s="1" t="s">
        <v>72</v>
      </c>
      <c r="B16" s="1" t="s">
        <v>14</v>
      </c>
      <c r="C16" s="1" t="s">
        <v>7</v>
      </c>
      <c r="D16" s="1" t="s">
        <v>14</v>
      </c>
      <c r="E16" s="1" t="s">
        <v>2326</v>
      </c>
      <c r="F16" s="1">
        <v>0</v>
      </c>
      <c r="G16" s="1">
        <v>1</v>
      </c>
      <c r="H16" s="1">
        <v>1</v>
      </c>
      <c r="I16" s="44" t="s">
        <v>31</v>
      </c>
      <c r="J16" s="44" t="s">
        <v>2340</v>
      </c>
      <c r="K16" s="44" t="s">
        <v>207</v>
      </c>
      <c r="L16" s="6" t="s">
        <v>208</v>
      </c>
    </row>
    <row r="17" spans="1:14" ht="60" x14ac:dyDescent="0.25">
      <c r="A17" s="1" t="s">
        <v>72</v>
      </c>
      <c r="B17" s="1" t="s">
        <v>274</v>
      </c>
      <c r="C17" s="1" t="s">
        <v>317</v>
      </c>
      <c r="D17" s="43" t="s">
        <v>366</v>
      </c>
      <c r="E17" s="1" t="s">
        <v>2325</v>
      </c>
      <c r="F17" s="1">
        <v>0</v>
      </c>
      <c r="G17" s="206">
        <v>0.24</v>
      </c>
      <c r="H17" s="207">
        <v>5.0000000000000001E-3</v>
      </c>
      <c r="I17" s="44" t="s">
        <v>275</v>
      </c>
      <c r="J17" s="44" t="s">
        <v>2334</v>
      </c>
      <c r="K17" s="44" t="s">
        <v>276</v>
      </c>
      <c r="L17" s="6" t="s">
        <v>277</v>
      </c>
      <c r="M17" s="366" t="s">
        <v>321</v>
      </c>
      <c r="N17" s="6" t="s">
        <v>415</v>
      </c>
    </row>
    <row r="18" spans="1:14" ht="60" x14ac:dyDescent="0.25">
      <c r="A18" s="1" t="s">
        <v>72</v>
      </c>
      <c r="B18" s="1" t="s">
        <v>278</v>
      </c>
      <c r="C18" s="1" t="s">
        <v>281</v>
      </c>
      <c r="D18" s="43" t="s">
        <v>366</v>
      </c>
      <c r="E18" s="1" t="s">
        <v>2324</v>
      </c>
      <c r="F18" s="1">
        <v>0</v>
      </c>
      <c r="G18" s="364">
        <v>0.5</v>
      </c>
      <c r="H18" s="206">
        <v>0.01</v>
      </c>
      <c r="I18" s="44" t="s">
        <v>282</v>
      </c>
      <c r="J18" s="44" t="s">
        <v>3510</v>
      </c>
      <c r="K18" s="44" t="s">
        <v>279</v>
      </c>
      <c r="L18" s="6" t="s">
        <v>280</v>
      </c>
      <c r="M18" s="366" t="s">
        <v>322</v>
      </c>
      <c r="N18" s="45"/>
    </row>
    <row r="19" spans="1:14" ht="45" x14ac:dyDescent="0.25">
      <c r="A19" s="1" t="s">
        <v>72</v>
      </c>
      <c r="B19" s="1" t="s">
        <v>13</v>
      </c>
      <c r="C19" s="1" t="s">
        <v>130</v>
      </c>
      <c r="D19" s="1" t="s">
        <v>13</v>
      </c>
      <c r="E19" s="1" t="s">
        <v>2323</v>
      </c>
      <c r="F19" s="1">
        <v>0</v>
      </c>
      <c r="G19" s="1">
        <v>1</v>
      </c>
      <c r="H19" s="1">
        <v>1</v>
      </c>
      <c r="I19" s="44" t="s">
        <v>31</v>
      </c>
      <c r="J19" s="44" t="s">
        <v>3053</v>
      </c>
      <c r="K19" s="44" t="s">
        <v>209</v>
      </c>
      <c r="L19" s="6" t="s">
        <v>210</v>
      </c>
      <c r="M19" s="366" t="s">
        <v>75</v>
      </c>
      <c r="N19" s="45"/>
    </row>
    <row r="20" spans="1:14" ht="45" x14ac:dyDescent="0.25">
      <c r="A20" s="1" t="s">
        <v>72</v>
      </c>
      <c r="B20" s="1" t="s">
        <v>2516</v>
      </c>
      <c r="C20" s="1" t="s">
        <v>2515</v>
      </c>
      <c r="D20" s="1" t="s">
        <v>16</v>
      </c>
      <c r="E20" s="1" t="s">
        <v>2322</v>
      </c>
      <c r="F20" s="364">
        <v>0</v>
      </c>
      <c r="G20" s="364">
        <v>0.5</v>
      </c>
      <c r="H20" s="364">
        <v>0.01</v>
      </c>
      <c r="I20" s="44" t="s">
        <v>2517</v>
      </c>
      <c r="J20" s="44" t="s">
        <v>3333</v>
      </c>
      <c r="K20" s="44" t="s">
        <v>211</v>
      </c>
      <c r="L20" s="6" t="s">
        <v>212</v>
      </c>
      <c r="M20" s="365" t="s">
        <v>158</v>
      </c>
    </row>
    <row r="21" spans="1:14" ht="45" x14ac:dyDescent="0.25">
      <c r="A21" s="1" t="s">
        <v>72</v>
      </c>
      <c r="B21" s="1" t="s">
        <v>12</v>
      </c>
      <c r="C21" s="1" t="s">
        <v>6</v>
      </c>
      <c r="D21" s="1" t="s">
        <v>12</v>
      </c>
      <c r="E21" s="1" t="s">
        <v>2321</v>
      </c>
      <c r="F21" s="1">
        <v>0</v>
      </c>
      <c r="G21" s="1">
        <v>1</v>
      </c>
      <c r="H21" s="1">
        <v>1</v>
      </c>
      <c r="I21" s="44" t="s">
        <v>31</v>
      </c>
      <c r="J21" s="44" t="s">
        <v>3511</v>
      </c>
      <c r="K21" s="44" t="s">
        <v>213</v>
      </c>
      <c r="L21" s="6" t="s">
        <v>214</v>
      </c>
    </row>
    <row r="22" spans="1:14" ht="30" x14ac:dyDescent="0.25">
      <c r="A22" s="2" t="s">
        <v>8</v>
      </c>
      <c r="B22" s="2" t="s">
        <v>349</v>
      </c>
      <c r="C22" s="1" t="s">
        <v>350</v>
      </c>
      <c r="D22" s="2" t="s">
        <v>349</v>
      </c>
      <c r="E22" s="1" t="s">
        <v>2320</v>
      </c>
      <c r="F22" s="2">
        <v>0</v>
      </c>
      <c r="G22" s="2">
        <v>1</v>
      </c>
      <c r="H22" s="2">
        <v>1</v>
      </c>
      <c r="I22" s="6" t="s">
        <v>31</v>
      </c>
      <c r="J22" s="44" t="s">
        <v>3334</v>
      </c>
      <c r="K22" s="44" t="s">
        <v>351</v>
      </c>
      <c r="L22" s="6" t="s">
        <v>352</v>
      </c>
    </row>
    <row r="23" spans="1:14" ht="60" x14ac:dyDescent="0.25">
      <c r="A23" s="2" t="s">
        <v>8</v>
      </c>
      <c r="B23" s="2" t="s">
        <v>28</v>
      </c>
      <c r="C23" s="1" t="s">
        <v>3150</v>
      </c>
      <c r="D23" s="44" t="s">
        <v>3262</v>
      </c>
      <c r="E23" s="2" t="s">
        <v>3151</v>
      </c>
      <c r="F23" s="363">
        <v>0</v>
      </c>
      <c r="G23" s="363">
        <v>1</v>
      </c>
      <c r="H23" s="363">
        <v>0.01</v>
      </c>
      <c r="I23" s="6" t="s">
        <v>2904</v>
      </c>
      <c r="J23" s="44" t="s">
        <v>3152</v>
      </c>
      <c r="K23" s="44" t="s">
        <v>251</v>
      </c>
      <c r="L23" s="6" t="s">
        <v>252</v>
      </c>
    </row>
    <row r="24" spans="1:14" ht="150" x14ac:dyDescent="0.25">
      <c r="A24" s="1" t="s">
        <v>8</v>
      </c>
      <c r="B24" s="44" t="s">
        <v>3263</v>
      </c>
      <c r="C24" s="1" t="s">
        <v>2820</v>
      </c>
      <c r="D24" s="44" t="s">
        <v>3263</v>
      </c>
      <c r="E24" s="1" t="s">
        <v>2311</v>
      </c>
      <c r="F24" s="364">
        <v>0</v>
      </c>
      <c r="G24" s="206">
        <v>1</v>
      </c>
      <c r="H24" s="206">
        <v>0.01</v>
      </c>
      <c r="I24" s="44" t="s">
        <v>36</v>
      </c>
      <c r="J24" s="44" t="s">
        <v>3097</v>
      </c>
      <c r="K24" s="44" t="s">
        <v>2498</v>
      </c>
      <c r="L24" s="6" t="s">
        <v>2499</v>
      </c>
      <c r="M24" s="366" t="s">
        <v>156</v>
      </c>
    </row>
    <row r="25" spans="1:14" ht="45" x14ac:dyDescent="0.25">
      <c r="A25" s="2" t="s">
        <v>8</v>
      </c>
      <c r="B25" s="2" t="s">
        <v>283</v>
      </c>
      <c r="C25" s="1" t="s">
        <v>286</v>
      </c>
      <c r="D25" s="2" t="s">
        <v>367</v>
      </c>
      <c r="E25" s="1" t="s">
        <v>2319</v>
      </c>
      <c r="F25" s="168">
        <v>-0.5</v>
      </c>
      <c r="G25" s="168">
        <v>1</v>
      </c>
      <c r="H25" s="168">
        <v>0.02</v>
      </c>
      <c r="I25" s="6" t="s">
        <v>287</v>
      </c>
      <c r="J25" s="44" t="s">
        <v>3512</v>
      </c>
      <c r="K25" s="44" t="s">
        <v>289</v>
      </c>
      <c r="L25" s="6" t="s">
        <v>291</v>
      </c>
      <c r="M25" s="366" t="s">
        <v>323</v>
      </c>
    </row>
    <row r="26" spans="1:14" ht="45" x14ac:dyDescent="0.25">
      <c r="A26" s="2" t="s">
        <v>8</v>
      </c>
      <c r="B26" s="2" t="s">
        <v>284</v>
      </c>
      <c r="C26" s="1" t="s">
        <v>285</v>
      </c>
      <c r="D26" s="2" t="s">
        <v>367</v>
      </c>
      <c r="E26" s="1" t="s">
        <v>2318</v>
      </c>
      <c r="F26" s="168">
        <v>-0.5</v>
      </c>
      <c r="G26" s="168">
        <v>1</v>
      </c>
      <c r="H26" s="168">
        <v>0.02</v>
      </c>
      <c r="I26" s="6" t="s">
        <v>288</v>
      </c>
      <c r="J26" s="44" t="s">
        <v>3513</v>
      </c>
      <c r="K26" s="44" t="s">
        <v>290</v>
      </c>
      <c r="L26" s="6" t="s">
        <v>291</v>
      </c>
      <c r="M26" s="366" t="s">
        <v>323</v>
      </c>
    </row>
    <row r="27" spans="1:14" ht="45" x14ac:dyDescent="0.25">
      <c r="A27" s="1" t="s">
        <v>8</v>
      </c>
      <c r="B27" s="1" t="s">
        <v>3514</v>
      </c>
      <c r="C27" s="1" t="s">
        <v>318</v>
      </c>
      <c r="D27" s="1" t="s">
        <v>3514</v>
      </c>
      <c r="E27" s="1" t="s">
        <v>3540</v>
      </c>
      <c r="F27" s="1">
        <v>0</v>
      </c>
      <c r="G27" s="1">
        <v>1</v>
      </c>
      <c r="H27" s="1">
        <v>1</v>
      </c>
      <c r="I27" s="44" t="s">
        <v>31</v>
      </c>
    </row>
    <row r="28" spans="1:14" ht="60" x14ac:dyDescent="0.25">
      <c r="A28" s="1" t="s">
        <v>8</v>
      </c>
      <c r="B28" s="1" t="s">
        <v>17</v>
      </c>
      <c r="C28" s="1" t="s">
        <v>29</v>
      </c>
      <c r="D28" s="1" t="s">
        <v>17</v>
      </c>
      <c r="E28" s="1" t="s">
        <v>2317</v>
      </c>
      <c r="F28" s="364">
        <v>0</v>
      </c>
      <c r="G28" s="206">
        <v>1</v>
      </c>
      <c r="H28" s="206">
        <v>0.01</v>
      </c>
      <c r="I28" s="44" t="s">
        <v>35</v>
      </c>
      <c r="J28" s="44" t="s">
        <v>3515</v>
      </c>
      <c r="K28" s="44" t="s">
        <v>215</v>
      </c>
      <c r="L28" s="6" t="s">
        <v>216</v>
      </c>
      <c r="M28" s="365" t="s">
        <v>158</v>
      </c>
    </row>
    <row r="29" spans="1:14" ht="135" x14ac:dyDescent="0.25">
      <c r="A29" s="1" t="s">
        <v>8</v>
      </c>
      <c r="B29" s="1" t="s">
        <v>132</v>
      </c>
      <c r="C29" s="1" t="s">
        <v>131</v>
      </c>
      <c r="D29" s="1" t="s">
        <v>132</v>
      </c>
      <c r="E29" s="1" t="s">
        <v>2316</v>
      </c>
      <c r="F29" s="5">
        <v>0</v>
      </c>
      <c r="G29" s="5">
        <v>25000</v>
      </c>
      <c r="H29" s="5">
        <v>500</v>
      </c>
      <c r="I29" s="44" t="s">
        <v>193</v>
      </c>
      <c r="J29" s="44" t="s">
        <v>3516</v>
      </c>
      <c r="K29" s="44" t="s">
        <v>217</v>
      </c>
      <c r="L29" s="6" t="s">
        <v>218</v>
      </c>
      <c r="M29" s="365" t="s">
        <v>153</v>
      </c>
      <c r="N29" s="44" t="s">
        <v>194</v>
      </c>
    </row>
    <row r="30" spans="1:14" ht="60" x14ac:dyDescent="0.25">
      <c r="A30" s="1" t="s">
        <v>8</v>
      </c>
      <c r="B30" s="1" t="s">
        <v>19</v>
      </c>
      <c r="C30" s="1" t="s">
        <v>3094</v>
      </c>
      <c r="D30" s="1" t="s">
        <v>19</v>
      </c>
      <c r="E30" s="1" t="s">
        <v>2315</v>
      </c>
      <c r="F30" s="364">
        <v>0</v>
      </c>
      <c r="G30" s="364">
        <v>1</v>
      </c>
      <c r="H30" s="364">
        <v>0.01</v>
      </c>
      <c r="I30" s="44" t="s">
        <v>35</v>
      </c>
      <c r="J30" s="44" t="s">
        <v>3517</v>
      </c>
      <c r="K30" s="44" t="s">
        <v>219</v>
      </c>
      <c r="L30" s="6" t="s">
        <v>220</v>
      </c>
      <c r="M30" s="365" t="s">
        <v>154</v>
      </c>
      <c r="N30" s="44"/>
    </row>
    <row r="31" spans="1:14" ht="60" x14ac:dyDescent="0.25">
      <c r="A31" s="1" t="s">
        <v>8</v>
      </c>
      <c r="B31" s="1" t="s">
        <v>136</v>
      </c>
      <c r="C31" s="1" t="s">
        <v>297</v>
      </c>
      <c r="D31" s="1" t="s">
        <v>136</v>
      </c>
      <c r="E31" s="1" t="s">
        <v>2314</v>
      </c>
      <c r="F31" s="364">
        <v>0</v>
      </c>
      <c r="G31" s="364">
        <v>1.1299999999999999</v>
      </c>
      <c r="H31" s="364">
        <v>0.01</v>
      </c>
      <c r="I31" s="44" t="s">
        <v>137</v>
      </c>
      <c r="J31" s="44" t="s">
        <v>3518</v>
      </c>
      <c r="K31" s="44" t="s">
        <v>221</v>
      </c>
      <c r="L31" s="6" t="s">
        <v>222</v>
      </c>
      <c r="M31" s="365" t="s">
        <v>155</v>
      </c>
      <c r="N31" s="44" t="s">
        <v>420</v>
      </c>
    </row>
    <row r="32" spans="1:14" ht="45" x14ac:dyDescent="0.25">
      <c r="A32" s="1" t="s">
        <v>8</v>
      </c>
      <c r="B32" s="1" t="s">
        <v>3519</v>
      </c>
      <c r="C32" s="1" t="s">
        <v>3149</v>
      </c>
      <c r="D32" s="1" t="s">
        <v>3519</v>
      </c>
      <c r="E32" s="208"/>
      <c r="F32" s="1">
        <v>0</v>
      </c>
      <c r="G32" s="1">
        <v>1</v>
      </c>
      <c r="H32" s="1">
        <v>1</v>
      </c>
      <c r="I32" s="44" t="s">
        <v>31</v>
      </c>
      <c r="J32" s="222" t="s">
        <v>3520</v>
      </c>
    </row>
    <row r="33" spans="1:14" ht="75" x14ac:dyDescent="0.25">
      <c r="A33" s="1" t="s">
        <v>8</v>
      </c>
      <c r="B33" s="1" t="s">
        <v>3521</v>
      </c>
      <c r="C33" s="1" t="s">
        <v>133</v>
      </c>
      <c r="D33" s="1" t="s">
        <v>3521</v>
      </c>
      <c r="E33" s="208"/>
      <c r="F33" s="1">
        <v>0</v>
      </c>
      <c r="G33" s="1">
        <v>1</v>
      </c>
      <c r="H33" s="1">
        <v>1</v>
      </c>
      <c r="I33" s="44" t="s">
        <v>31</v>
      </c>
      <c r="J33" s="222" t="s">
        <v>3335</v>
      </c>
    </row>
    <row r="34" spans="1:14" ht="45" x14ac:dyDescent="0.25">
      <c r="A34" s="1" t="s">
        <v>8</v>
      </c>
      <c r="B34" s="1" t="s">
        <v>3522</v>
      </c>
      <c r="C34" s="1" t="s">
        <v>378</v>
      </c>
      <c r="D34" s="1" t="s">
        <v>3522</v>
      </c>
      <c r="E34" s="1" t="s">
        <v>3541</v>
      </c>
      <c r="F34" s="1">
        <v>0</v>
      </c>
      <c r="G34" s="1">
        <v>1</v>
      </c>
      <c r="H34" s="1">
        <v>1</v>
      </c>
      <c r="I34" s="44" t="s">
        <v>31</v>
      </c>
      <c r="J34" s="44"/>
    </row>
    <row r="35" spans="1:14" ht="90" x14ac:dyDescent="0.25">
      <c r="A35" s="1" t="s">
        <v>8</v>
      </c>
      <c r="B35" s="1" t="s">
        <v>2289</v>
      </c>
      <c r="C35" s="1" t="s">
        <v>2288</v>
      </c>
      <c r="D35" s="1" t="s">
        <v>2290</v>
      </c>
      <c r="E35" s="208"/>
      <c r="F35" s="223">
        <v>0</v>
      </c>
      <c r="G35" s="1">
        <v>20</v>
      </c>
      <c r="H35" s="1">
        <v>1</v>
      </c>
      <c r="I35" s="6" t="s">
        <v>134</v>
      </c>
      <c r="J35" s="44" t="s">
        <v>3523</v>
      </c>
      <c r="K35" s="44" t="s">
        <v>223</v>
      </c>
      <c r="L35" s="6" t="s">
        <v>2291</v>
      </c>
      <c r="M35" s="366" t="s">
        <v>3524</v>
      </c>
      <c r="N35" s="366" t="s">
        <v>3524</v>
      </c>
    </row>
    <row r="36" spans="1:14" ht="165" x14ac:dyDescent="0.25">
      <c r="A36" s="2" t="s">
        <v>8</v>
      </c>
      <c r="B36" s="2" t="s">
        <v>266</v>
      </c>
      <c r="C36" s="1" t="s">
        <v>267</v>
      </c>
      <c r="D36" s="2" t="s">
        <v>266</v>
      </c>
      <c r="E36" s="1" t="s">
        <v>2313</v>
      </c>
      <c r="F36" s="168">
        <v>0</v>
      </c>
      <c r="G36" s="168">
        <v>0.6</v>
      </c>
      <c r="H36" s="168">
        <v>0.01</v>
      </c>
      <c r="I36" s="6" t="s">
        <v>271</v>
      </c>
      <c r="J36" s="44" t="s">
        <v>3525</v>
      </c>
      <c r="K36" s="6" t="s">
        <v>2270</v>
      </c>
      <c r="L36" s="6" t="s">
        <v>272</v>
      </c>
      <c r="M36" s="365" t="s">
        <v>3347</v>
      </c>
    </row>
    <row r="37" spans="1:14" ht="45" x14ac:dyDescent="0.25">
      <c r="A37" s="2" t="s">
        <v>8</v>
      </c>
      <c r="B37" s="46" t="s">
        <v>2365</v>
      </c>
      <c r="C37" s="1" t="s">
        <v>2366</v>
      </c>
      <c r="D37" s="46" t="s">
        <v>2365</v>
      </c>
      <c r="E37" s="2" t="s">
        <v>2367</v>
      </c>
      <c r="F37" s="168">
        <v>0</v>
      </c>
      <c r="G37" s="168">
        <v>0.9</v>
      </c>
      <c r="H37" s="168">
        <v>0.01</v>
      </c>
      <c r="I37" s="6" t="s">
        <v>2368</v>
      </c>
      <c r="J37" s="44" t="s">
        <v>3336</v>
      </c>
      <c r="K37" s="6" t="s">
        <v>2424</v>
      </c>
      <c r="L37" s="6" t="s">
        <v>2423</v>
      </c>
    </row>
    <row r="38" spans="1:14" ht="60" x14ac:dyDescent="0.25">
      <c r="A38" s="2" t="s">
        <v>8</v>
      </c>
      <c r="B38" s="2" t="s">
        <v>263</v>
      </c>
      <c r="C38" s="1" t="s">
        <v>298</v>
      </c>
      <c r="D38" s="2" t="s">
        <v>368</v>
      </c>
      <c r="E38" s="1" t="s">
        <v>2312</v>
      </c>
      <c r="F38" s="168">
        <v>0</v>
      </c>
      <c r="G38" s="168">
        <v>0.4</v>
      </c>
      <c r="H38" s="168">
        <v>0.01</v>
      </c>
      <c r="I38" s="6" t="s">
        <v>264</v>
      </c>
      <c r="J38" s="44" t="s">
        <v>3526</v>
      </c>
      <c r="K38" s="6" t="s">
        <v>2271</v>
      </c>
      <c r="L38" s="6" t="s">
        <v>265</v>
      </c>
      <c r="M38" s="366" t="s">
        <v>324</v>
      </c>
    </row>
    <row r="39" spans="1:14" ht="180" x14ac:dyDescent="0.25">
      <c r="A39" s="2" t="s">
        <v>8</v>
      </c>
      <c r="B39" s="1" t="s">
        <v>2874</v>
      </c>
      <c r="C39" s="1" t="s">
        <v>2876</v>
      </c>
      <c r="D39" s="1" t="s">
        <v>2874</v>
      </c>
      <c r="E39" s="1" t="s">
        <v>2877</v>
      </c>
      <c r="F39" s="168">
        <v>0</v>
      </c>
      <c r="G39" s="168">
        <v>0.95</v>
      </c>
      <c r="H39" s="168">
        <v>0.01</v>
      </c>
      <c r="I39" s="6" t="s">
        <v>2878</v>
      </c>
      <c r="J39" s="44" t="s">
        <v>3337</v>
      </c>
      <c r="K39" s="44" t="s">
        <v>224</v>
      </c>
      <c r="L39" s="6"/>
      <c r="M39" s="365" t="s">
        <v>3346</v>
      </c>
    </row>
    <row r="40" spans="1:14" ht="195" x14ac:dyDescent="0.25">
      <c r="A40" s="1" t="s">
        <v>8</v>
      </c>
      <c r="B40" s="1" t="s">
        <v>18</v>
      </c>
      <c r="C40" s="1" t="s">
        <v>135</v>
      </c>
      <c r="D40" s="1" t="s">
        <v>18</v>
      </c>
      <c r="E40" s="1" t="s">
        <v>2875</v>
      </c>
      <c r="F40" s="2">
        <v>0</v>
      </c>
      <c r="G40" s="2">
        <v>60</v>
      </c>
      <c r="H40" s="2">
        <v>1</v>
      </c>
      <c r="I40" s="368" t="s">
        <v>147</v>
      </c>
      <c r="J40" s="44" t="s">
        <v>3338</v>
      </c>
      <c r="K40" s="44" t="s">
        <v>224</v>
      </c>
      <c r="L40" s="6" t="s">
        <v>225</v>
      </c>
      <c r="M40" s="365" t="s">
        <v>157</v>
      </c>
    </row>
    <row r="41" spans="1:14" ht="105" x14ac:dyDescent="0.25">
      <c r="A41" s="1" t="s">
        <v>9</v>
      </c>
      <c r="B41" s="1" t="s">
        <v>3367</v>
      </c>
      <c r="C41" s="1" t="s">
        <v>3325</v>
      </c>
      <c r="D41" s="1" t="s">
        <v>3367</v>
      </c>
      <c r="E41" s="1" t="s">
        <v>3326</v>
      </c>
      <c r="F41" s="168">
        <v>0</v>
      </c>
      <c r="G41" s="168">
        <v>0.5</v>
      </c>
      <c r="H41" s="168">
        <v>0.01</v>
      </c>
      <c r="I41" s="6" t="s">
        <v>3324</v>
      </c>
      <c r="J41" s="44" t="s">
        <v>3527</v>
      </c>
    </row>
    <row r="42" spans="1:14" ht="75" x14ac:dyDescent="0.25">
      <c r="A42" s="1" t="s">
        <v>9</v>
      </c>
      <c r="B42" s="1" t="s">
        <v>28</v>
      </c>
      <c r="C42" s="1" t="s">
        <v>3154</v>
      </c>
      <c r="D42" s="1" t="s">
        <v>3155</v>
      </c>
      <c r="E42" s="1" t="s">
        <v>3153</v>
      </c>
      <c r="F42" s="364">
        <v>0</v>
      </c>
      <c r="G42" s="206">
        <v>1</v>
      </c>
      <c r="H42" s="206">
        <v>0.01</v>
      </c>
      <c r="I42" s="44" t="s">
        <v>2904</v>
      </c>
      <c r="J42" s="44" t="s">
        <v>3156</v>
      </c>
      <c r="K42" s="44" t="s">
        <v>251</v>
      </c>
      <c r="L42" s="6" t="s">
        <v>252</v>
      </c>
    </row>
    <row r="43" spans="1:14" ht="30" x14ac:dyDescent="0.25">
      <c r="A43" s="1" t="s">
        <v>9</v>
      </c>
      <c r="B43" s="1" t="s">
        <v>21</v>
      </c>
      <c r="C43" s="1" t="s">
        <v>2856</v>
      </c>
      <c r="D43" s="1" t="s">
        <v>21</v>
      </c>
      <c r="E43" s="1" t="s">
        <v>2857</v>
      </c>
      <c r="F43" s="364">
        <v>0</v>
      </c>
      <c r="G43" s="206">
        <v>1</v>
      </c>
      <c r="H43" s="206">
        <v>0.01</v>
      </c>
      <c r="I43" s="44" t="s">
        <v>35</v>
      </c>
      <c r="J43" s="44" t="s">
        <v>2434</v>
      </c>
      <c r="K43" s="44" t="s">
        <v>226</v>
      </c>
      <c r="L43" s="6" t="s">
        <v>227</v>
      </c>
      <c r="M43" s="365" t="s">
        <v>2435</v>
      </c>
    </row>
    <row r="44" spans="1:14" ht="60" x14ac:dyDescent="0.25">
      <c r="A44" s="1" t="s">
        <v>9</v>
      </c>
      <c r="B44" s="1" t="s">
        <v>25</v>
      </c>
      <c r="C44" s="1" t="s">
        <v>299</v>
      </c>
      <c r="D44" s="1" t="s">
        <v>25</v>
      </c>
      <c r="E44" s="1" t="s">
        <v>2310</v>
      </c>
      <c r="F44" s="364">
        <v>0</v>
      </c>
      <c r="G44" s="206">
        <v>1</v>
      </c>
      <c r="H44" s="206">
        <v>0.01</v>
      </c>
      <c r="I44" s="44" t="s">
        <v>35</v>
      </c>
      <c r="J44" s="44" t="s">
        <v>2335</v>
      </c>
      <c r="K44" s="44" t="s">
        <v>228</v>
      </c>
      <c r="L44" s="6" t="s">
        <v>229</v>
      </c>
      <c r="M44" s="365" t="s">
        <v>158</v>
      </c>
    </row>
    <row r="45" spans="1:14" ht="60" x14ac:dyDescent="0.25">
      <c r="A45" s="1" t="s">
        <v>9</v>
      </c>
      <c r="B45" s="1" t="s">
        <v>23</v>
      </c>
      <c r="C45" s="1" t="s">
        <v>60</v>
      </c>
      <c r="D45" s="1" t="s">
        <v>23</v>
      </c>
      <c r="E45" s="1" t="s">
        <v>2309</v>
      </c>
      <c r="F45" s="364">
        <v>0</v>
      </c>
      <c r="G45" s="206">
        <v>1</v>
      </c>
      <c r="H45" s="206">
        <v>0.01</v>
      </c>
      <c r="I45" s="44" t="s">
        <v>35</v>
      </c>
      <c r="J45" s="44" t="s">
        <v>2336</v>
      </c>
      <c r="K45" s="44" t="s">
        <v>230</v>
      </c>
      <c r="L45" s="6" t="s">
        <v>231</v>
      </c>
      <c r="M45" s="365" t="s">
        <v>158</v>
      </c>
    </row>
    <row r="46" spans="1:14" ht="60" x14ac:dyDescent="0.25">
      <c r="A46" s="1" t="s">
        <v>9</v>
      </c>
      <c r="B46" s="1" t="s">
        <v>104</v>
      </c>
      <c r="C46" s="1" t="s">
        <v>300</v>
      </c>
      <c r="D46" s="1" t="s">
        <v>104</v>
      </c>
      <c r="E46" s="1" t="s">
        <v>2308</v>
      </c>
      <c r="F46" s="206">
        <v>0</v>
      </c>
      <c r="G46" s="206">
        <v>0.25</v>
      </c>
      <c r="H46" s="206">
        <v>0.01</v>
      </c>
      <c r="I46" s="44" t="s">
        <v>32</v>
      </c>
      <c r="J46" s="44" t="s">
        <v>3528</v>
      </c>
      <c r="K46" s="44" t="s">
        <v>232</v>
      </c>
      <c r="L46" s="6" t="s">
        <v>233</v>
      </c>
      <c r="M46" s="366" t="s">
        <v>2283</v>
      </c>
      <c r="N46" s="6" t="s">
        <v>2283</v>
      </c>
    </row>
    <row r="47" spans="1:14" ht="60" x14ac:dyDescent="0.25">
      <c r="A47" s="1" t="s">
        <v>9</v>
      </c>
      <c r="B47" s="1" t="s">
        <v>24</v>
      </c>
      <c r="C47" s="1" t="s">
        <v>301</v>
      </c>
      <c r="D47" s="1" t="s">
        <v>24</v>
      </c>
      <c r="E47" s="1" t="s">
        <v>2307</v>
      </c>
      <c r="F47" s="364">
        <v>0</v>
      </c>
      <c r="G47" s="206">
        <v>1</v>
      </c>
      <c r="H47" s="206">
        <v>0.01</v>
      </c>
      <c r="I47" s="44" t="s">
        <v>35</v>
      </c>
      <c r="J47" s="44" t="s">
        <v>2337</v>
      </c>
      <c r="K47" s="44" t="s">
        <v>234</v>
      </c>
      <c r="L47" s="6" t="s">
        <v>235</v>
      </c>
      <c r="M47" s="365" t="s">
        <v>158</v>
      </c>
    </row>
    <row r="48" spans="1:14" ht="105" x14ac:dyDescent="0.25">
      <c r="A48" s="1" t="s">
        <v>9</v>
      </c>
      <c r="B48" s="1" t="s">
        <v>2766</v>
      </c>
      <c r="C48" s="1" t="s">
        <v>2443</v>
      </c>
      <c r="D48" s="1" t="s">
        <v>2766</v>
      </c>
      <c r="E48" s="1" t="s">
        <v>2457</v>
      </c>
      <c r="F48" s="364">
        <v>0</v>
      </c>
      <c r="G48" s="364">
        <v>1</v>
      </c>
      <c r="H48" s="206">
        <v>0.01</v>
      </c>
      <c r="I48" s="44" t="s">
        <v>2456</v>
      </c>
      <c r="J48" s="44" t="s">
        <v>3529</v>
      </c>
      <c r="K48" s="44" t="s">
        <v>236</v>
      </c>
      <c r="L48" s="6" t="s">
        <v>2781</v>
      </c>
      <c r="M48" s="365"/>
    </row>
    <row r="49" spans="1:14" ht="45" x14ac:dyDescent="0.25">
      <c r="A49" s="2" t="s">
        <v>9</v>
      </c>
      <c r="B49" s="2" t="s">
        <v>2861</v>
      </c>
      <c r="C49" s="1" t="s">
        <v>2864</v>
      </c>
      <c r="D49" s="2" t="s">
        <v>2868</v>
      </c>
      <c r="E49" s="2" t="s">
        <v>2869</v>
      </c>
      <c r="F49" s="363">
        <v>0</v>
      </c>
      <c r="G49" s="168">
        <v>1</v>
      </c>
      <c r="H49" s="168">
        <v>0.01</v>
      </c>
      <c r="I49" s="6" t="s">
        <v>35</v>
      </c>
      <c r="J49" s="6" t="s">
        <v>3423</v>
      </c>
      <c r="K49" s="6" t="s">
        <v>2286</v>
      </c>
      <c r="L49" s="6" t="s">
        <v>2287</v>
      </c>
      <c r="M49" s="366" t="s">
        <v>158</v>
      </c>
    </row>
    <row r="50" spans="1:14" ht="45" x14ac:dyDescent="0.25">
      <c r="A50" s="2" t="s">
        <v>9</v>
      </c>
      <c r="B50" s="2" t="s">
        <v>2862</v>
      </c>
      <c r="C50" s="1" t="s">
        <v>2865</v>
      </c>
      <c r="D50" s="2" t="s">
        <v>2868</v>
      </c>
      <c r="E50" s="2" t="s">
        <v>2870</v>
      </c>
      <c r="F50" s="363">
        <v>0</v>
      </c>
      <c r="G50" s="168">
        <v>1</v>
      </c>
      <c r="H50" s="168">
        <v>0.01</v>
      </c>
      <c r="I50" s="6" t="s">
        <v>35</v>
      </c>
      <c r="J50" s="6" t="s">
        <v>3426</v>
      </c>
      <c r="K50" s="6" t="s">
        <v>2286</v>
      </c>
      <c r="L50" s="6" t="s">
        <v>2287</v>
      </c>
      <c r="M50" s="366"/>
    </row>
    <row r="51" spans="1:14" ht="45" x14ac:dyDescent="0.25">
      <c r="A51" s="2" t="s">
        <v>9</v>
      </c>
      <c r="B51" s="2" t="s">
        <v>2863</v>
      </c>
      <c r="C51" s="1" t="s">
        <v>2866</v>
      </c>
      <c r="D51" s="2" t="s">
        <v>2868</v>
      </c>
      <c r="E51" s="2" t="s">
        <v>2871</v>
      </c>
      <c r="F51" s="363">
        <v>0</v>
      </c>
      <c r="G51" s="168">
        <v>1</v>
      </c>
      <c r="H51" s="168">
        <v>0.01</v>
      </c>
      <c r="I51" s="6" t="s">
        <v>35</v>
      </c>
      <c r="J51" s="6" t="s">
        <v>3424</v>
      </c>
      <c r="K51" s="6" t="s">
        <v>2286</v>
      </c>
      <c r="L51" s="6" t="s">
        <v>2287</v>
      </c>
      <c r="M51" s="366"/>
    </row>
    <row r="52" spans="1:14" ht="45" x14ac:dyDescent="0.25">
      <c r="A52" s="2" t="s">
        <v>9</v>
      </c>
      <c r="B52" s="2" t="s">
        <v>2873</v>
      </c>
      <c r="C52" s="1" t="s">
        <v>2867</v>
      </c>
      <c r="D52" s="2" t="s">
        <v>2868</v>
      </c>
      <c r="E52" s="2" t="s">
        <v>2872</v>
      </c>
      <c r="F52" s="363">
        <v>0</v>
      </c>
      <c r="G52" s="168">
        <v>1</v>
      </c>
      <c r="H52" s="168">
        <v>0.01</v>
      </c>
      <c r="I52" s="6" t="s">
        <v>35</v>
      </c>
      <c r="J52" s="6" t="s">
        <v>3425</v>
      </c>
      <c r="K52" s="6" t="s">
        <v>2286</v>
      </c>
      <c r="L52" s="6" t="s">
        <v>2287</v>
      </c>
      <c r="M52" s="366"/>
    </row>
    <row r="53" spans="1:14" ht="195" x14ac:dyDescent="0.25">
      <c r="A53" s="1" t="s">
        <v>9</v>
      </c>
      <c r="B53" s="1" t="s">
        <v>2483</v>
      </c>
      <c r="C53" s="1" t="s">
        <v>2482</v>
      </c>
      <c r="D53" s="1" t="s">
        <v>2483</v>
      </c>
      <c r="E53" s="1" t="s">
        <v>2485</v>
      </c>
      <c r="F53" s="364">
        <v>0</v>
      </c>
      <c r="G53" s="206">
        <v>1</v>
      </c>
      <c r="H53" s="206">
        <v>0.01</v>
      </c>
      <c r="I53" s="44" t="s">
        <v>2486</v>
      </c>
      <c r="J53" s="44" t="s">
        <v>3339</v>
      </c>
      <c r="K53" s="44"/>
      <c r="L53" s="6" t="s">
        <v>2776</v>
      </c>
      <c r="M53" s="365" t="s">
        <v>3345</v>
      </c>
    </row>
    <row r="54" spans="1:14" ht="60" x14ac:dyDescent="0.25">
      <c r="A54" s="1" t="s">
        <v>9</v>
      </c>
      <c r="B54" s="1" t="s">
        <v>22</v>
      </c>
      <c r="C54" s="1" t="s">
        <v>302</v>
      </c>
      <c r="D54" s="43" t="s">
        <v>369</v>
      </c>
      <c r="E54" s="1" t="s">
        <v>2306</v>
      </c>
      <c r="F54" s="364">
        <v>0</v>
      </c>
      <c r="G54" s="206">
        <v>1</v>
      </c>
      <c r="H54" s="206">
        <v>0.01</v>
      </c>
      <c r="I54" s="44" t="s">
        <v>35</v>
      </c>
      <c r="J54" s="44" t="s">
        <v>3340</v>
      </c>
      <c r="K54" s="44" t="s">
        <v>237</v>
      </c>
      <c r="L54" s="6" t="s">
        <v>238</v>
      </c>
      <c r="M54" s="365"/>
    </row>
    <row r="55" spans="1:14" ht="60" x14ac:dyDescent="0.25">
      <c r="A55" s="1" t="s">
        <v>9</v>
      </c>
      <c r="B55" s="1" t="s">
        <v>20</v>
      </c>
      <c r="C55" s="1" t="s">
        <v>303</v>
      </c>
      <c r="D55" s="43" t="s">
        <v>369</v>
      </c>
      <c r="E55" s="1" t="s">
        <v>2305</v>
      </c>
      <c r="F55" s="364">
        <v>0</v>
      </c>
      <c r="G55" s="206">
        <v>1</v>
      </c>
      <c r="H55" s="206">
        <v>0.01</v>
      </c>
      <c r="I55" s="44" t="s">
        <v>35</v>
      </c>
      <c r="J55" s="44" t="s">
        <v>3341</v>
      </c>
      <c r="K55" s="44" t="s">
        <v>239</v>
      </c>
      <c r="L55" s="6" t="s">
        <v>240</v>
      </c>
      <c r="M55" s="365"/>
    </row>
    <row r="56" spans="1:14" ht="30" x14ac:dyDescent="0.25">
      <c r="A56" s="1" t="s">
        <v>9</v>
      </c>
      <c r="B56" s="1" t="s">
        <v>3374</v>
      </c>
      <c r="C56" s="1" t="s">
        <v>3375</v>
      </c>
      <c r="D56" s="1" t="s">
        <v>3374</v>
      </c>
      <c r="E56" s="1" t="s">
        <v>3376</v>
      </c>
      <c r="F56" s="364">
        <v>0</v>
      </c>
      <c r="G56" s="206">
        <v>1</v>
      </c>
      <c r="H56" s="206">
        <v>0.01</v>
      </c>
      <c r="I56" s="44" t="s">
        <v>35</v>
      </c>
      <c r="J56" s="44" t="s">
        <v>3377</v>
      </c>
      <c r="K56" s="44"/>
      <c r="L56" s="6"/>
      <c r="M56" s="365"/>
    </row>
    <row r="57" spans="1:14" ht="75" x14ac:dyDescent="0.25">
      <c r="A57" s="1" t="s">
        <v>9</v>
      </c>
      <c r="B57" s="1" t="s">
        <v>2545</v>
      </c>
      <c r="C57" s="1" t="s">
        <v>2546</v>
      </c>
      <c r="D57" s="1" t="s">
        <v>2546</v>
      </c>
      <c r="E57" s="1" t="s">
        <v>2547</v>
      </c>
      <c r="F57" s="364">
        <v>0</v>
      </c>
      <c r="G57" s="206">
        <v>1</v>
      </c>
      <c r="H57" s="206">
        <v>0.01</v>
      </c>
      <c r="I57" s="44" t="s">
        <v>2548</v>
      </c>
      <c r="J57" s="44" t="s">
        <v>3530</v>
      </c>
      <c r="K57" s="44"/>
      <c r="L57" s="6" t="s">
        <v>2777</v>
      </c>
      <c r="M57" s="365" t="s">
        <v>3531</v>
      </c>
    </row>
    <row r="58" spans="1:14" ht="60" x14ac:dyDescent="0.25">
      <c r="A58" s="1" t="s">
        <v>139</v>
      </c>
      <c r="B58" s="1" t="s">
        <v>141</v>
      </c>
      <c r="C58" s="1" t="s">
        <v>451</v>
      </c>
      <c r="D58" s="1" t="s">
        <v>141</v>
      </c>
      <c r="E58" s="1" t="s">
        <v>2304</v>
      </c>
      <c r="F58" s="364">
        <v>0</v>
      </c>
      <c r="G58" s="206">
        <v>1</v>
      </c>
      <c r="H58" s="206">
        <v>0.01</v>
      </c>
      <c r="I58" s="44" t="s">
        <v>35</v>
      </c>
      <c r="J58" s="44" t="s">
        <v>2338</v>
      </c>
      <c r="K58" s="44" t="s">
        <v>241</v>
      </c>
      <c r="L58" s="6" t="s">
        <v>242</v>
      </c>
      <c r="M58" s="365" t="s">
        <v>158</v>
      </c>
      <c r="N58" s="44" t="s">
        <v>191</v>
      </c>
    </row>
    <row r="59" spans="1:14" ht="45" x14ac:dyDescent="0.25">
      <c r="A59" s="1" t="s">
        <v>139</v>
      </c>
      <c r="B59" s="1" t="s">
        <v>273</v>
      </c>
      <c r="C59" s="1" t="s">
        <v>460</v>
      </c>
      <c r="D59" s="1" t="s">
        <v>273</v>
      </c>
      <c r="E59" s="1" t="s">
        <v>2303</v>
      </c>
      <c r="F59" s="364">
        <v>0</v>
      </c>
      <c r="G59" s="206">
        <v>1</v>
      </c>
      <c r="H59" s="206">
        <v>0.01</v>
      </c>
      <c r="I59" s="44" t="s">
        <v>35</v>
      </c>
      <c r="J59" s="44"/>
      <c r="K59" s="44" t="s">
        <v>332</v>
      </c>
      <c r="L59" s="6" t="s">
        <v>333</v>
      </c>
      <c r="M59" s="365"/>
      <c r="N59" s="44"/>
    </row>
    <row r="60" spans="1:14" ht="45" x14ac:dyDescent="0.25">
      <c r="A60" s="1" t="s">
        <v>139</v>
      </c>
      <c r="B60" s="1" t="s">
        <v>456</v>
      </c>
      <c r="C60" s="1" t="s">
        <v>457</v>
      </c>
      <c r="D60" s="1" t="s">
        <v>456</v>
      </c>
      <c r="E60" s="1" t="s">
        <v>2302</v>
      </c>
      <c r="F60" s="364">
        <v>0</v>
      </c>
      <c r="G60" s="206">
        <v>1</v>
      </c>
      <c r="H60" s="206">
        <v>0.01</v>
      </c>
      <c r="I60" s="44" t="s">
        <v>35</v>
      </c>
      <c r="J60" s="44"/>
      <c r="K60" s="44"/>
      <c r="L60" s="6" t="s">
        <v>2782</v>
      </c>
      <c r="M60" s="365"/>
      <c r="N60" s="44"/>
    </row>
    <row r="61" spans="1:14" ht="30" x14ac:dyDescent="0.25">
      <c r="A61" s="1" t="s">
        <v>139</v>
      </c>
      <c r="B61" s="1" t="s">
        <v>192</v>
      </c>
      <c r="C61" s="1" t="s">
        <v>452</v>
      </c>
      <c r="D61" s="1" t="s">
        <v>192</v>
      </c>
      <c r="E61" s="1" t="s">
        <v>2301</v>
      </c>
      <c r="F61" s="364">
        <v>0</v>
      </c>
      <c r="G61" s="206">
        <v>1</v>
      </c>
      <c r="H61" s="206">
        <v>0.01</v>
      </c>
      <c r="I61" s="44" t="s">
        <v>35</v>
      </c>
      <c r="J61" s="44" t="s">
        <v>3532</v>
      </c>
      <c r="K61" s="44" t="s">
        <v>243</v>
      </c>
      <c r="L61" s="6" t="s">
        <v>244</v>
      </c>
      <c r="M61" s="365" t="s">
        <v>158</v>
      </c>
      <c r="N61" s="44"/>
    </row>
    <row r="62" spans="1:14" ht="45" x14ac:dyDescent="0.25">
      <c r="A62" s="1" t="s">
        <v>139</v>
      </c>
      <c r="B62" s="1" t="s">
        <v>2858</v>
      </c>
      <c r="C62" s="1" t="s">
        <v>2859</v>
      </c>
      <c r="D62" s="1" t="s">
        <v>2858</v>
      </c>
      <c r="E62" s="1" t="s">
        <v>2860</v>
      </c>
      <c r="F62" s="364">
        <v>0</v>
      </c>
      <c r="G62" s="206">
        <v>1</v>
      </c>
      <c r="H62" s="206">
        <v>0.01</v>
      </c>
      <c r="I62" s="44" t="s">
        <v>35</v>
      </c>
      <c r="J62" s="44" t="s">
        <v>2879</v>
      </c>
      <c r="K62" s="44" t="s">
        <v>245</v>
      </c>
      <c r="L62" s="6" t="s">
        <v>246</v>
      </c>
      <c r="M62" s="365" t="s">
        <v>158</v>
      </c>
      <c r="N62" s="44"/>
    </row>
    <row r="63" spans="1:14" ht="45" x14ac:dyDescent="0.25">
      <c r="A63" s="1" t="s">
        <v>139</v>
      </c>
      <c r="B63" s="1" t="s">
        <v>142</v>
      </c>
      <c r="C63" s="1" t="s">
        <v>453</v>
      </c>
      <c r="D63" s="1" t="s">
        <v>142</v>
      </c>
      <c r="E63" s="1" t="s">
        <v>2300</v>
      </c>
      <c r="F63" s="364">
        <v>0</v>
      </c>
      <c r="G63" s="206">
        <v>1</v>
      </c>
      <c r="H63" s="206">
        <v>0.01</v>
      </c>
      <c r="I63" s="44" t="s">
        <v>35</v>
      </c>
      <c r="J63" s="44" t="s">
        <v>2339</v>
      </c>
      <c r="K63" s="44" t="s">
        <v>247</v>
      </c>
      <c r="L63" s="6" t="s">
        <v>248</v>
      </c>
      <c r="M63" s="365" t="s">
        <v>158</v>
      </c>
      <c r="N63" s="44"/>
    </row>
    <row r="64" spans="1:14" ht="30" x14ac:dyDescent="0.25">
      <c r="A64" s="1" t="s">
        <v>139</v>
      </c>
      <c r="B64" s="1" t="s">
        <v>140</v>
      </c>
      <c r="C64" s="1" t="s">
        <v>2893</v>
      </c>
      <c r="D64" s="1" t="s">
        <v>140</v>
      </c>
      <c r="E64" s="1" t="s">
        <v>2299</v>
      </c>
      <c r="F64" s="364">
        <v>0</v>
      </c>
      <c r="G64" s="206">
        <v>1</v>
      </c>
      <c r="H64" s="206">
        <v>0.01</v>
      </c>
      <c r="I64" s="44" t="s">
        <v>35</v>
      </c>
      <c r="J64" s="44" t="s">
        <v>2880</v>
      </c>
      <c r="K64" s="44" t="s">
        <v>249</v>
      </c>
      <c r="L64" s="6" t="s">
        <v>250</v>
      </c>
      <c r="M64" s="365" t="s">
        <v>158</v>
      </c>
      <c r="N64" s="44"/>
    </row>
    <row r="65" spans="1:14" ht="45" x14ac:dyDescent="0.25">
      <c r="A65" s="1" t="s">
        <v>139</v>
      </c>
      <c r="B65" s="1" t="s">
        <v>454</v>
      </c>
      <c r="C65" s="1" t="s">
        <v>455</v>
      </c>
      <c r="D65" s="1" t="s">
        <v>454</v>
      </c>
      <c r="E65" s="1" t="s">
        <v>2298</v>
      </c>
      <c r="F65" s="364">
        <v>0</v>
      </c>
      <c r="G65" s="206">
        <v>1</v>
      </c>
      <c r="H65" s="206">
        <v>0.01</v>
      </c>
      <c r="I65" s="44" t="s">
        <v>35</v>
      </c>
      <c r="J65" s="44"/>
      <c r="K65" s="44"/>
      <c r="L65" s="6" t="s">
        <v>2783</v>
      </c>
      <c r="M65" s="365"/>
      <c r="N65" s="44"/>
    </row>
    <row r="66" spans="1:14" ht="105" x14ac:dyDescent="0.25">
      <c r="A66" s="1" t="s">
        <v>139</v>
      </c>
      <c r="B66" s="1" t="s">
        <v>2487</v>
      </c>
      <c r="C66" s="1" t="s">
        <v>2488</v>
      </c>
      <c r="D66" s="1" t="s">
        <v>2487</v>
      </c>
      <c r="E66" s="1" t="s">
        <v>2489</v>
      </c>
      <c r="F66" s="364">
        <v>0</v>
      </c>
      <c r="G66" s="206">
        <v>1</v>
      </c>
      <c r="H66" s="206">
        <v>0.01</v>
      </c>
      <c r="I66" s="44" t="s">
        <v>2490</v>
      </c>
      <c r="J66" s="44" t="s">
        <v>3378</v>
      </c>
      <c r="K66" s="44"/>
      <c r="L66" s="6" t="s">
        <v>2778</v>
      </c>
      <c r="M66" s="213" t="s">
        <v>2491</v>
      </c>
      <c r="N66" s="44"/>
    </row>
    <row r="67" spans="1:14" ht="60" x14ac:dyDescent="0.25">
      <c r="A67" s="2" t="s">
        <v>2532</v>
      </c>
      <c r="B67" s="2" t="s">
        <v>2536</v>
      </c>
      <c r="C67" s="1" t="s">
        <v>304</v>
      </c>
      <c r="D67" s="2" t="s">
        <v>2535</v>
      </c>
      <c r="E67" s="1" t="s">
        <v>2297</v>
      </c>
      <c r="F67" s="168">
        <v>0</v>
      </c>
      <c r="G67" s="168">
        <v>1</v>
      </c>
      <c r="H67" s="168">
        <v>0.01</v>
      </c>
      <c r="I67" s="6" t="s">
        <v>59</v>
      </c>
      <c r="J67" s="6" t="s">
        <v>3533</v>
      </c>
      <c r="K67" s="6" t="s">
        <v>255</v>
      </c>
      <c r="L67" s="6" t="s">
        <v>256</v>
      </c>
      <c r="M67" s="365" t="s">
        <v>158</v>
      </c>
      <c r="N67" s="6"/>
    </row>
    <row r="68" spans="1:14" ht="60" x14ac:dyDescent="0.25">
      <c r="A68" s="2" t="s">
        <v>2532</v>
      </c>
      <c r="B68" s="2" t="s">
        <v>2819</v>
      </c>
      <c r="C68" s="1" t="s">
        <v>2818</v>
      </c>
      <c r="D68" s="2" t="s">
        <v>370</v>
      </c>
      <c r="E68" s="1" t="s">
        <v>2816</v>
      </c>
      <c r="F68" s="168">
        <v>0</v>
      </c>
      <c r="G68" s="168">
        <v>1</v>
      </c>
      <c r="H68" s="168">
        <v>0.01</v>
      </c>
      <c r="I68" s="44" t="s">
        <v>2817</v>
      </c>
      <c r="J68" s="6" t="s">
        <v>3534</v>
      </c>
      <c r="K68" s="6" t="s">
        <v>363</v>
      </c>
      <c r="L68" s="6" t="s">
        <v>2779</v>
      </c>
      <c r="M68" s="365" t="s">
        <v>158</v>
      </c>
      <c r="N68" s="6"/>
    </row>
    <row r="69" spans="1:14" ht="45" x14ac:dyDescent="0.25">
      <c r="A69" s="2" t="s">
        <v>2532</v>
      </c>
      <c r="B69" s="2" t="s">
        <v>2533</v>
      </c>
      <c r="C69" s="1" t="s">
        <v>2534</v>
      </c>
      <c r="D69" s="2" t="s">
        <v>2537</v>
      </c>
      <c r="E69" s="1" t="s">
        <v>2538</v>
      </c>
      <c r="F69" s="168">
        <v>0</v>
      </c>
      <c r="G69" s="168">
        <v>1</v>
      </c>
      <c r="H69" s="168">
        <v>0.01</v>
      </c>
      <c r="I69" s="44" t="s">
        <v>2539</v>
      </c>
      <c r="J69" s="6" t="s">
        <v>3535</v>
      </c>
      <c r="K69" s="6"/>
      <c r="L69" s="6" t="s">
        <v>2780</v>
      </c>
      <c r="M69" s="365"/>
      <c r="N69" s="6"/>
    </row>
    <row r="70" spans="1:14" ht="75" x14ac:dyDescent="0.25">
      <c r="A70" s="1" t="s">
        <v>10</v>
      </c>
      <c r="B70" s="1" t="s">
        <v>3261</v>
      </c>
      <c r="C70" s="1" t="s">
        <v>2458</v>
      </c>
      <c r="D70" s="1" t="s">
        <v>3261</v>
      </c>
      <c r="E70" s="1" t="s">
        <v>2296</v>
      </c>
      <c r="F70" s="1">
        <v>0</v>
      </c>
      <c r="G70" s="1">
        <v>300</v>
      </c>
      <c r="H70" s="1">
        <v>5</v>
      </c>
      <c r="I70" s="208" t="s">
        <v>145</v>
      </c>
      <c r="J70" s="44" t="s">
        <v>3342</v>
      </c>
      <c r="K70" s="44" t="s">
        <v>253</v>
      </c>
      <c r="L70" s="6" t="s">
        <v>254</v>
      </c>
      <c r="M70" s="366" t="s">
        <v>2432</v>
      </c>
      <c r="N70" s="6" t="s">
        <v>417</v>
      </c>
    </row>
    <row r="71" spans="1:14" ht="60" x14ac:dyDescent="0.25">
      <c r="A71" s="1" t="s">
        <v>10</v>
      </c>
      <c r="B71" s="1" t="s">
        <v>27</v>
      </c>
      <c r="C71" s="1" t="s">
        <v>146</v>
      </c>
      <c r="D71" s="1" t="s">
        <v>27</v>
      </c>
      <c r="E71" s="1" t="s">
        <v>3542</v>
      </c>
      <c r="F71" s="168">
        <v>0</v>
      </c>
      <c r="G71" s="168">
        <v>1</v>
      </c>
      <c r="H71" s="168">
        <v>0.01</v>
      </c>
      <c r="I71" s="44" t="s">
        <v>3536</v>
      </c>
      <c r="J71" s="44" t="s">
        <v>3537</v>
      </c>
      <c r="K71" s="6" t="s">
        <v>257</v>
      </c>
      <c r="L71" s="6" t="s">
        <v>258</v>
      </c>
      <c r="M71" s="365" t="s">
        <v>158</v>
      </c>
    </row>
    <row r="72" spans="1:14" ht="60" x14ac:dyDescent="0.25">
      <c r="A72" s="2" t="s">
        <v>10</v>
      </c>
      <c r="B72" s="2" t="s">
        <v>2492</v>
      </c>
      <c r="C72" s="1" t="s">
        <v>2494</v>
      </c>
      <c r="D72" s="2" t="s">
        <v>2495</v>
      </c>
      <c r="E72" s="2" t="s">
        <v>2497</v>
      </c>
      <c r="F72" s="1">
        <v>0</v>
      </c>
      <c r="G72" s="1">
        <v>1</v>
      </c>
      <c r="H72" s="1">
        <v>1</v>
      </c>
      <c r="I72" s="44" t="s">
        <v>31</v>
      </c>
      <c r="J72" s="44"/>
    </row>
    <row r="73" spans="1:14" ht="75" x14ac:dyDescent="0.25">
      <c r="A73" s="2" t="s">
        <v>10</v>
      </c>
      <c r="B73" s="2" t="s">
        <v>3098</v>
      </c>
      <c r="C73" s="1" t="s">
        <v>2493</v>
      </c>
      <c r="D73" s="2" t="s">
        <v>2631</v>
      </c>
      <c r="E73" s="2" t="s">
        <v>2496</v>
      </c>
      <c r="F73" s="1">
        <v>0</v>
      </c>
      <c r="G73" s="1">
        <v>1</v>
      </c>
      <c r="H73" s="1">
        <v>1</v>
      </c>
      <c r="I73" s="44" t="s">
        <v>31</v>
      </c>
      <c r="J73" s="44" t="s">
        <v>3099</v>
      </c>
      <c r="K73" s="44" t="s">
        <v>253</v>
      </c>
      <c r="L73" s="6" t="s">
        <v>254</v>
      </c>
    </row>
    <row r="74" spans="1:14" ht="60" x14ac:dyDescent="0.25">
      <c r="A74" s="2" t="s">
        <v>10</v>
      </c>
      <c r="B74" s="2" t="s">
        <v>2793</v>
      </c>
      <c r="C74" s="1" t="s">
        <v>2792</v>
      </c>
      <c r="D74" s="2" t="s">
        <v>2793</v>
      </c>
      <c r="E74" s="1" t="s">
        <v>2794</v>
      </c>
      <c r="F74" s="1">
        <v>0</v>
      </c>
      <c r="G74" s="1">
        <v>1</v>
      </c>
      <c r="H74" s="1">
        <v>1</v>
      </c>
      <c r="I74" s="44" t="s">
        <v>31</v>
      </c>
      <c r="J74" s="6"/>
    </row>
    <row r="75" spans="1:14" ht="30" x14ac:dyDescent="0.25">
      <c r="A75" s="2" t="s">
        <v>10</v>
      </c>
      <c r="B75" s="2" t="s">
        <v>2841</v>
      </c>
      <c r="C75" s="1" t="s">
        <v>2841</v>
      </c>
      <c r="D75" s="2" t="s">
        <v>2841</v>
      </c>
      <c r="E75" s="2" t="s">
        <v>2842</v>
      </c>
      <c r="F75" s="168">
        <v>0</v>
      </c>
      <c r="G75" s="168">
        <v>1</v>
      </c>
      <c r="H75" s="168">
        <v>0.01</v>
      </c>
      <c r="I75" s="44" t="s">
        <v>2843</v>
      </c>
      <c r="J75" s="44" t="s">
        <v>3343</v>
      </c>
      <c r="K75" s="6" t="s">
        <v>3017</v>
      </c>
    </row>
    <row r="76" spans="1:14" ht="45" x14ac:dyDescent="0.25">
      <c r="A76" s="1" t="s">
        <v>10</v>
      </c>
      <c r="B76" s="1" t="s">
        <v>26</v>
      </c>
      <c r="C76" s="1" t="s">
        <v>3553</v>
      </c>
      <c r="D76" s="1" t="s">
        <v>26</v>
      </c>
      <c r="E76" s="1" t="s">
        <v>2295</v>
      </c>
      <c r="F76" s="364">
        <v>0</v>
      </c>
      <c r="G76" s="364">
        <v>0.2</v>
      </c>
      <c r="H76" s="369">
        <v>5.0000000000000001E-3</v>
      </c>
      <c r="I76" s="44" t="s">
        <v>3538</v>
      </c>
      <c r="J76" s="44" t="s">
        <v>3539</v>
      </c>
      <c r="K76" s="6" t="s">
        <v>259</v>
      </c>
      <c r="L76" s="6" t="s">
        <v>260</v>
      </c>
      <c r="M76" s="366" t="s">
        <v>159</v>
      </c>
    </row>
    <row r="77" spans="1:14" ht="90" x14ac:dyDescent="0.25">
      <c r="A77" s="1" t="s">
        <v>2736</v>
      </c>
      <c r="B77" s="208" t="s">
        <v>334</v>
      </c>
      <c r="C77" s="1" t="s">
        <v>305</v>
      </c>
      <c r="D77" s="1" t="s">
        <v>371</v>
      </c>
      <c r="E77" s="1" t="s">
        <v>2294</v>
      </c>
      <c r="F77" s="206">
        <v>0</v>
      </c>
      <c r="G77" s="206">
        <v>0.4</v>
      </c>
      <c r="H77" s="364">
        <v>0.01</v>
      </c>
      <c r="I77" s="44" t="s">
        <v>33</v>
      </c>
      <c r="J77" s="44" t="s">
        <v>3344</v>
      </c>
      <c r="K77" s="44" t="s">
        <v>261</v>
      </c>
      <c r="L77" s="6" t="s">
        <v>262</v>
      </c>
      <c r="M77" s="365"/>
    </row>
    <row r="78" spans="1:14" ht="90" x14ac:dyDescent="0.25">
      <c r="A78" s="4" t="str">
        <f>A$77</f>
        <v>Research and Development</v>
      </c>
      <c r="B78" s="4" t="str">
        <f t="shared" ref="B78:B81" si="0">B$77</f>
        <v>Capital Cost Reduction</v>
      </c>
      <c r="C78" s="1" t="s">
        <v>306</v>
      </c>
      <c r="D78" s="4" t="str">
        <f t="shared" ref="D78:L81" si="1">D$77</f>
        <v>R&amp;D Capital Cost Reductions</v>
      </c>
      <c r="E78" s="1" t="s">
        <v>3359</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307</v>
      </c>
      <c r="D79" s="4" t="str">
        <f t="shared" si="1"/>
        <v>R&amp;D Capital Cost Reductions</v>
      </c>
      <c r="E79" s="1" t="s">
        <v>3360</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308</v>
      </c>
      <c r="D80" s="4" t="str">
        <f t="shared" si="1"/>
        <v>R&amp;D Capital Cost Reductions</v>
      </c>
      <c r="E80" s="1" t="s">
        <v>3361</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309</v>
      </c>
      <c r="D81" s="4" t="str">
        <f t="shared" si="1"/>
        <v>R&amp;D Capital Cost Reductions</v>
      </c>
      <c r="E81" s="1" t="s">
        <v>3362</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2736</v>
      </c>
      <c r="B82" s="2" t="s">
        <v>2891</v>
      </c>
      <c r="C82" s="1" t="s">
        <v>2892</v>
      </c>
      <c r="D82" s="2" t="s">
        <v>2891</v>
      </c>
      <c r="E82" s="363" t="s">
        <v>2894</v>
      </c>
      <c r="F82" s="206">
        <v>0</v>
      </c>
      <c r="G82" s="206">
        <v>1</v>
      </c>
      <c r="H82" s="364">
        <v>0.01</v>
      </c>
      <c r="I82" s="44" t="s">
        <v>35</v>
      </c>
      <c r="J82" s="44" t="s">
        <v>2896</v>
      </c>
      <c r="K82" s="6" t="s">
        <v>2898</v>
      </c>
      <c r="L82" s="6" t="s">
        <v>2897</v>
      </c>
      <c r="M82" s="366" t="s">
        <v>2895</v>
      </c>
    </row>
    <row r="83" spans="1:13" ht="90" x14ac:dyDescent="0.25">
      <c r="A83" s="1" t="s">
        <v>2736</v>
      </c>
      <c r="B83" s="208" t="s">
        <v>348</v>
      </c>
      <c r="C83" s="1" t="s">
        <v>310</v>
      </c>
      <c r="D83" s="1" t="s">
        <v>372</v>
      </c>
      <c r="E83" s="1" t="s">
        <v>2293</v>
      </c>
      <c r="F83" s="206">
        <v>0</v>
      </c>
      <c r="G83" s="206">
        <v>0.4</v>
      </c>
      <c r="H83" s="364">
        <v>0.01</v>
      </c>
      <c r="I83" s="44" t="s">
        <v>34</v>
      </c>
      <c r="J83" s="44" t="s">
        <v>3350</v>
      </c>
      <c r="K83" s="44" t="s">
        <v>261</v>
      </c>
      <c r="L83" s="6" t="s">
        <v>262</v>
      </c>
    </row>
    <row r="84" spans="1:13" ht="90" x14ac:dyDescent="0.25">
      <c r="A84" s="4" t="str">
        <f>A$83</f>
        <v>Research and Development</v>
      </c>
      <c r="B84" s="4" t="str">
        <f>B$83</f>
        <v>Fuel Use Reduction</v>
      </c>
      <c r="C84" s="1" t="s">
        <v>311</v>
      </c>
      <c r="D84" s="4" t="str">
        <f t="shared" ref="D84:L87" si="3">D$83</f>
        <v>R&amp;D Fuel Use Reductions</v>
      </c>
      <c r="E84" s="1" t="s">
        <v>3363</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312</v>
      </c>
      <c r="D85" s="4" t="str">
        <f t="shared" si="3"/>
        <v>R&amp;D Fuel Use Reductions</v>
      </c>
      <c r="E85" s="1" t="s">
        <v>3364</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313</v>
      </c>
      <c r="D86" s="4" t="str">
        <f t="shared" si="3"/>
        <v>R&amp;D Fuel Use Reductions</v>
      </c>
      <c r="E86" s="1" t="s">
        <v>3365</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314</v>
      </c>
      <c r="D87" s="4" t="str">
        <f t="shared" si="3"/>
        <v>R&amp;D Fuel Use Reductions</v>
      </c>
      <c r="E87" s="1" t="s">
        <v>3366</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2913</v>
      </c>
      <c r="B88" s="1" t="s">
        <v>2914</v>
      </c>
      <c r="C88" s="1" t="s">
        <v>2918</v>
      </c>
      <c r="D88" s="208"/>
      <c r="E88" s="1" t="s">
        <v>2915</v>
      </c>
      <c r="F88" s="206">
        <v>-0.08</v>
      </c>
      <c r="G88" s="206">
        <v>0.02</v>
      </c>
      <c r="H88" s="207">
        <v>1E-3</v>
      </c>
      <c r="I88" s="1" t="s">
        <v>2922</v>
      </c>
      <c r="J88" s="1" t="s">
        <v>3141</v>
      </c>
      <c r="K88" s="1"/>
      <c r="L88" s="1"/>
      <c r="M88" s="370" t="s">
        <v>2916</v>
      </c>
    </row>
    <row r="89" spans="1:13" ht="150" x14ac:dyDescent="0.25">
      <c r="A89" s="1" t="s">
        <v>3055</v>
      </c>
      <c r="B89" s="1" t="s">
        <v>3056</v>
      </c>
      <c r="C89" s="1" t="s">
        <v>3063</v>
      </c>
      <c r="D89" s="208"/>
      <c r="E89" s="1" t="s">
        <v>3103</v>
      </c>
      <c r="F89" s="1">
        <v>0</v>
      </c>
      <c r="G89" s="1">
        <v>10</v>
      </c>
      <c r="H89" s="1">
        <v>1</v>
      </c>
      <c r="I89" s="1" t="s">
        <v>3030</v>
      </c>
      <c r="J89" s="1" t="s">
        <v>3351</v>
      </c>
      <c r="K89" s="1" t="s">
        <v>3031</v>
      </c>
    </row>
    <row r="90" spans="1:13" ht="150" x14ac:dyDescent="0.25">
      <c r="A90" s="1" t="s">
        <v>3055</v>
      </c>
      <c r="B90" s="1" t="s">
        <v>3057</v>
      </c>
      <c r="C90" s="1" t="s">
        <v>3064</v>
      </c>
      <c r="D90" s="208"/>
      <c r="E90" s="1" t="s">
        <v>3104</v>
      </c>
      <c r="F90" s="1">
        <v>0</v>
      </c>
      <c r="G90" s="1">
        <v>10</v>
      </c>
      <c r="H90" s="1">
        <v>1</v>
      </c>
      <c r="I90" s="1" t="s">
        <v>3030</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3055</v>
      </c>
      <c r="B91" s="1" t="s">
        <v>480</v>
      </c>
      <c r="C91" s="1" t="s">
        <v>3065</v>
      </c>
      <c r="D91" s="208"/>
      <c r="E91" s="1" t="s">
        <v>3105</v>
      </c>
      <c r="F91" s="1">
        <v>0</v>
      </c>
      <c r="G91" s="1">
        <v>10</v>
      </c>
      <c r="H91" s="1">
        <v>1</v>
      </c>
      <c r="I91" s="1" t="s">
        <v>3030</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3055</v>
      </c>
      <c r="B92" s="1" t="s">
        <v>3058</v>
      </c>
      <c r="C92" s="1" t="s">
        <v>3066</v>
      </c>
      <c r="D92" s="208"/>
      <c r="E92" s="1" t="s">
        <v>3106</v>
      </c>
      <c r="F92" s="1">
        <v>0</v>
      </c>
      <c r="G92" s="1">
        <v>10</v>
      </c>
      <c r="H92" s="1">
        <v>1</v>
      </c>
      <c r="I92" s="1" t="s">
        <v>3030</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3055</v>
      </c>
      <c r="B93" s="1" t="s">
        <v>3059</v>
      </c>
      <c r="C93" s="1" t="s">
        <v>3067</v>
      </c>
      <c r="D93" s="208"/>
      <c r="E93" s="1" t="s">
        <v>3107</v>
      </c>
      <c r="F93" s="1">
        <v>0</v>
      </c>
      <c r="G93" s="1">
        <v>10</v>
      </c>
      <c r="H93" s="1">
        <v>1</v>
      </c>
      <c r="I93" s="1" t="s">
        <v>3030</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3055</v>
      </c>
      <c r="B94" s="1" t="s">
        <v>278</v>
      </c>
      <c r="C94" s="1" t="s">
        <v>3068</v>
      </c>
      <c r="D94" s="208"/>
      <c r="E94" s="1" t="s">
        <v>3108</v>
      </c>
      <c r="F94" s="1">
        <v>0</v>
      </c>
      <c r="G94" s="1">
        <v>10</v>
      </c>
      <c r="H94" s="1">
        <v>1</v>
      </c>
      <c r="I94" s="1" t="s">
        <v>3030</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3055</v>
      </c>
      <c r="B95" s="1" t="s">
        <v>3060</v>
      </c>
      <c r="C95" s="1" t="s">
        <v>3069</v>
      </c>
      <c r="D95" s="208"/>
      <c r="E95" s="1" t="s">
        <v>3109</v>
      </c>
      <c r="F95" s="1">
        <v>0</v>
      </c>
      <c r="G95" s="1">
        <v>10</v>
      </c>
      <c r="H95" s="1">
        <v>1</v>
      </c>
      <c r="I95" s="1" t="s">
        <v>3030</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3055</v>
      </c>
      <c r="B96" s="1" t="s">
        <v>3061</v>
      </c>
      <c r="C96" s="1" t="s">
        <v>3070</v>
      </c>
      <c r="D96" s="208"/>
      <c r="E96" s="1" t="s">
        <v>3110</v>
      </c>
      <c r="F96" s="1">
        <v>0</v>
      </c>
      <c r="G96" s="1">
        <v>10</v>
      </c>
      <c r="H96" s="1">
        <v>1</v>
      </c>
      <c r="I96" s="1" t="s">
        <v>3030</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3055</v>
      </c>
      <c r="B97" s="1" t="s">
        <v>3062</v>
      </c>
      <c r="C97" s="1" t="s">
        <v>3071</v>
      </c>
      <c r="D97" s="208"/>
      <c r="E97" s="1" t="s">
        <v>3111</v>
      </c>
      <c r="F97" s="1">
        <v>0</v>
      </c>
      <c r="G97" s="1">
        <v>10</v>
      </c>
      <c r="H97" s="1">
        <v>1</v>
      </c>
      <c r="I97" s="1" t="s">
        <v>3030</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abSelected="1" topLeftCell="E1" zoomScaleNormal="100" workbookViewId="0">
      <pane ySplit="1" topLeftCell="A1044" activePane="bottomLeft" state="frozen"/>
      <selection pane="bottomLeft" activeCell="I1049" sqref="I1049:I1064"/>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479</v>
      </c>
      <c r="I1" s="280" t="s">
        <v>69</v>
      </c>
      <c r="J1" s="283" t="s">
        <v>364</v>
      </c>
      <c r="K1" s="282" t="s">
        <v>2292</v>
      </c>
      <c r="L1" s="282" t="s">
        <v>70</v>
      </c>
      <c r="M1" s="282" t="s">
        <v>71</v>
      </c>
      <c r="N1" s="282" t="s">
        <v>82</v>
      </c>
      <c r="O1" s="282" t="s">
        <v>30</v>
      </c>
      <c r="P1" s="282" t="s">
        <v>2</v>
      </c>
      <c r="Q1" s="282" t="s">
        <v>463</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2426</v>
      </c>
      <c r="D2" s="2" t="s">
        <v>39</v>
      </c>
      <c r="E2" s="2" t="s">
        <v>2248</v>
      </c>
      <c r="F2" s="2" t="s">
        <v>39</v>
      </c>
      <c r="G2" s="2" t="s">
        <v>2473</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511</v>
      </c>
      <c r="F3" s="2" t="s">
        <v>39</v>
      </c>
      <c r="G3" s="2" t="s">
        <v>511</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2251</v>
      </c>
      <c r="F4" s="2" t="s">
        <v>39</v>
      </c>
      <c r="G4" s="2" t="s">
        <v>2251</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2253</v>
      </c>
      <c r="F5" s="2" t="s">
        <v>39</v>
      </c>
      <c r="G5" s="2" t="s">
        <v>2253</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2255</v>
      </c>
      <c r="F6" s="2" t="s">
        <v>39</v>
      </c>
      <c r="G6" s="2" t="s">
        <v>2349</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2256</v>
      </c>
      <c r="F7" s="2" t="s">
        <v>39</v>
      </c>
      <c r="G7" s="2" t="s">
        <v>2256</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2258</v>
      </c>
      <c r="F8" s="2" t="s">
        <v>39</v>
      </c>
      <c r="G8" s="2" t="s">
        <v>2258</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2260</v>
      </c>
      <c r="F9" s="2" t="s">
        <v>39</v>
      </c>
      <c r="G9" s="2" t="s">
        <v>2260</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2262</v>
      </c>
      <c r="F10" s="2" t="s">
        <v>39</v>
      </c>
      <c r="G10" s="2" t="s">
        <v>2262</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2264</v>
      </c>
      <c r="F11" s="2" t="s">
        <v>39</v>
      </c>
      <c r="G11" s="2" t="s">
        <v>2264</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2248</v>
      </c>
      <c r="F12" s="2" t="s">
        <v>40</v>
      </c>
      <c r="G12" s="2" t="s">
        <v>2473</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511</v>
      </c>
      <c r="F13" s="2" t="s">
        <v>40</v>
      </c>
      <c r="G13" s="2" t="s">
        <v>511</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2251</v>
      </c>
      <c r="F14" s="2" t="s">
        <v>40</v>
      </c>
      <c r="G14" s="2" t="s">
        <v>2251</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2253</v>
      </c>
      <c r="F15" s="2" t="s">
        <v>40</v>
      </c>
      <c r="G15" s="2" t="s">
        <v>2253</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2255</v>
      </c>
      <c r="F16" s="2" t="s">
        <v>40</v>
      </c>
      <c r="G16" s="2" t="s">
        <v>2349</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2256</v>
      </c>
      <c r="F17" s="2" t="s">
        <v>40</v>
      </c>
      <c r="G17" s="2" t="s">
        <v>2256</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2258</v>
      </c>
      <c r="F18" s="2" t="s">
        <v>40</v>
      </c>
      <c r="G18" s="2" t="s">
        <v>2258</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2260</v>
      </c>
      <c r="F19" s="2" t="s">
        <v>40</v>
      </c>
      <c r="G19" s="2" t="s">
        <v>2260</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2262</v>
      </c>
      <c r="F20" s="2" t="s">
        <v>40</v>
      </c>
      <c r="G20" s="2" t="s">
        <v>2262</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2264</v>
      </c>
      <c r="F21" s="2" t="s">
        <v>40</v>
      </c>
      <c r="G21" s="2" t="s">
        <v>2264</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2248</v>
      </c>
      <c r="F22" s="2" t="s">
        <v>41</v>
      </c>
      <c r="G22" s="2" t="s">
        <v>2473</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511</v>
      </c>
      <c r="F23" s="2" t="s">
        <v>41</v>
      </c>
      <c r="G23" s="2" t="s">
        <v>511</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2251</v>
      </c>
      <c r="F24" s="2" t="s">
        <v>41</v>
      </c>
      <c r="G24" s="2" t="s">
        <v>2251</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2253</v>
      </c>
      <c r="F25" s="2" t="s">
        <v>41</v>
      </c>
      <c r="G25" s="2" t="s">
        <v>2253</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2255</v>
      </c>
      <c r="F26" s="2" t="s">
        <v>41</v>
      </c>
      <c r="G26" s="2" t="s">
        <v>2349</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2256</v>
      </c>
      <c r="F27" s="2" t="s">
        <v>41</v>
      </c>
      <c r="G27" s="2" t="s">
        <v>2256</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2258</v>
      </c>
      <c r="F28" s="2" t="s">
        <v>41</v>
      </c>
      <c r="G28" s="2" t="s">
        <v>2258</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2260</v>
      </c>
      <c r="F29" s="2" t="s">
        <v>41</v>
      </c>
      <c r="G29" s="2" t="s">
        <v>2260</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2262</v>
      </c>
      <c r="F30" s="2" t="s">
        <v>41</v>
      </c>
      <c r="G30" s="2" t="s">
        <v>2262</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2264</v>
      </c>
      <c r="F31" s="2" t="s">
        <v>41</v>
      </c>
      <c r="G31" s="2" t="s">
        <v>2264</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2248</v>
      </c>
      <c r="F32" s="2" t="s">
        <v>42</v>
      </c>
      <c r="G32" s="2" t="s">
        <v>2473</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511</v>
      </c>
      <c r="F33" s="2" t="s">
        <v>42</v>
      </c>
      <c r="G33" s="2" t="s">
        <v>511</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2251</v>
      </c>
      <c r="F34" s="2" t="s">
        <v>42</v>
      </c>
      <c r="G34" s="2" t="s">
        <v>2251</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2253</v>
      </c>
      <c r="F35" s="2" t="s">
        <v>42</v>
      </c>
      <c r="G35" s="2" t="s">
        <v>2253</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2255</v>
      </c>
      <c r="F36" s="2" t="s">
        <v>42</v>
      </c>
      <c r="G36" s="2" t="s">
        <v>2349</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2256</v>
      </c>
      <c r="F37" s="2" t="s">
        <v>42</v>
      </c>
      <c r="G37" s="2" t="s">
        <v>2256</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2258</v>
      </c>
      <c r="F38" s="2" t="s">
        <v>42</v>
      </c>
      <c r="G38" s="2" t="s">
        <v>2258</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2260</v>
      </c>
      <c r="F39" s="2" t="s">
        <v>42</v>
      </c>
      <c r="G39" s="2" t="s">
        <v>2260</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2262</v>
      </c>
      <c r="F40" s="2" t="s">
        <v>42</v>
      </c>
      <c r="G40" s="2" t="s">
        <v>2262</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2264</v>
      </c>
      <c r="F41" s="2" t="s">
        <v>42</v>
      </c>
      <c r="G41" s="2" t="s">
        <v>2264</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2248</v>
      </c>
      <c r="F42" s="2" t="s">
        <v>43</v>
      </c>
      <c r="G42" s="2" t="s">
        <v>2473</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511</v>
      </c>
      <c r="F43" s="2" t="s">
        <v>43</v>
      </c>
      <c r="G43" s="2" t="s">
        <v>511</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2251</v>
      </c>
      <c r="F44" s="2" t="s">
        <v>43</v>
      </c>
      <c r="G44" s="2" t="s">
        <v>2251</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2253</v>
      </c>
      <c r="F45" s="2" t="s">
        <v>43</v>
      </c>
      <c r="G45" s="2" t="s">
        <v>2253</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2255</v>
      </c>
      <c r="F46" s="2" t="s">
        <v>43</v>
      </c>
      <c r="G46" s="2" t="s">
        <v>2349</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2256</v>
      </c>
      <c r="F47" s="2" t="s">
        <v>43</v>
      </c>
      <c r="G47" s="2" t="s">
        <v>2256</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2258</v>
      </c>
      <c r="F48" s="2" t="s">
        <v>43</v>
      </c>
      <c r="G48" s="2" t="s">
        <v>2258</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2260</v>
      </c>
      <c r="F49" s="2" t="s">
        <v>43</v>
      </c>
      <c r="G49" s="2" t="s">
        <v>2260</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2262</v>
      </c>
      <c r="F50" s="2" t="s">
        <v>43</v>
      </c>
      <c r="G50" s="2" t="s">
        <v>2262</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2264</v>
      </c>
      <c r="F51" s="2" t="s">
        <v>43</v>
      </c>
      <c r="G51" s="2" t="s">
        <v>2264</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2248</v>
      </c>
      <c r="F52" s="2" t="s">
        <v>116</v>
      </c>
      <c r="G52" s="2" t="s">
        <v>2473</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511</v>
      </c>
      <c r="F53" s="2" t="s">
        <v>116</v>
      </c>
      <c r="G53" s="2" t="s">
        <v>511</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2251</v>
      </c>
      <c r="F54" s="2" t="s">
        <v>116</v>
      </c>
      <c r="G54" s="2" t="s">
        <v>2251</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2253</v>
      </c>
      <c r="F55" s="2" t="s">
        <v>116</v>
      </c>
      <c r="G55" s="2" t="s">
        <v>2253</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2255</v>
      </c>
      <c r="F56" s="2" t="s">
        <v>116</v>
      </c>
      <c r="G56" s="2" t="s">
        <v>2349</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2256</v>
      </c>
      <c r="F57" s="2" t="s">
        <v>116</v>
      </c>
      <c r="G57" s="2" t="s">
        <v>2256</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2258</v>
      </c>
      <c r="F58" s="2" t="s">
        <v>116</v>
      </c>
      <c r="G58" s="2" t="s">
        <v>2258</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2260</v>
      </c>
      <c r="F59" s="2" t="s">
        <v>116</v>
      </c>
      <c r="G59" s="2" t="s">
        <v>2260</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2262</v>
      </c>
      <c r="F60" s="2" t="s">
        <v>116</v>
      </c>
      <c r="G60" s="2" t="s">
        <v>2262</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2264</v>
      </c>
      <c r="F61" s="2" t="s">
        <v>116</v>
      </c>
      <c r="G61" s="2" t="s">
        <v>2264</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2506</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2502</v>
      </c>
      <c r="D63" s="44"/>
      <c r="E63" s="44"/>
      <c r="F63" s="44"/>
      <c r="G63" s="44"/>
      <c r="H63" s="46">
        <v>361</v>
      </c>
      <c r="I63" s="44" t="s">
        <v>45</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487</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481</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315</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2549</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492</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3113</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2541</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316</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317</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2515</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350</v>
      </c>
      <c r="D172" s="44" t="s">
        <v>470</v>
      </c>
      <c r="E172" s="44"/>
      <c r="F172" s="44" t="s">
        <v>469</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325</v>
      </c>
      <c r="E173" s="44"/>
      <c r="F173" s="6" t="s">
        <v>326</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471</v>
      </c>
      <c r="E176" s="44"/>
      <c r="F176" s="6" t="s">
        <v>474</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2472</v>
      </c>
      <c r="E180" s="44"/>
      <c r="F180" s="6" t="s">
        <v>459</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327</v>
      </c>
      <c r="E181" s="44"/>
      <c r="F181" s="6" t="s">
        <v>329</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328</v>
      </c>
      <c r="E182" s="44"/>
      <c r="F182" s="6" t="s">
        <v>330</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467</v>
      </c>
      <c r="E183" s="44"/>
      <c r="F183" s="6" t="s">
        <v>466</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476</v>
      </c>
      <c r="E184" s="44"/>
      <c r="F184" s="6" t="s">
        <v>477</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2830</v>
      </c>
      <c r="E185" s="44"/>
      <c r="F185" s="6" t="s">
        <v>2524</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2831</v>
      </c>
      <c r="E186" s="44"/>
      <c r="F186" s="6" t="s">
        <v>2658</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2832</v>
      </c>
      <c r="E187" s="44"/>
      <c r="F187" s="6" t="s">
        <v>2526</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3150</v>
      </c>
      <c r="D188" s="44" t="s">
        <v>470</v>
      </c>
      <c r="E188" s="44"/>
      <c r="F188" s="44" t="s">
        <v>469</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325</v>
      </c>
      <c r="E189" s="44"/>
      <c r="F189" s="6" t="s">
        <v>326</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471</v>
      </c>
      <c r="E192" s="44"/>
      <c r="F192" s="6" t="s">
        <v>474</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2472</v>
      </c>
      <c r="E196" s="44"/>
      <c r="F196" s="6" t="s">
        <v>459</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327</v>
      </c>
      <c r="E197" s="44"/>
      <c r="F197" s="6" t="s">
        <v>329</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328</v>
      </c>
      <c r="E198" s="44"/>
      <c r="F198" s="6" t="s">
        <v>330</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467</v>
      </c>
      <c r="E199" s="44"/>
      <c r="F199" s="6" t="s">
        <v>466</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476</v>
      </c>
      <c r="E200" s="44"/>
      <c r="F200" s="6" t="s">
        <v>477</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2830</v>
      </c>
      <c r="E201" s="44"/>
      <c r="F201" s="6" t="s">
        <v>2524</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2831</v>
      </c>
      <c r="E202" s="44"/>
      <c r="F202" s="6" t="s">
        <v>2658</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2832</v>
      </c>
      <c r="E203" s="44"/>
      <c r="F203" s="6" t="s">
        <v>2526</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2820</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470</v>
      </c>
      <c r="E206" s="44"/>
      <c r="F206" s="44" t="s">
        <v>469</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325</v>
      </c>
      <c r="E207" s="44"/>
      <c r="F207" s="6" t="s">
        <v>326</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471</v>
      </c>
      <c r="E210" s="44"/>
      <c r="F210" s="6" t="s">
        <v>474</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2472</v>
      </c>
      <c r="E214" s="44"/>
      <c r="F214" s="6" t="s">
        <v>459</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327</v>
      </c>
      <c r="E215" s="44"/>
      <c r="F215" s="6" t="s">
        <v>329</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328</v>
      </c>
      <c r="E216" s="44"/>
      <c r="F216" s="6" t="s">
        <v>330</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467</v>
      </c>
      <c r="E217" s="44"/>
      <c r="F217" s="6" t="s">
        <v>466</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476</v>
      </c>
      <c r="E218" s="44"/>
      <c r="F218" s="6" t="s">
        <v>477</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2830</v>
      </c>
      <c r="E219" s="44"/>
      <c r="F219" s="6" t="s">
        <v>2524</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2831</v>
      </c>
      <c r="E220" s="44"/>
      <c r="F220" s="6" t="s">
        <v>2658</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2832</v>
      </c>
      <c r="E221" s="44"/>
      <c r="F221" s="6" t="s">
        <v>2526</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318</v>
      </c>
      <c r="D222" s="44"/>
      <c r="E222" s="44"/>
      <c r="F222" s="44"/>
      <c r="G222" s="44"/>
      <c r="H222" s="43">
        <v>619</v>
      </c>
      <c r="I222" s="44" t="s">
        <v>45</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470</v>
      </c>
      <c r="E224" s="44"/>
      <c r="F224" s="44" t="s">
        <v>469</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325</v>
      </c>
      <c r="E225" s="44"/>
      <c r="F225" s="6" t="s">
        <v>326</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471</v>
      </c>
      <c r="E228" s="44"/>
      <c r="F228" s="6" t="s">
        <v>474</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2472</v>
      </c>
      <c r="E232" s="44"/>
      <c r="F232" s="6" t="s">
        <v>459</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327</v>
      </c>
      <c r="E233" s="44"/>
      <c r="F233" s="6" t="s">
        <v>329</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328</v>
      </c>
      <c r="E234" s="44"/>
      <c r="F234" s="6" t="s">
        <v>330</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467</v>
      </c>
      <c r="E235" s="44"/>
      <c r="F235" s="6" t="s">
        <v>466</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476</v>
      </c>
      <c r="E236" s="44"/>
      <c r="F236" s="6" t="s">
        <v>477</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2830</v>
      </c>
      <c r="E237" s="44"/>
      <c r="F237" s="6" t="s">
        <v>2524</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2831</v>
      </c>
      <c r="E238" s="44"/>
      <c r="F238" s="6" t="s">
        <v>2658</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2832</v>
      </c>
      <c r="E239" s="44"/>
      <c r="F239" s="6" t="s">
        <v>2526</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3094</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3149</v>
      </c>
      <c r="D242" s="44" t="s">
        <v>470</v>
      </c>
      <c r="E242" s="44"/>
      <c r="F242" s="44" t="s">
        <v>469</v>
      </c>
      <c r="G242" s="44"/>
      <c r="H242" s="43">
        <v>860</v>
      </c>
      <c r="I242" s="44" t="s">
        <v>45</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325</v>
      </c>
      <c r="E243" s="44"/>
      <c r="F243" s="6" t="s">
        <v>326</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471</v>
      </c>
      <c r="E246" s="44"/>
      <c r="F246" s="6" t="s">
        <v>474</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2472</v>
      </c>
      <c r="E250" s="44"/>
      <c r="F250" s="6" t="s">
        <v>459</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327</v>
      </c>
      <c r="E251" s="44"/>
      <c r="F251" s="6" t="s">
        <v>329</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328</v>
      </c>
      <c r="E252" s="44"/>
      <c r="F252" s="6" t="s">
        <v>330</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467</v>
      </c>
      <c r="E253" s="44"/>
      <c r="F253" s="6" t="s">
        <v>466</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476</v>
      </c>
      <c r="E254" s="44"/>
      <c r="F254" s="6" t="s">
        <v>477</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2830</v>
      </c>
      <c r="E255" s="44"/>
      <c r="F255" s="6" t="s">
        <v>2524</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2831</v>
      </c>
      <c r="E256" s="44"/>
      <c r="F256" s="6" t="s">
        <v>2658</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2832</v>
      </c>
      <c r="E257" s="44"/>
      <c r="F257" s="6" t="s">
        <v>2526</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470</v>
      </c>
      <c r="E258" s="44"/>
      <c r="F258" s="44" t="s">
        <v>469</v>
      </c>
      <c r="G258" s="44"/>
      <c r="H258" s="43">
        <v>633</v>
      </c>
      <c r="I258" s="44" t="s">
        <v>45</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325</v>
      </c>
      <c r="E259" s="44"/>
      <c r="F259" s="6" t="s">
        <v>326</v>
      </c>
      <c r="G259" s="44"/>
      <c r="H259" s="43">
        <v>634</v>
      </c>
      <c r="I259" s="44" t="s">
        <v>45</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45</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45</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471</v>
      </c>
      <c r="E262" s="44"/>
      <c r="F262" s="6" t="s">
        <v>474</v>
      </c>
      <c r="G262" s="44"/>
      <c r="H262" s="43">
        <v>637</v>
      </c>
      <c r="I262" s="44" t="s">
        <v>45</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45</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45</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45</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2472</v>
      </c>
      <c r="E266" s="44"/>
      <c r="F266" s="6" t="s">
        <v>459</v>
      </c>
      <c r="G266" s="44"/>
      <c r="H266" s="43">
        <v>641</v>
      </c>
      <c r="I266" s="44" t="s">
        <v>45</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327</v>
      </c>
      <c r="E267" s="44"/>
      <c r="F267" s="6" t="s">
        <v>329</v>
      </c>
      <c r="G267" s="44"/>
      <c r="H267" s="43">
        <v>642</v>
      </c>
      <c r="I267" s="44" t="s">
        <v>45</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328</v>
      </c>
      <c r="E268" s="44"/>
      <c r="F268" s="6" t="s">
        <v>330</v>
      </c>
      <c r="G268" s="44"/>
      <c r="H268" s="43">
        <v>643</v>
      </c>
      <c r="I268" s="44" t="s">
        <v>45</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467</v>
      </c>
      <c r="E269" s="44"/>
      <c r="F269" s="6" t="s">
        <v>466</v>
      </c>
      <c r="G269" s="44"/>
      <c r="H269" s="43">
        <v>644</v>
      </c>
      <c r="I269" s="44" t="s">
        <v>45</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476</v>
      </c>
      <c r="E270" s="44"/>
      <c r="F270" s="6" t="s">
        <v>477</v>
      </c>
      <c r="G270" s="44"/>
      <c r="H270" s="43">
        <v>645</v>
      </c>
      <c r="I270" s="44" t="s">
        <v>45</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2830</v>
      </c>
      <c r="E271" s="44"/>
      <c r="F271" s="6" t="s">
        <v>2524</v>
      </c>
      <c r="G271" s="44"/>
      <c r="H271" s="43">
        <v>646</v>
      </c>
      <c r="I271" s="44" t="s">
        <v>45</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2831</v>
      </c>
      <c r="E272" s="44"/>
      <c r="F272" s="6" t="s">
        <v>2658</v>
      </c>
      <c r="G272" s="44"/>
      <c r="H272" s="43">
        <v>647</v>
      </c>
      <c r="I272" s="44" t="s">
        <v>45</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2832</v>
      </c>
      <c r="E273" s="44"/>
      <c r="F273" s="6" t="s">
        <v>2526</v>
      </c>
      <c r="G273" s="44"/>
      <c r="H273" s="43">
        <v>648</v>
      </c>
      <c r="I273" s="44" t="s">
        <v>45</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378</v>
      </c>
      <c r="D274" s="44"/>
      <c r="E274" s="44"/>
      <c r="F274" s="44"/>
      <c r="G274" s="44"/>
      <c r="H274" s="43">
        <v>649</v>
      </c>
      <c r="I274" s="44" t="s">
        <v>45</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2288</v>
      </c>
      <c r="D275" s="6"/>
      <c r="E275" s="45"/>
      <c r="F275" s="6"/>
      <c r="G275" s="45"/>
      <c r="H275" s="43">
        <v>35</v>
      </c>
      <c r="I275" s="6" t="s">
        <v>45</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470</v>
      </c>
      <c r="E276" s="6" t="s">
        <v>268</v>
      </c>
      <c r="F276" s="44"/>
      <c r="G276" s="6"/>
      <c r="H276" s="46">
        <v>650</v>
      </c>
      <c r="I276" s="6" t="s">
        <v>45</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470</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470</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325</v>
      </c>
      <c r="E279" s="6" t="s">
        <v>268</v>
      </c>
      <c r="F279" s="6" t="s">
        <v>320</v>
      </c>
      <c r="G279" s="6" t="s">
        <v>326</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325</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325</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471</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471</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471</v>
      </c>
      <c r="E290" s="6" t="s">
        <v>270</v>
      </c>
      <c r="F290" s="6" t="s">
        <v>331</v>
      </c>
      <c r="G290" s="6" t="s">
        <v>474</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331</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327</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327</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327</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328</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328</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328</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467</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467</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467</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476</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476</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476</v>
      </c>
      <c r="E311" s="6" t="s">
        <v>270</v>
      </c>
      <c r="F311" s="6" t="s">
        <v>331</v>
      </c>
      <c r="G311" s="6" t="s">
        <v>477</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2830</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2830</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2830</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2831</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2831</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2831</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2832</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2832</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2832</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2366</v>
      </c>
      <c r="D321" s="6" t="s">
        <v>471</v>
      </c>
      <c r="E321" s="6"/>
      <c r="F321" s="6" t="s">
        <v>474</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476</v>
      </c>
      <c r="E323" s="6"/>
      <c r="F323" s="6" t="s">
        <v>477</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2876</v>
      </c>
      <c r="D325" s="44" t="s">
        <v>470</v>
      </c>
      <c r="E325" s="44"/>
      <c r="F325" s="6" t="s">
        <v>469</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325</v>
      </c>
      <c r="E326" s="45"/>
      <c r="F326" s="6" t="s">
        <v>326</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471</v>
      </c>
      <c r="E329" s="45"/>
      <c r="F329" s="6" t="s">
        <v>474</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2472</v>
      </c>
      <c r="E333" s="45"/>
      <c r="F333" s="44" t="s">
        <v>459</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327</v>
      </c>
      <c r="E334" s="45"/>
      <c r="F334" s="44" t="s">
        <v>329</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328</v>
      </c>
      <c r="E335" s="45"/>
      <c r="F335" s="44" t="s">
        <v>330</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467</v>
      </c>
      <c r="E336" s="45"/>
      <c r="F336" s="6" t="s">
        <v>466</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476</v>
      </c>
      <c r="E337" s="45"/>
      <c r="F337" s="6" t="s">
        <v>477</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2830</v>
      </c>
      <c r="E338" s="44"/>
      <c r="F338" s="6" t="s">
        <v>2524</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2831</v>
      </c>
      <c r="E339" s="44"/>
      <c r="F339" s="6" t="s">
        <v>2658</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2832</v>
      </c>
      <c r="E340" s="44"/>
      <c r="F340" s="6" t="s">
        <v>2526</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470</v>
      </c>
      <c r="E341" s="44" t="s">
        <v>268</v>
      </c>
      <c r="F341" s="6" t="s">
        <v>469</v>
      </c>
      <c r="G341" s="358" t="s">
        <v>320</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470</v>
      </c>
      <c r="E342" s="44" t="s">
        <v>269</v>
      </c>
      <c r="F342" s="6" t="s">
        <v>469</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470</v>
      </c>
      <c r="E343" s="44" t="s">
        <v>270</v>
      </c>
      <c r="F343" s="6" t="s">
        <v>469</v>
      </c>
      <c r="G343" s="358" t="s">
        <v>331</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325</v>
      </c>
      <c r="E344" s="44" t="s">
        <v>268</v>
      </c>
      <c r="F344" s="6" t="s">
        <v>326</v>
      </c>
      <c r="G344" s="358" t="s">
        <v>320</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325</v>
      </c>
      <c r="E345" s="44" t="s">
        <v>269</v>
      </c>
      <c r="F345" s="6" t="s">
        <v>326</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325</v>
      </c>
      <c r="E346" s="44" t="s">
        <v>270</v>
      </c>
      <c r="F346" s="6" t="s">
        <v>326</v>
      </c>
      <c r="G346" s="358" t="s">
        <v>331</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320</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331</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320</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331</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471</v>
      </c>
      <c r="E353" s="44" t="s">
        <v>268</v>
      </c>
      <c r="F353" s="6" t="s">
        <v>474</v>
      </c>
      <c r="G353" s="358" t="s">
        <v>320</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471</v>
      </c>
      <c r="E354" s="44" t="s">
        <v>269</v>
      </c>
      <c r="F354" s="6" t="s">
        <v>474</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471</v>
      </c>
      <c r="E355" s="44" t="s">
        <v>270</v>
      </c>
      <c r="F355" s="6" t="s">
        <v>474</v>
      </c>
      <c r="G355" s="358" t="s">
        <v>331</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320</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331</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320</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331</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320</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331</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2472</v>
      </c>
      <c r="E365" s="44" t="s">
        <v>268</v>
      </c>
      <c r="F365" s="44" t="s">
        <v>459</v>
      </c>
      <c r="G365" s="358" t="s">
        <v>320</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2472</v>
      </c>
      <c r="E366" s="44" t="s">
        <v>269</v>
      </c>
      <c r="F366" s="44" t="s">
        <v>459</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2472</v>
      </c>
      <c r="E367" s="44" t="s">
        <v>270</v>
      </c>
      <c r="F367" s="44" t="s">
        <v>459</v>
      </c>
      <c r="G367" s="358" t="s">
        <v>331</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327</v>
      </c>
      <c r="E368" s="44" t="s">
        <v>268</v>
      </c>
      <c r="F368" s="44" t="s">
        <v>329</v>
      </c>
      <c r="G368" s="358" t="s">
        <v>320</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327</v>
      </c>
      <c r="E369" s="44" t="s">
        <v>269</v>
      </c>
      <c r="F369" s="44" t="s">
        <v>329</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327</v>
      </c>
      <c r="E370" s="44" t="s">
        <v>270</v>
      </c>
      <c r="F370" s="44" t="s">
        <v>329</v>
      </c>
      <c r="G370" s="358" t="s">
        <v>331</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328</v>
      </c>
      <c r="E371" s="44" t="s">
        <v>268</v>
      </c>
      <c r="F371" s="44" t="s">
        <v>330</v>
      </c>
      <c r="G371" s="358" t="s">
        <v>320</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328</v>
      </c>
      <c r="E372" s="44" t="s">
        <v>269</v>
      </c>
      <c r="F372" s="44" t="s">
        <v>330</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328</v>
      </c>
      <c r="E373" s="44" t="s">
        <v>270</v>
      </c>
      <c r="F373" s="44" t="s">
        <v>330</v>
      </c>
      <c r="G373" s="358" t="s">
        <v>331</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467</v>
      </c>
      <c r="E374" s="44" t="s">
        <v>268</v>
      </c>
      <c r="F374" s="44" t="s">
        <v>466</v>
      </c>
      <c r="G374" s="358" t="s">
        <v>320</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467</v>
      </c>
      <c r="E375" s="44" t="s">
        <v>269</v>
      </c>
      <c r="F375" s="44" t="s">
        <v>466</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467</v>
      </c>
      <c r="E376" s="44" t="s">
        <v>270</v>
      </c>
      <c r="F376" s="44" t="s">
        <v>466</v>
      </c>
      <c r="G376" s="358" t="s">
        <v>331</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476</v>
      </c>
      <c r="E377" s="44" t="s">
        <v>268</v>
      </c>
      <c r="F377" s="6" t="s">
        <v>477</v>
      </c>
      <c r="G377" s="358" t="s">
        <v>320</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476</v>
      </c>
      <c r="E378" s="44" t="s">
        <v>269</v>
      </c>
      <c r="F378" s="6" t="s">
        <v>477</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476</v>
      </c>
      <c r="E379" s="44" t="s">
        <v>270</v>
      </c>
      <c r="F379" s="6" t="s">
        <v>477</v>
      </c>
      <c r="G379" s="358" t="s">
        <v>331</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2830</v>
      </c>
      <c r="E380" s="44" t="s">
        <v>268</v>
      </c>
      <c r="F380" s="6" t="s">
        <v>2524</v>
      </c>
      <c r="G380" s="358" t="s">
        <v>320</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2830</v>
      </c>
      <c r="E381" s="44" t="s">
        <v>269</v>
      </c>
      <c r="F381" s="6" t="s">
        <v>2524</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2830</v>
      </c>
      <c r="E382" s="44" t="s">
        <v>270</v>
      </c>
      <c r="F382" s="6" t="s">
        <v>2524</v>
      </c>
      <c r="G382" s="358" t="s">
        <v>331</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2831</v>
      </c>
      <c r="E383" s="44" t="s">
        <v>268</v>
      </c>
      <c r="F383" s="6" t="s">
        <v>2658</v>
      </c>
      <c r="G383" s="358" t="s">
        <v>320</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2831</v>
      </c>
      <c r="E384" s="44" t="s">
        <v>269</v>
      </c>
      <c r="F384" s="6" t="s">
        <v>2658</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2831</v>
      </c>
      <c r="E385" s="44" t="s">
        <v>270</v>
      </c>
      <c r="F385" s="6" t="s">
        <v>2658</v>
      </c>
      <c r="G385" s="358" t="s">
        <v>331</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2832</v>
      </c>
      <c r="E386" s="44" t="s">
        <v>268</v>
      </c>
      <c r="F386" s="6" t="s">
        <v>2526</v>
      </c>
      <c r="G386" s="358" t="s">
        <v>320</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2832</v>
      </c>
      <c r="E387" s="44" t="s">
        <v>269</v>
      </c>
      <c r="F387" s="6" t="s">
        <v>2526</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2832</v>
      </c>
      <c r="E388" s="44" t="s">
        <v>270</v>
      </c>
      <c r="F388" s="6" t="s">
        <v>2526</v>
      </c>
      <c r="G388" s="358" t="s">
        <v>331</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3325</v>
      </c>
      <c r="D389" s="44" t="s">
        <v>3188</v>
      </c>
      <c r="E389" s="6"/>
      <c r="F389" t="s">
        <v>3213</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3189</v>
      </c>
      <c r="E390" s="6"/>
      <c r="F390" t="s">
        <v>2844</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3190</v>
      </c>
      <c r="E391" s="6"/>
      <c r="F391" t="s">
        <v>3160</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3191</v>
      </c>
      <c r="E392" s="6"/>
      <c r="F392" t="s">
        <v>3161</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3192</v>
      </c>
      <c r="E393" s="6"/>
      <c r="F393" t="s">
        <v>3162</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3193</v>
      </c>
      <c r="E394" s="6"/>
      <c r="F394" t="s">
        <v>3163</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3194</v>
      </c>
      <c r="E395" s="6"/>
      <c r="F395" t="s">
        <v>3164</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3195</v>
      </c>
      <c r="E396" s="6"/>
      <c r="F396" t="s">
        <v>3165</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3196</v>
      </c>
      <c r="E397" s="6"/>
      <c r="F397" t="s">
        <v>3166</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3197</v>
      </c>
      <c r="E398" s="6"/>
      <c r="F398" t="s">
        <v>2645</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3198</v>
      </c>
      <c r="E399" s="6"/>
      <c r="F399" t="s">
        <v>3167</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3199</v>
      </c>
      <c r="E400" s="6"/>
      <c r="F400" t="s">
        <v>3168</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3200</v>
      </c>
      <c r="E401" s="6"/>
      <c r="F401" t="s">
        <v>3169</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3201</v>
      </c>
      <c r="E402" s="6"/>
      <c r="F402" t="s">
        <v>2646</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3202</v>
      </c>
      <c r="E403" s="6"/>
      <c r="F403" t="s">
        <v>3170</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3203</v>
      </c>
      <c r="E404" s="6"/>
      <c r="F404" t="s">
        <v>3171</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3204</v>
      </c>
      <c r="E405" s="6"/>
      <c r="F405" t="s">
        <v>3172</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3205</v>
      </c>
      <c r="E406" s="6"/>
      <c r="F406" t="s">
        <v>3173</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3206</v>
      </c>
      <c r="E407" s="6"/>
      <c r="F407" t="s">
        <v>3174</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3207</v>
      </c>
      <c r="E408" s="6"/>
      <c r="F408" t="s">
        <v>3175</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3208</v>
      </c>
      <c r="E409" s="6"/>
      <c r="F409" t="s">
        <v>3176</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3209</v>
      </c>
      <c r="E410" s="6"/>
      <c r="F410" t="s">
        <v>3177</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3210</v>
      </c>
      <c r="E411" s="6"/>
      <c r="F411" t="s">
        <v>3178</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3211</v>
      </c>
      <c r="E412" s="6"/>
      <c r="F412" t="s">
        <v>3214</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3212</v>
      </c>
      <c r="E413" s="6"/>
      <c r="F413" t="s">
        <v>3179</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3154</v>
      </c>
      <c r="D414" s="44" t="s">
        <v>3188</v>
      </c>
      <c r="E414" s="6" t="s">
        <v>3157</v>
      </c>
      <c r="F414" t="s">
        <v>3213</v>
      </c>
      <c r="G414" s="44" t="s">
        <v>3158</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3188</v>
      </c>
      <c r="E415" s="6" t="s">
        <v>2597</v>
      </c>
      <c r="F415" t="s">
        <v>3213</v>
      </c>
      <c r="G415" s="44" t="s">
        <v>3159</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3189</v>
      </c>
      <c r="E416" s="6" t="s">
        <v>3157</v>
      </c>
      <c r="F416" t="s">
        <v>2844</v>
      </c>
      <c r="G416" s="44" t="s">
        <v>3158</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3189</v>
      </c>
      <c r="E417" s="6" t="s">
        <v>2597</v>
      </c>
      <c r="F417" t="s">
        <v>2844</v>
      </c>
      <c r="G417" s="44" t="s">
        <v>3159</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3190</v>
      </c>
      <c r="E418" s="6" t="s">
        <v>3157</v>
      </c>
      <c r="F418" t="s">
        <v>3160</v>
      </c>
      <c r="G418" s="44" t="s">
        <v>3158</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3190</v>
      </c>
      <c r="E419" s="6" t="s">
        <v>2597</v>
      </c>
      <c r="F419" t="s">
        <v>3160</v>
      </c>
      <c r="G419" s="44" t="s">
        <v>3159</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3191</v>
      </c>
      <c r="E420" s="6" t="s">
        <v>3157</v>
      </c>
      <c r="F420" t="s">
        <v>3161</v>
      </c>
      <c r="G420" s="44" t="s">
        <v>3158</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3191</v>
      </c>
      <c r="E421" s="6" t="s">
        <v>2597</v>
      </c>
      <c r="F421" t="s">
        <v>3161</v>
      </c>
      <c r="G421" s="44" t="s">
        <v>3159</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3192</v>
      </c>
      <c r="E422" s="6" t="s">
        <v>3157</v>
      </c>
      <c r="F422" t="s">
        <v>3162</v>
      </c>
      <c r="G422" s="44" t="s">
        <v>3158</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3192</v>
      </c>
      <c r="E423" s="6" t="s">
        <v>2597</v>
      </c>
      <c r="F423" t="s">
        <v>3162</v>
      </c>
      <c r="G423" s="44" t="s">
        <v>3159</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3193</v>
      </c>
      <c r="E424" s="6" t="s">
        <v>3157</v>
      </c>
      <c r="F424" t="s">
        <v>3163</v>
      </c>
      <c r="G424" s="44" t="s">
        <v>3158</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3193</v>
      </c>
      <c r="E425" s="6" t="s">
        <v>2597</v>
      </c>
      <c r="F425" t="s">
        <v>3163</v>
      </c>
      <c r="G425" s="44" t="s">
        <v>3159</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3194</v>
      </c>
      <c r="E426" s="6" t="s">
        <v>3157</v>
      </c>
      <c r="F426" t="s">
        <v>3164</v>
      </c>
      <c r="G426" s="44" t="s">
        <v>3158</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3194</v>
      </c>
      <c r="E427" s="6" t="s">
        <v>2597</v>
      </c>
      <c r="F427" t="s">
        <v>3164</v>
      </c>
      <c r="G427" s="44" t="s">
        <v>3159</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3195</v>
      </c>
      <c r="E428" s="6" t="s">
        <v>3157</v>
      </c>
      <c r="F428" t="s">
        <v>3165</v>
      </c>
      <c r="G428" s="44" t="s">
        <v>3158</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3195</v>
      </c>
      <c r="E429" s="6" t="s">
        <v>2597</v>
      </c>
      <c r="F429" t="s">
        <v>3165</v>
      </c>
      <c r="G429" s="44" t="s">
        <v>3159</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3196</v>
      </c>
      <c r="E430" s="6" t="s">
        <v>3157</v>
      </c>
      <c r="F430" t="s">
        <v>3166</v>
      </c>
      <c r="G430" s="44" t="s">
        <v>3158</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3196</v>
      </c>
      <c r="E431" s="6" t="s">
        <v>2597</v>
      </c>
      <c r="F431" t="s">
        <v>3166</v>
      </c>
      <c r="G431" s="44" t="s">
        <v>3159</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3197</v>
      </c>
      <c r="E432" s="6" t="s">
        <v>3157</v>
      </c>
      <c r="F432" t="s">
        <v>2645</v>
      </c>
      <c r="G432" s="44" t="s">
        <v>3158</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3197</v>
      </c>
      <c r="E433" s="6" t="s">
        <v>2597</v>
      </c>
      <c r="F433" t="s">
        <v>2645</v>
      </c>
      <c r="G433" s="44" t="s">
        <v>3159</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3198</v>
      </c>
      <c r="E434" s="6" t="s">
        <v>3157</v>
      </c>
      <c r="F434" t="s">
        <v>3167</v>
      </c>
      <c r="G434" s="44" t="s">
        <v>3158</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3198</v>
      </c>
      <c r="E435" s="6" t="s">
        <v>2597</v>
      </c>
      <c r="F435" t="s">
        <v>3167</v>
      </c>
      <c r="G435" s="44" t="s">
        <v>3159</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3199</v>
      </c>
      <c r="E436" s="6" t="s">
        <v>3157</v>
      </c>
      <c r="F436" t="s">
        <v>3168</v>
      </c>
      <c r="G436" s="44" t="s">
        <v>3158</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3199</v>
      </c>
      <c r="E437" s="6" t="s">
        <v>2597</v>
      </c>
      <c r="F437" t="s">
        <v>3168</v>
      </c>
      <c r="G437" s="44" t="s">
        <v>3159</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3200</v>
      </c>
      <c r="E438" s="6" t="s">
        <v>3157</v>
      </c>
      <c r="F438" t="s">
        <v>3169</v>
      </c>
      <c r="G438" s="44" t="s">
        <v>3158</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3200</v>
      </c>
      <c r="E439" s="6" t="s">
        <v>2597</v>
      </c>
      <c r="F439" t="s">
        <v>3169</v>
      </c>
      <c r="G439" s="44" t="s">
        <v>3159</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3201</v>
      </c>
      <c r="E440" s="6" t="s">
        <v>3157</v>
      </c>
      <c r="F440" t="s">
        <v>2646</v>
      </c>
      <c r="G440" s="44" t="s">
        <v>3158</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3201</v>
      </c>
      <c r="E441" s="6" t="s">
        <v>2597</v>
      </c>
      <c r="F441" t="s">
        <v>2646</v>
      </c>
      <c r="G441" s="44" t="s">
        <v>3159</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3202</v>
      </c>
      <c r="E442" s="6" t="s">
        <v>3157</v>
      </c>
      <c r="F442" t="s">
        <v>3170</v>
      </c>
      <c r="G442" s="44" t="s">
        <v>3158</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3202</v>
      </c>
      <c r="E443" s="6" t="s">
        <v>2597</v>
      </c>
      <c r="F443" t="s">
        <v>3170</v>
      </c>
      <c r="G443" s="44" t="s">
        <v>3159</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3203</v>
      </c>
      <c r="E444" s="6" t="s">
        <v>3157</v>
      </c>
      <c r="F444" t="s">
        <v>3171</v>
      </c>
      <c r="G444" s="44" t="s">
        <v>3158</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3203</v>
      </c>
      <c r="E445" s="6" t="s">
        <v>2597</v>
      </c>
      <c r="F445" t="s">
        <v>3171</v>
      </c>
      <c r="G445" s="44" t="s">
        <v>3159</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3204</v>
      </c>
      <c r="E446" s="6" t="s">
        <v>3157</v>
      </c>
      <c r="F446" t="s">
        <v>3172</v>
      </c>
      <c r="G446" s="44" t="s">
        <v>3158</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3204</v>
      </c>
      <c r="E447" s="6" t="s">
        <v>2597</v>
      </c>
      <c r="F447" t="s">
        <v>3172</v>
      </c>
      <c r="G447" s="44" t="s">
        <v>3159</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3205</v>
      </c>
      <c r="E448" s="6" t="s">
        <v>3157</v>
      </c>
      <c r="F448" t="s">
        <v>3173</v>
      </c>
      <c r="G448" s="44" t="s">
        <v>3158</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3205</v>
      </c>
      <c r="E449" s="6" t="s">
        <v>2597</v>
      </c>
      <c r="F449" t="s">
        <v>3173</v>
      </c>
      <c r="G449" s="44" t="s">
        <v>3159</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3206</v>
      </c>
      <c r="E450" s="6" t="s">
        <v>3157</v>
      </c>
      <c r="F450" t="s">
        <v>3174</v>
      </c>
      <c r="G450" s="44" t="s">
        <v>3158</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3206</v>
      </c>
      <c r="E451" s="6" t="s">
        <v>2597</v>
      </c>
      <c r="F451" t="s">
        <v>3174</v>
      </c>
      <c r="G451" s="44" t="s">
        <v>3159</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3207</v>
      </c>
      <c r="E452" s="6" t="s">
        <v>3157</v>
      </c>
      <c r="F452" t="s">
        <v>3175</v>
      </c>
      <c r="G452" s="44" t="s">
        <v>3158</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3207</v>
      </c>
      <c r="E453" s="6" t="s">
        <v>2597</v>
      </c>
      <c r="F453" t="s">
        <v>3175</v>
      </c>
      <c r="G453" s="44" t="s">
        <v>3159</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3208</v>
      </c>
      <c r="E454" s="6" t="s">
        <v>3157</v>
      </c>
      <c r="F454" t="s">
        <v>3176</v>
      </c>
      <c r="G454" s="44" t="s">
        <v>3158</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3208</v>
      </c>
      <c r="E455" s="6" t="s">
        <v>2597</v>
      </c>
      <c r="F455" t="s">
        <v>3176</v>
      </c>
      <c r="G455" s="44" t="s">
        <v>3159</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3209</v>
      </c>
      <c r="E456" s="6" t="s">
        <v>3157</v>
      </c>
      <c r="F456" t="s">
        <v>3177</v>
      </c>
      <c r="G456" s="44" t="s">
        <v>3158</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3209</v>
      </c>
      <c r="E457" s="6" t="s">
        <v>2597</v>
      </c>
      <c r="F457" t="s">
        <v>3177</v>
      </c>
      <c r="G457" s="44" t="s">
        <v>3159</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3210</v>
      </c>
      <c r="E458" s="6" t="s">
        <v>3157</v>
      </c>
      <c r="F458" t="s">
        <v>3178</v>
      </c>
      <c r="G458" s="44" t="s">
        <v>3158</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3210</v>
      </c>
      <c r="E459" s="6" t="s">
        <v>2597</v>
      </c>
      <c r="F459" t="s">
        <v>3178</v>
      </c>
      <c r="G459" s="44" t="s">
        <v>3159</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3211</v>
      </c>
      <c r="E460" s="6" t="s">
        <v>3157</v>
      </c>
      <c r="F460" t="s">
        <v>3214</v>
      </c>
      <c r="G460" s="44" t="s">
        <v>3158</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3211</v>
      </c>
      <c r="E461" s="6" t="s">
        <v>2597</v>
      </c>
      <c r="F461" t="s">
        <v>3214</v>
      </c>
      <c r="G461" s="44" t="s">
        <v>3159</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3212</v>
      </c>
      <c r="E462" s="6" t="s">
        <v>3157</v>
      </c>
      <c r="F462" t="s">
        <v>3179</v>
      </c>
      <c r="G462" s="44" t="s">
        <v>3158</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3212</v>
      </c>
      <c r="E463" s="6" t="s">
        <v>2597</v>
      </c>
      <c r="F463" t="s">
        <v>3179</v>
      </c>
      <c r="G463" s="44" t="s">
        <v>3159</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2856</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2443</v>
      </c>
      <c r="D467" s="44" t="s">
        <v>3188</v>
      </c>
      <c r="E467" s="44" t="s">
        <v>2444</v>
      </c>
      <c r="F467" t="s">
        <v>3213</v>
      </c>
      <c r="G467" s="44" t="s">
        <v>3215</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3188</v>
      </c>
      <c r="E468" s="44" t="s">
        <v>2445</v>
      </c>
      <c r="F468" t="s">
        <v>3213</v>
      </c>
      <c r="G468" s="44" t="s">
        <v>3216</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3188</v>
      </c>
      <c r="E469" s="44" t="s">
        <v>2446</v>
      </c>
      <c r="F469" t="s">
        <v>3213</v>
      </c>
      <c r="G469" s="44" t="s">
        <v>3217</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3188</v>
      </c>
      <c r="E470" s="44" t="s">
        <v>2447</v>
      </c>
      <c r="F470" t="s">
        <v>3213</v>
      </c>
      <c r="G470" s="44" t="s">
        <v>3218</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3188</v>
      </c>
      <c r="E471" s="44" t="s">
        <v>2448</v>
      </c>
      <c r="F471" t="s">
        <v>3213</v>
      </c>
      <c r="G471" s="44" t="s">
        <v>3219</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3188</v>
      </c>
      <c r="E472" s="44" t="s">
        <v>2449</v>
      </c>
      <c r="F472" t="s">
        <v>3213</v>
      </c>
      <c r="G472" s="44" t="s">
        <v>3220</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3188</v>
      </c>
      <c r="E473" s="44" t="s">
        <v>2785</v>
      </c>
      <c r="F473" t="s">
        <v>3213</v>
      </c>
      <c r="G473" s="44" t="s">
        <v>3221</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3188</v>
      </c>
      <c r="E474" s="44" t="s">
        <v>2786</v>
      </c>
      <c r="F474" t="s">
        <v>3213</v>
      </c>
      <c r="G474" s="44" t="s">
        <v>3222</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3188</v>
      </c>
      <c r="E475" s="44" t="s">
        <v>2787</v>
      </c>
      <c r="F475" t="s">
        <v>3213</v>
      </c>
      <c r="G475" s="44" t="s">
        <v>3223</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3188</v>
      </c>
      <c r="E476" s="44" t="s">
        <v>2784</v>
      </c>
      <c r="F476" t="s">
        <v>3213</v>
      </c>
      <c r="G476" s="44" t="s">
        <v>3224</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3189</v>
      </c>
      <c r="E477" s="44" t="s">
        <v>2444</v>
      </c>
      <c r="F477" t="s">
        <v>2844</v>
      </c>
      <c r="G477" s="44" t="s">
        <v>3215</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3189</v>
      </c>
      <c r="E478" s="44" t="s">
        <v>2445</v>
      </c>
      <c r="F478" t="s">
        <v>2844</v>
      </c>
      <c r="G478" s="44" t="s">
        <v>3216</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3189</v>
      </c>
      <c r="E479" s="44" t="s">
        <v>2446</v>
      </c>
      <c r="F479" t="s">
        <v>2844</v>
      </c>
      <c r="G479" s="44" t="s">
        <v>3217</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3189</v>
      </c>
      <c r="E480" s="44" t="s">
        <v>2447</v>
      </c>
      <c r="F480" t="s">
        <v>2844</v>
      </c>
      <c r="G480" s="44" t="s">
        <v>3218</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3189</v>
      </c>
      <c r="E481" s="44" t="s">
        <v>2448</v>
      </c>
      <c r="F481" t="s">
        <v>2844</v>
      </c>
      <c r="G481" s="44" t="s">
        <v>3219</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3189</v>
      </c>
      <c r="E482" s="44" t="s">
        <v>2449</v>
      </c>
      <c r="F482" t="s">
        <v>2844</v>
      </c>
      <c r="G482" s="44" t="s">
        <v>3220</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3189</v>
      </c>
      <c r="E483" s="44" t="s">
        <v>2785</v>
      </c>
      <c r="F483" t="s">
        <v>2844</v>
      </c>
      <c r="G483" s="44" t="s">
        <v>3221</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3189</v>
      </c>
      <c r="E484" s="44" t="s">
        <v>2786</v>
      </c>
      <c r="F484" t="s">
        <v>2844</v>
      </c>
      <c r="G484" s="44" t="s">
        <v>3222</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3189</v>
      </c>
      <c r="E485" s="44" t="s">
        <v>2787</v>
      </c>
      <c r="F485" t="s">
        <v>2844</v>
      </c>
      <c r="G485" s="44" t="s">
        <v>3223</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3189</v>
      </c>
      <c r="E486" s="44" t="s">
        <v>2784</v>
      </c>
      <c r="F486" t="s">
        <v>2844</v>
      </c>
      <c r="G486" s="44" t="s">
        <v>3224</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3190</v>
      </c>
      <c r="E487" s="44" t="s">
        <v>2444</v>
      </c>
      <c r="F487" t="s">
        <v>3160</v>
      </c>
      <c r="G487" s="44" t="s">
        <v>3215</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3190</v>
      </c>
      <c r="E488" s="44" t="s">
        <v>2445</v>
      </c>
      <c r="F488" t="s">
        <v>3160</v>
      </c>
      <c r="G488" s="44" t="s">
        <v>3216</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3190</v>
      </c>
      <c r="E489" s="44" t="s">
        <v>2446</v>
      </c>
      <c r="F489" t="s">
        <v>3160</v>
      </c>
      <c r="G489" s="44" t="s">
        <v>3217</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3190</v>
      </c>
      <c r="E490" s="44" t="s">
        <v>2447</v>
      </c>
      <c r="F490" t="s">
        <v>3160</v>
      </c>
      <c r="G490" s="44" t="s">
        <v>3218</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3190</v>
      </c>
      <c r="E491" s="44" t="s">
        <v>2448</v>
      </c>
      <c r="F491" t="s">
        <v>3160</v>
      </c>
      <c r="G491" s="44" t="s">
        <v>3219</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3190</v>
      </c>
      <c r="E492" s="44" t="s">
        <v>2449</v>
      </c>
      <c r="F492" t="s">
        <v>3160</v>
      </c>
      <c r="G492" s="44" t="s">
        <v>3220</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3190</v>
      </c>
      <c r="E493" s="44" t="s">
        <v>2785</v>
      </c>
      <c r="F493" t="s">
        <v>3160</v>
      </c>
      <c r="G493" s="44" t="s">
        <v>3221</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3190</v>
      </c>
      <c r="E494" s="44" t="s">
        <v>2786</v>
      </c>
      <c r="F494" t="s">
        <v>3160</v>
      </c>
      <c r="G494" s="44" t="s">
        <v>3222</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3190</v>
      </c>
      <c r="E495" s="44" t="s">
        <v>2787</v>
      </c>
      <c r="F495" t="s">
        <v>3160</v>
      </c>
      <c r="G495" s="44" t="s">
        <v>3223</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3190</v>
      </c>
      <c r="E496" s="44" t="s">
        <v>2784</v>
      </c>
      <c r="F496" t="s">
        <v>3160</v>
      </c>
      <c r="G496" s="44" t="s">
        <v>3224</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3191</v>
      </c>
      <c r="E497" s="44" t="s">
        <v>2444</v>
      </c>
      <c r="F497" t="s">
        <v>3161</v>
      </c>
      <c r="G497" s="44" t="s">
        <v>3215</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3191</v>
      </c>
      <c r="E498" s="44" t="s">
        <v>2445</v>
      </c>
      <c r="F498" t="s">
        <v>3161</v>
      </c>
      <c r="G498" s="44" t="s">
        <v>3216</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3191</v>
      </c>
      <c r="E499" s="44" t="s">
        <v>2446</v>
      </c>
      <c r="F499" t="s">
        <v>3161</v>
      </c>
      <c r="G499" s="44" t="s">
        <v>3217</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3191</v>
      </c>
      <c r="E500" s="44" t="s">
        <v>2447</v>
      </c>
      <c r="F500" t="s">
        <v>3161</v>
      </c>
      <c r="G500" s="44" t="s">
        <v>3218</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3191</v>
      </c>
      <c r="E501" s="44" t="s">
        <v>2448</v>
      </c>
      <c r="F501" t="s">
        <v>3161</v>
      </c>
      <c r="G501" s="44" t="s">
        <v>3219</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3191</v>
      </c>
      <c r="E502" s="44" t="s">
        <v>2449</v>
      </c>
      <c r="F502" t="s">
        <v>3161</v>
      </c>
      <c r="G502" s="44" t="s">
        <v>3220</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3191</v>
      </c>
      <c r="E503" s="44" t="s">
        <v>2785</v>
      </c>
      <c r="F503" t="s">
        <v>3161</v>
      </c>
      <c r="G503" s="44" t="s">
        <v>3221</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3191</v>
      </c>
      <c r="E504" s="44" t="s">
        <v>2786</v>
      </c>
      <c r="F504" t="s">
        <v>3161</v>
      </c>
      <c r="G504" s="44" t="s">
        <v>3222</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3191</v>
      </c>
      <c r="E505" s="44" t="s">
        <v>2787</v>
      </c>
      <c r="F505" t="s">
        <v>3161</v>
      </c>
      <c r="G505" s="44" t="s">
        <v>3223</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3191</v>
      </c>
      <c r="E506" s="44" t="s">
        <v>2784</v>
      </c>
      <c r="F506" t="s">
        <v>3161</v>
      </c>
      <c r="G506" s="44" t="s">
        <v>3224</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3192</v>
      </c>
      <c r="E507" s="44" t="s">
        <v>2444</v>
      </c>
      <c r="F507" t="s">
        <v>3162</v>
      </c>
      <c r="G507" s="44" t="s">
        <v>3215</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3192</v>
      </c>
      <c r="E508" s="44" t="s">
        <v>2445</v>
      </c>
      <c r="F508" t="s">
        <v>3162</v>
      </c>
      <c r="G508" s="44" t="s">
        <v>3216</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3192</v>
      </c>
      <c r="E509" s="44" t="s">
        <v>2446</v>
      </c>
      <c r="F509" t="s">
        <v>3162</v>
      </c>
      <c r="G509" s="44" t="s">
        <v>3217</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3192</v>
      </c>
      <c r="E510" s="44" t="s">
        <v>2447</v>
      </c>
      <c r="F510" t="s">
        <v>3162</v>
      </c>
      <c r="G510" s="44" t="s">
        <v>3218</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3192</v>
      </c>
      <c r="E511" s="44" t="s">
        <v>2448</v>
      </c>
      <c r="F511" t="s">
        <v>3162</v>
      </c>
      <c r="G511" s="44" t="s">
        <v>3219</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3192</v>
      </c>
      <c r="E512" s="44" t="s">
        <v>2449</v>
      </c>
      <c r="F512" t="s">
        <v>3162</v>
      </c>
      <c r="G512" s="44" t="s">
        <v>3220</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3192</v>
      </c>
      <c r="E513" s="44" t="s">
        <v>2785</v>
      </c>
      <c r="F513" t="s">
        <v>3162</v>
      </c>
      <c r="G513" s="44" t="s">
        <v>3221</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3192</v>
      </c>
      <c r="E514" s="44" t="s">
        <v>2786</v>
      </c>
      <c r="F514" t="s">
        <v>3162</v>
      </c>
      <c r="G514" s="44" t="s">
        <v>3222</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3192</v>
      </c>
      <c r="E515" s="44" t="s">
        <v>2787</v>
      </c>
      <c r="F515" t="s">
        <v>3162</v>
      </c>
      <c r="G515" s="44" t="s">
        <v>3223</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3192</v>
      </c>
      <c r="E516" s="44" t="s">
        <v>2784</v>
      </c>
      <c r="F516" t="s">
        <v>3162</v>
      </c>
      <c r="G516" s="44" t="s">
        <v>3224</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3193</v>
      </c>
      <c r="E517" s="44" t="s">
        <v>2444</v>
      </c>
      <c r="F517" t="s">
        <v>3163</v>
      </c>
      <c r="G517" s="44" t="s">
        <v>3215</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3193</v>
      </c>
      <c r="E518" s="44" t="s">
        <v>2445</v>
      </c>
      <c r="F518" t="s">
        <v>3163</v>
      </c>
      <c r="G518" s="44" t="s">
        <v>3216</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3193</v>
      </c>
      <c r="E519" s="44" t="s">
        <v>2446</v>
      </c>
      <c r="F519" t="s">
        <v>3163</v>
      </c>
      <c r="G519" s="44" t="s">
        <v>3217</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3193</v>
      </c>
      <c r="E520" s="44" t="s">
        <v>2447</v>
      </c>
      <c r="F520" t="s">
        <v>3163</v>
      </c>
      <c r="G520" s="44" t="s">
        <v>3218</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3193</v>
      </c>
      <c r="E521" s="44" t="s">
        <v>2448</v>
      </c>
      <c r="F521" t="s">
        <v>3163</v>
      </c>
      <c r="G521" s="44" t="s">
        <v>3219</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3193</v>
      </c>
      <c r="E522" s="44" t="s">
        <v>2449</v>
      </c>
      <c r="F522" t="s">
        <v>3163</v>
      </c>
      <c r="G522" s="44" t="s">
        <v>3220</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3193</v>
      </c>
      <c r="E523" s="44" t="s">
        <v>2785</v>
      </c>
      <c r="F523" t="s">
        <v>3163</v>
      </c>
      <c r="G523" s="44" t="s">
        <v>3221</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3193</v>
      </c>
      <c r="E524" s="44" t="s">
        <v>2786</v>
      </c>
      <c r="F524" t="s">
        <v>3163</v>
      </c>
      <c r="G524" s="44" t="s">
        <v>3222</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3193</v>
      </c>
      <c r="E525" s="44" t="s">
        <v>2787</v>
      </c>
      <c r="F525" t="s">
        <v>3163</v>
      </c>
      <c r="G525" s="44" t="s">
        <v>3223</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3193</v>
      </c>
      <c r="E526" s="44" t="s">
        <v>2784</v>
      </c>
      <c r="F526" t="s">
        <v>3163</v>
      </c>
      <c r="G526" s="44" t="s">
        <v>3224</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3194</v>
      </c>
      <c r="E527" s="44" t="s">
        <v>2444</v>
      </c>
      <c r="F527" t="s">
        <v>3164</v>
      </c>
      <c r="G527" s="44" t="s">
        <v>3215</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3194</v>
      </c>
      <c r="E528" s="44" t="s">
        <v>2445</v>
      </c>
      <c r="F528" t="s">
        <v>3164</v>
      </c>
      <c r="G528" s="44" t="s">
        <v>3216</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3194</v>
      </c>
      <c r="E529" s="44" t="s">
        <v>2446</v>
      </c>
      <c r="F529" t="s">
        <v>3164</v>
      </c>
      <c r="G529" s="44" t="s">
        <v>3217</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3194</v>
      </c>
      <c r="E530" s="44" t="s">
        <v>2447</v>
      </c>
      <c r="F530" t="s">
        <v>3164</v>
      </c>
      <c r="G530" s="44" t="s">
        <v>3218</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3194</v>
      </c>
      <c r="E531" s="44" t="s">
        <v>2448</v>
      </c>
      <c r="F531" t="s">
        <v>3164</v>
      </c>
      <c r="G531" s="44" t="s">
        <v>3219</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3194</v>
      </c>
      <c r="E532" s="44" t="s">
        <v>2449</v>
      </c>
      <c r="F532" t="s">
        <v>3164</v>
      </c>
      <c r="G532" s="44" t="s">
        <v>3220</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3194</v>
      </c>
      <c r="E533" s="44" t="s">
        <v>2785</v>
      </c>
      <c r="F533" t="s">
        <v>3164</v>
      </c>
      <c r="G533" s="44" t="s">
        <v>3221</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3194</v>
      </c>
      <c r="E534" s="44" t="s">
        <v>2786</v>
      </c>
      <c r="F534" t="s">
        <v>3164</v>
      </c>
      <c r="G534" s="44" t="s">
        <v>3222</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3194</v>
      </c>
      <c r="E535" s="44" t="s">
        <v>2787</v>
      </c>
      <c r="F535" t="s">
        <v>3164</v>
      </c>
      <c r="G535" s="44" t="s">
        <v>3223</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3194</v>
      </c>
      <c r="E536" s="44" t="s">
        <v>2784</v>
      </c>
      <c r="F536" t="s">
        <v>3164</v>
      </c>
      <c r="G536" s="44" t="s">
        <v>3224</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3195</v>
      </c>
      <c r="E537" s="44" t="s">
        <v>2444</v>
      </c>
      <c r="F537" t="s">
        <v>3165</v>
      </c>
      <c r="G537" s="44" t="s">
        <v>3215</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3195</v>
      </c>
      <c r="E538" s="44" t="s">
        <v>2445</v>
      </c>
      <c r="F538" t="s">
        <v>3165</v>
      </c>
      <c r="G538" s="44" t="s">
        <v>3216</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3195</v>
      </c>
      <c r="E539" s="44" t="s">
        <v>2446</v>
      </c>
      <c r="F539" t="s">
        <v>3165</v>
      </c>
      <c r="G539" s="44" t="s">
        <v>3217</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3195</v>
      </c>
      <c r="E540" s="44" t="s">
        <v>2447</v>
      </c>
      <c r="F540" t="s">
        <v>3165</v>
      </c>
      <c r="G540" s="44" t="s">
        <v>3218</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3195</v>
      </c>
      <c r="E541" s="44" t="s">
        <v>2448</v>
      </c>
      <c r="F541" t="s">
        <v>3165</v>
      </c>
      <c r="G541" s="44" t="s">
        <v>3219</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3195</v>
      </c>
      <c r="E542" s="44" t="s">
        <v>2449</v>
      </c>
      <c r="F542" t="s">
        <v>3165</v>
      </c>
      <c r="G542" s="44" t="s">
        <v>3220</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3195</v>
      </c>
      <c r="E543" s="44" t="s">
        <v>2785</v>
      </c>
      <c r="F543" t="s">
        <v>3165</v>
      </c>
      <c r="G543" s="44" t="s">
        <v>3221</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3195</v>
      </c>
      <c r="E544" s="44" t="s">
        <v>2786</v>
      </c>
      <c r="F544" t="s">
        <v>3165</v>
      </c>
      <c r="G544" s="44" t="s">
        <v>3222</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3195</v>
      </c>
      <c r="E545" s="44" t="s">
        <v>2787</v>
      </c>
      <c r="F545" t="s">
        <v>3165</v>
      </c>
      <c r="G545" s="44" t="s">
        <v>3223</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3195</v>
      </c>
      <c r="E546" s="44" t="s">
        <v>2784</v>
      </c>
      <c r="F546" t="s">
        <v>3165</v>
      </c>
      <c r="G546" s="44" t="s">
        <v>3224</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3196</v>
      </c>
      <c r="E547" s="44" t="s">
        <v>2444</v>
      </c>
      <c r="F547" t="s">
        <v>3166</v>
      </c>
      <c r="G547" s="44" t="s">
        <v>3215</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3196</v>
      </c>
      <c r="E548" s="44" t="s">
        <v>2445</v>
      </c>
      <c r="F548" t="s">
        <v>3166</v>
      </c>
      <c r="G548" s="44" t="s">
        <v>3216</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3196</v>
      </c>
      <c r="E549" s="44" t="s">
        <v>2446</v>
      </c>
      <c r="F549" t="s">
        <v>3166</v>
      </c>
      <c r="G549" s="44" t="s">
        <v>3217</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3196</v>
      </c>
      <c r="E550" s="44" t="s">
        <v>2447</v>
      </c>
      <c r="F550" t="s">
        <v>3166</v>
      </c>
      <c r="G550" s="44" t="s">
        <v>3218</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3196</v>
      </c>
      <c r="E551" s="44" t="s">
        <v>2448</v>
      </c>
      <c r="F551" t="s">
        <v>3166</v>
      </c>
      <c r="G551" s="44" t="s">
        <v>3219</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3196</v>
      </c>
      <c r="E552" s="44" t="s">
        <v>2449</v>
      </c>
      <c r="F552" t="s">
        <v>3166</v>
      </c>
      <c r="G552" s="44" t="s">
        <v>3220</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3196</v>
      </c>
      <c r="E553" s="44" t="s">
        <v>2785</v>
      </c>
      <c r="F553" t="s">
        <v>3166</v>
      </c>
      <c r="G553" s="44" t="s">
        <v>3221</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3196</v>
      </c>
      <c r="E554" s="44" t="s">
        <v>2786</v>
      </c>
      <c r="F554" t="s">
        <v>3166</v>
      </c>
      <c r="G554" s="44" t="s">
        <v>3222</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3196</v>
      </c>
      <c r="E555" s="44" t="s">
        <v>2787</v>
      </c>
      <c r="F555" t="s">
        <v>3166</v>
      </c>
      <c r="G555" s="44" t="s">
        <v>3223</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3196</v>
      </c>
      <c r="E556" s="44" t="s">
        <v>2784</v>
      </c>
      <c r="F556" t="s">
        <v>3166</v>
      </c>
      <c r="G556" s="44" t="s">
        <v>3224</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3197</v>
      </c>
      <c r="E557" s="44" t="s">
        <v>2444</v>
      </c>
      <c r="F557" t="s">
        <v>2645</v>
      </c>
      <c r="G557" s="44" t="s">
        <v>3215</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3197</v>
      </c>
      <c r="E558" s="44" t="s">
        <v>2445</v>
      </c>
      <c r="F558" t="s">
        <v>2645</v>
      </c>
      <c r="G558" s="44" t="s">
        <v>3216</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3197</v>
      </c>
      <c r="E559" s="44" t="s">
        <v>2446</v>
      </c>
      <c r="F559" t="s">
        <v>2645</v>
      </c>
      <c r="G559" s="44" t="s">
        <v>3217</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3197</v>
      </c>
      <c r="E560" s="44" t="s">
        <v>2447</v>
      </c>
      <c r="F560" t="s">
        <v>2645</v>
      </c>
      <c r="G560" s="44" t="s">
        <v>3218</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3197</v>
      </c>
      <c r="E561" s="44" t="s">
        <v>2448</v>
      </c>
      <c r="F561" t="s">
        <v>2645</v>
      </c>
      <c r="G561" s="44" t="s">
        <v>3219</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3197</v>
      </c>
      <c r="E562" s="44" t="s">
        <v>2449</v>
      </c>
      <c r="F562" t="s">
        <v>2645</v>
      </c>
      <c r="G562" s="44" t="s">
        <v>3220</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3197</v>
      </c>
      <c r="E563" s="44" t="s">
        <v>2785</v>
      </c>
      <c r="F563" t="s">
        <v>2645</v>
      </c>
      <c r="G563" s="44" t="s">
        <v>3221</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3197</v>
      </c>
      <c r="E564" s="44" t="s">
        <v>2786</v>
      </c>
      <c r="F564" t="s">
        <v>2645</v>
      </c>
      <c r="G564" s="44" t="s">
        <v>3222</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3197</v>
      </c>
      <c r="E565" s="44" t="s">
        <v>2787</v>
      </c>
      <c r="F565" t="s">
        <v>2645</v>
      </c>
      <c r="G565" s="44" t="s">
        <v>3223</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3197</v>
      </c>
      <c r="E566" s="44" t="s">
        <v>2784</v>
      </c>
      <c r="F566" t="s">
        <v>2645</v>
      </c>
      <c r="G566" s="44" t="s">
        <v>3224</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3198</v>
      </c>
      <c r="E567" s="44" t="s">
        <v>2444</v>
      </c>
      <c r="F567" t="s">
        <v>3167</v>
      </c>
      <c r="G567" s="44" t="s">
        <v>3215</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3198</v>
      </c>
      <c r="E568" s="44" t="s">
        <v>2445</v>
      </c>
      <c r="F568" t="s">
        <v>3167</v>
      </c>
      <c r="G568" s="44" t="s">
        <v>3216</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3198</v>
      </c>
      <c r="E569" s="44" t="s">
        <v>2446</v>
      </c>
      <c r="F569" t="s">
        <v>3167</v>
      </c>
      <c r="G569" s="44" t="s">
        <v>3217</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3198</v>
      </c>
      <c r="E570" s="44" t="s">
        <v>2447</v>
      </c>
      <c r="F570" t="s">
        <v>3167</v>
      </c>
      <c r="G570" s="44" t="s">
        <v>3218</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3198</v>
      </c>
      <c r="E571" s="44" t="s">
        <v>2448</v>
      </c>
      <c r="F571" t="s">
        <v>3167</v>
      </c>
      <c r="G571" s="44" t="s">
        <v>3219</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3198</v>
      </c>
      <c r="E572" s="44" t="s">
        <v>2449</v>
      </c>
      <c r="F572" t="s">
        <v>3167</v>
      </c>
      <c r="G572" s="44" t="s">
        <v>3220</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3198</v>
      </c>
      <c r="E573" s="44" t="s">
        <v>2785</v>
      </c>
      <c r="F573" t="s">
        <v>3167</v>
      </c>
      <c r="G573" s="44" t="s">
        <v>3221</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3198</v>
      </c>
      <c r="E574" s="44" t="s">
        <v>2786</v>
      </c>
      <c r="F574" t="s">
        <v>3167</v>
      </c>
      <c r="G574" s="44" t="s">
        <v>3222</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3198</v>
      </c>
      <c r="E575" s="44" t="s">
        <v>2787</v>
      </c>
      <c r="F575" t="s">
        <v>3167</v>
      </c>
      <c r="G575" s="44" t="s">
        <v>3223</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3198</v>
      </c>
      <c r="E576" s="44" t="s">
        <v>2784</v>
      </c>
      <c r="F576" t="s">
        <v>3167</v>
      </c>
      <c r="G576" s="44" t="s">
        <v>3224</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3199</v>
      </c>
      <c r="E577" s="44" t="s">
        <v>2444</v>
      </c>
      <c r="F577" t="s">
        <v>3168</v>
      </c>
      <c r="G577" s="44" t="s">
        <v>3215</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3199</v>
      </c>
      <c r="E578" s="44" t="s">
        <v>2445</v>
      </c>
      <c r="F578" t="s">
        <v>3168</v>
      </c>
      <c r="G578" s="44" t="s">
        <v>3216</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3199</v>
      </c>
      <c r="E579" s="44" t="s">
        <v>2446</v>
      </c>
      <c r="F579" t="s">
        <v>3168</v>
      </c>
      <c r="G579" s="44" t="s">
        <v>3217</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3199</v>
      </c>
      <c r="E580" s="44" t="s">
        <v>2447</v>
      </c>
      <c r="F580" t="s">
        <v>3168</v>
      </c>
      <c r="G580" s="44" t="s">
        <v>3218</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3199</v>
      </c>
      <c r="E581" s="44" t="s">
        <v>2448</v>
      </c>
      <c r="F581" t="s">
        <v>3168</v>
      </c>
      <c r="G581" s="44" t="s">
        <v>3219</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3199</v>
      </c>
      <c r="E582" s="44" t="s">
        <v>2449</v>
      </c>
      <c r="F582" t="s">
        <v>3168</v>
      </c>
      <c r="G582" s="44" t="s">
        <v>3220</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3199</v>
      </c>
      <c r="E583" s="44" t="s">
        <v>2785</v>
      </c>
      <c r="F583" t="s">
        <v>3168</v>
      </c>
      <c r="G583" s="44" t="s">
        <v>3221</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3199</v>
      </c>
      <c r="E584" s="44" t="s">
        <v>2786</v>
      </c>
      <c r="F584" t="s">
        <v>3168</v>
      </c>
      <c r="G584" s="44" t="s">
        <v>3222</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3199</v>
      </c>
      <c r="E585" s="44" t="s">
        <v>2787</v>
      </c>
      <c r="F585" t="s">
        <v>3168</v>
      </c>
      <c r="G585" s="44" t="s">
        <v>3223</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3199</v>
      </c>
      <c r="E586" s="44" t="s">
        <v>2784</v>
      </c>
      <c r="F586" t="s">
        <v>3168</v>
      </c>
      <c r="G586" s="44" t="s">
        <v>3224</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3200</v>
      </c>
      <c r="E587" s="44" t="s">
        <v>2444</v>
      </c>
      <c r="F587" t="s">
        <v>3169</v>
      </c>
      <c r="G587" s="44" t="s">
        <v>3215</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3200</v>
      </c>
      <c r="E588" s="44" t="s">
        <v>2445</v>
      </c>
      <c r="F588" t="s">
        <v>3169</v>
      </c>
      <c r="G588" s="44" t="s">
        <v>3216</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3200</v>
      </c>
      <c r="E589" s="44" t="s">
        <v>2446</v>
      </c>
      <c r="F589" t="s">
        <v>3169</v>
      </c>
      <c r="G589" s="44" t="s">
        <v>3217</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3200</v>
      </c>
      <c r="E590" s="44" t="s">
        <v>2447</v>
      </c>
      <c r="F590" t="s">
        <v>3169</v>
      </c>
      <c r="G590" s="44" t="s">
        <v>3218</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3200</v>
      </c>
      <c r="E591" s="44" t="s">
        <v>2448</v>
      </c>
      <c r="F591" t="s">
        <v>3169</v>
      </c>
      <c r="G591" s="44" t="s">
        <v>3219</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3200</v>
      </c>
      <c r="E592" s="44" t="s">
        <v>2449</v>
      </c>
      <c r="F592" t="s">
        <v>3169</v>
      </c>
      <c r="G592" s="44" t="s">
        <v>3220</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3200</v>
      </c>
      <c r="E593" s="44" t="s">
        <v>2785</v>
      </c>
      <c r="F593" t="s">
        <v>3169</v>
      </c>
      <c r="G593" s="44" t="s">
        <v>3221</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3200</v>
      </c>
      <c r="E594" s="44" t="s">
        <v>2786</v>
      </c>
      <c r="F594" t="s">
        <v>3169</v>
      </c>
      <c r="G594" s="44" t="s">
        <v>3222</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3200</v>
      </c>
      <c r="E595" s="44" t="s">
        <v>2787</v>
      </c>
      <c r="F595" t="s">
        <v>3169</v>
      </c>
      <c r="G595" s="44" t="s">
        <v>3223</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3200</v>
      </c>
      <c r="E596" s="44" t="s">
        <v>2784</v>
      </c>
      <c r="F596" t="s">
        <v>3169</v>
      </c>
      <c r="G596" s="44" t="s">
        <v>3224</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3201</v>
      </c>
      <c r="E597" s="44" t="s">
        <v>2444</v>
      </c>
      <c r="F597" t="s">
        <v>2646</v>
      </c>
      <c r="G597" s="44" t="s">
        <v>3215</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3201</v>
      </c>
      <c r="E598" s="44" t="s">
        <v>2445</v>
      </c>
      <c r="F598" t="s">
        <v>2646</v>
      </c>
      <c r="G598" s="44" t="s">
        <v>3216</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3201</v>
      </c>
      <c r="E599" s="44" t="s">
        <v>2446</v>
      </c>
      <c r="F599" t="s">
        <v>2646</v>
      </c>
      <c r="G599" s="44" t="s">
        <v>3217</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3201</v>
      </c>
      <c r="E600" s="44" t="s">
        <v>2447</v>
      </c>
      <c r="F600" t="s">
        <v>2646</v>
      </c>
      <c r="G600" s="44" t="s">
        <v>3218</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3201</v>
      </c>
      <c r="E601" s="44" t="s">
        <v>2448</v>
      </c>
      <c r="F601" t="s">
        <v>2646</v>
      </c>
      <c r="G601" s="44" t="s">
        <v>3219</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3201</v>
      </c>
      <c r="E602" s="44" t="s">
        <v>2449</v>
      </c>
      <c r="F602" t="s">
        <v>2646</v>
      </c>
      <c r="G602" s="44" t="s">
        <v>3220</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3201</v>
      </c>
      <c r="E603" s="44" t="s">
        <v>2785</v>
      </c>
      <c r="F603" t="s">
        <v>2646</v>
      </c>
      <c r="G603" s="44" t="s">
        <v>3221</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3201</v>
      </c>
      <c r="E604" s="44" t="s">
        <v>2786</v>
      </c>
      <c r="F604" t="s">
        <v>2646</v>
      </c>
      <c r="G604" s="44" t="s">
        <v>3222</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3201</v>
      </c>
      <c r="E605" s="44" t="s">
        <v>2787</v>
      </c>
      <c r="F605" t="s">
        <v>2646</v>
      </c>
      <c r="G605" s="44" t="s">
        <v>3223</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3201</v>
      </c>
      <c r="E606" s="44" t="s">
        <v>2784</v>
      </c>
      <c r="F606" t="s">
        <v>2646</v>
      </c>
      <c r="G606" s="44" t="s">
        <v>3224</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3202</v>
      </c>
      <c r="E607" s="44" t="s">
        <v>2444</v>
      </c>
      <c r="F607" t="s">
        <v>3170</v>
      </c>
      <c r="G607" s="44" t="s">
        <v>3215</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3202</v>
      </c>
      <c r="E608" s="44" t="s">
        <v>2445</v>
      </c>
      <c r="F608" t="s">
        <v>3170</v>
      </c>
      <c r="G608" s="44" t="s">
        <v>3216</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3202</v>
      </c>
      <c r="E609" s="44" t="s">
        <v>2446</v>
      </c>
      <c r="F609" t="s">
        <v>3170</v>
      </c>
      <c r="G609" s="44" t="s">
        <v>3217</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3202</v>
      </c>
      <c r="E610" s="44" t="s">
        <v>2447</v>
      </c>
      <c r="F610" t="s">
        <v>3170</v>
      </c>
      <c r="G610" s="44" t="s">
        <v>3218</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3202</v>
      </c>
      <c r="E611" s="44" t="s">
        <v>2448</v>
      </c>
      <c r="F611" t="s">
        <v>3170</v>
      </c>
      <c r="G611" s="44" t="s">
        <v>3219</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3202</v>
      </c>
      <c r="E612" s="44" t="s">
        <v>2449</v>
      </c>
      <c r="F612" t="s">
        <v>3170</v>
      </c>
      <c r="G612" s="44" t="s">
        <v>3220</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3202</v>
      </c>
      <c r="E613" s="44" t="s">
        <v>2785</v>
      </c>
      <c r="F613" t="s">
        <v>3170</v>
      </c>
      <c r="G613" s="44" t="s">
        <v>3221</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3202</v>
      </c>
      <c r="E614" s="44" t="s">
        <v>2786</v>
      </c>
      <c r="F614" t="s">
        <v>3170</v>
      </c>
      <c r="G614" s="44" t="s">
        <v>3222</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3202</v>
      </c>
      <c r="E615" s="44" t="s">
        <v>2787</v>
      </c>
      <c r="F615" t="s">
        <v>3170</v>
      </c>
      <c r="G615" s="44" t="s">
        <v>3223</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3202</v>
      </c>
      <c r="E616" s="44" t="s">
        <v>2784</v>
      </c>
      <c r="F616" t="s">
        <v>3170</v>
      </c>
      <c r="G616" s="44" t="s">
        <v>3224</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3203</v>
      </c>
      <c r="E617" s="44" t="s">
        <v>2444</v>
      </c>
      <c r="F617" t="s">
        <v>3171</v>
      </c>
      <c r="G617" s="44" t="s">
        <v>3215</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3203</v>
      </c>
      <c r="E618" s="44" t="s">
        <v>2445</v>
      </c>
      <c r="F618" t="s">
        <v>3171</v>
      </c>
      <c r="G618" s="44" t="s">
        <v>3216</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3203</v>
      </c>
      <c r="E619" s="44" t="s">
        <v>2446</v>
      </c>
      <c r="F619" t="s">
        <v>3171</v>
      </c>
      <c r="G619" s="44" t="s">
        <v>3217</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3203</v>
      </c>
      <c r="E620" s="44" t="s">
        <v>2447</v>
      </c>
      <c r="F620" t="s">
        <v>3171</v>
      </c>
      <c r="G620" s="44" t="s">
        <v>3218</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3203</v>
      </c>
      <c r="E621" s="44" t="s">
        <v>2448</v>
      </c>
      <c r="F621" t="s">
        <v>3171</v>
      </c>
      <c r="G621" s="44" t="s">
        <v>3219</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3203</v>
      </c>
      <c r="E622" s="44" t="s">
        <v>2449</v>
      </c>
      <c r="F622" t="s">
        <v>3171</v>
      </c>
      <c r="G622" s="44" t="s">
        <v>3220</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3203</v>
      </c>
      <c r="E623" s="44" t="s">
        <v>2785</v>
      </c>
      <c r="F623" t="s">
        <v>3171</v>
      </c>
      <c r="G623" s="44" t="s">
        <v>3221</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3203</v>
      </c>
      <c r="E624" s="44" t="s">
        <v>2786</v>
      </c>
      <c r="F624" t="s">
        <v>3171</v>
      </c>
      <c r="G624" s="44" t="s">
        <v>3222</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3203</v>
      </c>
      <c r="E625" s="44" t="s">
        <v>2787</v>
      </c>
      <c r="F625" t="s">
        <v>3171</v>
      </c>
      <c r="G625" s="44" t="s">
        <v>3223</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3203</v>
      </c>
      <c r="E626" s="44" t="s">
        <v>2784</v>
      </c>
      <c r="F626" t="s">
        <v>3171</v>
      </c>
      <c r="G626" s="44" t="s">
        <v>3224</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3204</v>
      </c>
      <c r="E627" s="44" t="s">
        <v>2444</v>
      </c>
      <c r="F627" t="s">
        <v>3172</v>
      </c>
      <c r="G627" s="44" t="s">
        <v>3215</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3204</v>
      </c>
      <c r="E628" s="44" t="s">
        <v>2445</v>
      </c>
      <c r="F628" t="s">
        <v>3172</v>
      </c>
      <c r="G628" s="44" t="s">
        <v>3216</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3204</v>
      </c>
      <c r="E629" s="44" t="s">
        <v>2446</v>
      </c>
      <c r="F629" t="s">
        <v>3172</v>
      </c>
      <c r="G629" s="44" t="s">
        <v>3217</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3204</v>
      </c>
      <c r="E630" s="44" t="s">
        <v>2447</v>
      </c>
      <c r="F630" t="s">
        <v>3172</v>
      </c>
      <c r="G630" s="44" t="s">
        <v>3218</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3204</v>
      </c>
      <c r="E631" s="44" t="s">
        <v>2448</v>
      </c>
      <c r="F631" t="s">
        <v>3172</v>
      </c>
      <c r="G631" s="44" t="s">
        <v>3219</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3204</v>
      </c>
      <c r="E632" s="44" t="s">
        <v>2449</v>
      </c>
      <c r="F632" t="s">
        <v>3172</v>
      </c>
      <c r="G632" s="44" t="s">
        <v>3220</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3204</v>
      </c>
      <c r="E633" s="44" t="s">
        <v>2785</v>
      </c>
      <c r="F633" t="s">
        <v>3172</v>
      </c>
      <c r="G633" s="44" t="s">
        <v>3221</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3204</v>
      </c>
      <c r="E634" s="44" t="s">
        <v>2786</v>
      </c>
      <c r="F634" t="s">
        <v>3172</v>
      </c>
      <c r="G634" s="44" t="s">
        <v>3222</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3204</v>
      </c>
      <c r="E635" s="44" t="s">
        <v>2787</v>
      </c>
      <c r="F635" t="s">
        <v>3172</v>
      </c>
      <c r="G635" s="44" t="s">
        <v>3223</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3204</v>
      </c>
      <c r="E636" s="44" t="s">
        <v>2784</v>
      </c>
      <c r="F636" t="s">
        <v>3172</v>
      </c>
      <c r="G636" s="44" t="s">
        <v>3224</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3205</v>
      </c>
      <c r="E637" s="44" t="s">
        <v>2444</v>
      </c>
      <c r="F637" t="s">
        <v>3173</v>
      </c>
      <c r="G637" s="44" t="s">
        <v>3215</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3205</v>
      </c>
      <c r="E638" s="44" t="s">
        <v>2445</v>
      </c>
      <c r="F638" t="s">
        <v>3173</v>
      </c>
      <c r="G638" s="44" t="s">
        <v>3216</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3205</v>
      </c>
      <c r="E639" s="44" t="s">
        <v>2446</v>
      </c>
      <c r="F639" t="s">
        <v>3173</v>
      </c>
      <c r="G639" s="44" t="s">
        <v>3217</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3205</v>
      </c>
      <c r="E640" s="44" t="s">
        <v>2447</v>
      </c>
      <c r="F640" t="s">
        <v>3173</v>
      </c>
      <c r="G640" s="44" t="s">
        <v>3218</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3205</v>
      </c>
      <c r="E641" s="44" t="s">
        <v>2448</v>
      </c>
      <c r="F641" t="s">
        <v>3173</v>
      </c>
      <c r="G641" s="44" t="s">
        <v>3219</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3205</v>
      </c>
      <c r="E642" s="44" t="s">
        <v>2449</v>
      </c>
      <c r="F642" t="s">
        <v>3173</v>
      </c>
      <c r="G642" s="44" t="s">
        <v>3220</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3205</v>
      </c>
      <c r="E643" s="44" t="s">
        <v>2785</v>
      </c>
      <c r="F643" t="s">
        <v>3173</v>
      </c>
      <c r="G643" s="44" t="s">
        <v>3221</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3205</v>
      </c>
      <c r="E644" s="44" t="s">
        <v>2786</v>
      </c>
      <c r="F644" t="s">
        <v>3173</v>
      </c>
      <c r="G644" s="44" t="s">
        <v>3222</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3205</v>
      </c>
      <c r="E645" s="44" t="s">
        <v>2787</v>
      </c>
      <c r="F645" t="s">
        <v>3173</v>
      </c>
      <c r="G645" s="44" t="s">
        <v>3223</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3205</v>
      </c>
      <c r="E646" s="44" t="s">
        <v>2784</v>
      </c>
      <c r="F646" t="s">
        <v>3173</v>
      </c>
      <c r="G646" s="44" t="s">
        <v>3224</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3206</v>
      </c>
      <c r="E647" s="44" t="s">
        <v>2444</v>
      </c>
      <c r="F647" t="s">
        <v>3174</v>
      </c>
      <c r="G647" s="44" t="s">
        <v>3215</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3206</v>
      </c>
      <c r="E648" s="44" t="s">
        <v>2445</v>
      </c>
      <c r="F648" t="s">
        <v>3174</v>
      </c>
      <c r="G648" s="44" t="s">
        <v>3216</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3206</v>
      </c>
      <c r="E649" s="44" t="s">
        <v>2446</v>
      </c>
      <c r="F649" t="s">
        <v>3174</v>
      </c>
      <c r="G649" s="44" t="s">
        <v>3217</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3206</v>
      </c>
      <c r="E650" s="44" t="s">
        <v>2447</v>
      </c>
      <c r="F650" t="s">
        <v>3174</v>
      </c>
      <c r="G650" s="44" t="s">
        <v>3218</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3206</v>
      </c>
      <c r="E651" s="44" t="s">
        <v>2448</v>
      </c>
      <c r="F651" t="s">
        <v>3174</v>
      </c>
      <c r="G651" s="44" t="s">
        <v>3219</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3206</v>
      </c>
      <c r="E652" s="44" t="s">
        <v>2449</v>
      </c>
      <c r="F652" t="s">
        <v>3174</v>
      </c>
      <c r="G652" s="44" t="s">
        <v>3220</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3206</v>
      </c>
      <c r="E653" s="44" t="s">
        <v>2785</v>
      </c>
      <c r="F653" t="s">
        <v>3174</v>
      </c>
      <c r="G653" s="44" t="s">
        <v>3221</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3206</v>
      </c>
      <c r="E654" s="44" t="s">
        <v>2786</v>
      </c>
      <c r="F654" t="s">
        <v>3174</v>
      </c>
      <c r="G654" s="44" t="s">
        <v>3222</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3206</v>
      </c>
      <c r="E655" s="44" t="s">
        <v>2787</v>
      </c>
      <c r="F655" t="s">
        <v>3174</v>
      </c>
      <c r="G655" s="44" t="s">
        <v>3223</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3206</v>
      </c>
      <c r="E656" s="44" t="s">
        <v>2784</v>
      </c>
      <c r="F656" t="s">
        <v>3174</v>
      </c>
      <c r="G656" s="44" t="s">
        <v>3224</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3207</v>
      </c>
      <c r="E657" s="44" t="s">
        <v>2444</v>
      </c>
      <c r="F657" t="s">
        <v>3175</v>
      </c>
      <c r="G657" s="44" t="s">
        <v>3215</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3207</v>
      </c>
      <c r="E658" s="44" t="s">
        <v>2445</v>
      </c>
      <c r="F658" t="s">
        <v>3175</v>
      </c>
      <c r="G658" s="44" t="s">
        <v>3216</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3207</v>
      </c>
      <c r="E659" s="44" t="s">
        <v>2446</v>
      </c>
      <c r="F659" t="s">
        <v>3175</v>
      </c>
      <c r="G659" s="44" t="s">
        <v>3217</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3207</v>
      </c>
      <c r="E660" s="44" t="s">
        <v>2447</v>
      </c>
      <c r="F660" t="s">
        <v>3175</v>
      </c>
      <c r="G660" s="44" t="s">
        <v>3218</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3207</v>
      </c>
      <c r="E661" s="44" t="s">
        <v>2448</v>
      </c>
      <c r="F661" t="s">
        <v>3175</v>
      </c>
      <c r="G661" s="44" t="s">
        <v>3219</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3207</v>
      </c>
      <c r="E662" s="44" t="s">
        <v>2449</v>
      </c>
      <c r="F662" t="s">
        <v>3175</v>
      </c>
      <c r="G662" s="44" t="s">
        <v>3220</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3207</v>
      </c>
      <c r="E663" s="44" t="s">
        <v>2785</v>
      </c>
      <c r="F663" t="s">
        <v>3175</v>
      </c>
      <c r="G663" s="44" t="s">
        <v>3221</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3207</v>
      </c>
      <c r="E664" s="44" t="s">
        <v>2786</v>
      </c>
      <c r="F664" t="s">
        <v>3175</v>
      </c>
      <c r="G664" s="44" t="s">
        <v>3222</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3207</v>
      </c>
      <c r="E665" s="44" t="s">
        <v>2787</v>
      </c>
      <c r="F665" t="s">
        <v>3175</v>
      </c>
      <c r="G665" s="44" t="s">
        <v>3223</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3207</v>
      </c>
      <c r="E666" s="44" t="s">
        <v>2784</v>
      </c>
      <c r="F666" t="s">
        <v>3175</v>
      </c>
      <c r="G666" s="44" t="s">
        <v>3224</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3208</v>
      </c>
      <c r="E667" s="44" t="s">
        <v>2444</v>
      </c>
      <c r="F667" t="s">
        <v>3176</v>
      </c>
      <c r="G667" s="44" t="s">
        <v>3215</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3208</v>
      </c>
      <c r="E668" s="44" t="s">
        <v>2445</v>
      </c>
      <c r="F668" t="s">
        <v>3176</v>
      </c>
      <c r="G668" s="44" t="s">
        <v>3216</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3208</v>
      </c>
      <c r="E669" s="44" t="s">
        <v>2446</v>
      </c>
      <c r="F669" t="s">
        <v>3176</v>
      </c>
      <c r="G669" s="44" t="s">
        <v>3217</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3208</v>
      </c>
      <c r="E670" s="44" t="s">
        <v>2447</v>
      </c>
      <c r="F670" t="s">
        <v>3176</v>
      </c>
      <c r="G670" s="44" t="s">
        <v>3218</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3208</v>
      </c>
      <c r="E671" s="44" t="s">
        <v>2448</v>
      </c>
      <c r="F671" t="s">
        <v>3176</v>
      </c>
      <c r="G671" s="44" t="s">
        <v>3219</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3208</v>
      </c>
      <c r="E672" s="44" t="s">
        <v>2449</v>
      </c>
      <c r="F672" t="s">
        <v>3176</v>
      </c>
      <c r="G672" s="44" t="s">
        <v>3220</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3208</v>
      </c>
      <c r="E673" s="44" t="s">
        <v>2785</v>
      </c>
      <c r="F673" t="s">
        <v>3176</v>
      </c>
      <c r="G673" s="44" t="s">
        <v>3221</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3208</v>
      </c>
      <c r="E674" s="44" t="s">
        <v>2786</v>
      </c>
      <c r="F674" t="s">
        <v>3176</v>
      </c>
      <c r="G674" s="44" t="s">
        <v>3222</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3208</v>
      </c>
      <c r="E675" s="44" t="s">
        <v>2787</v>
      </c>
      <c r="F675" t="s">
        <v>3176</v>
      </c>
      <c r="G675" s="44" t="s">
        <v>3223</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3208</v>
      </c>
      <c r="E676" s="44" t="s">
        <v>2784</v>
      </c>
      <c r="F676" t="s">
        <v>3176</v>
      </c>
      <c r="G676" s="44" t="s">
        <v>3224</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3209</v>
      </c>
      <c r="E677" s="44" t="s">
        <v>2444</v>
      </c>
      <c r="F677" t="s">
        <v>3177</v>
      </c>
      <c r="G677" s="44" t="s">
        <v>3215</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3209</v>
      </c>
      <c r="E678" s="44" t="s">
        <v>2445</v>
      </c>
      <c r="F678" t="s">
        <v>3177</v>
      </c>
      <c r="G678" s="44" t="s">
        <v>3216</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3209</v>
      </c>
      <c r="E679" s="44" t="s">
        <v>2446</v>
      </c>
      <c r="F679" t="s">
        <v>3177</v>
      </c>
      <c r="G679" s="44" t="s">
        <v>3217</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3209</v>
      </c>
      <c r="E680" s="44" t="s">
        <v>2447</v>
      </c>
      <c r="F680" t="s">
        <v>3177</v>
      </c>
      <c r="G680" s="44" t="s">
        <v>3218</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3209</v>
      </c>
      <c r="E681" s="44" t="s">
        <v>2448</v>
      </c>
      <c r="F681" t="s">
        <v>3177</v>
      </c>
      <c r="G681" s="44" t="s">
        <v>3219</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3209</v>
      </c>
      <c r="E682" s="44" t="s">
        <v>2449</v>
      </c>
      <c r="F682" t="s">
        <v>3177</v>
      </c>
      <c r="G682" s="44" t="s">
        <v>3220</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3209</v>
      </c>
      <c r="E683" s="44" t="s">
        <v>2785</v>
      </c>
      <c r="F683" t="s">
        <v>3177</v>
      </c>
      <c r="G683" s="44" t="s">
        <v>3221</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3209</v>
      </c>
      <c r="E684" s="44" t="s">
        <v>2786</v>
      </c>
      <c r="F684" t="s">
        <v>3177</v>
      </c>
      <c r="G684" s="44" t="s">
        <v>3222</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3209</v>
      </c>
      <c r="E685" s="44" t="s">
        <v>2787</v>
      </c>
      <c r="F685" t="s">
        <v>3177</v>
      </c>
      <c r="G685" s="44" t="s">
        <v>3223</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3209</v>
      </c>
      <c r="E686" s="44" t="s">
        <v>2784</v>
      </c>
      <c r="F686" t="s">
        <v>3177</v>
      </c>
      <c r="G686" s="44" t="s">
        <v>3224</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3210</v>
      </c>
      <c r="E687" s="44" t="s">
        <v>2444</v>
      </c>
      <c r="F687" t="s">
        <v>3178</v>
      </c>
      <c r="G687" s="44" t="s">
        <v>3215</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3210</v>
      </c>
      <c r="E688" s="44" t="s">
        <v>2445</v>
      </c>
      <c r="F688" t="s">
        <v>3178</v>
      </c>
      <c r="G688" s="44" t="s">
        <v>3216</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3210</v>
      </c>
      <c r="E689" s="44" t="s">
        <v>2446</v>
      </c>
      <c r="F689" t="s">
        <v>3178</v>
      </c>
      <c r="G689" s="44" t="s">
        <v>3217</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3210</v>
      </c>
      <c r="E690" s="44" t="s">
        <v>2447</v>
      </c>
      <c r="F690" t="s">
        <v>3178</v>
      </c>
      <c r="G690" s="44" t="s">
        <v>3218</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3210</v>
      </c>
      <c r="E691" s="44" t="s">
        <v>2448</v>
      </c>
      <c r="F691" t="s">
        <v>3178</v>
      </c>
      <c r="G691" s="44" t="s">
        <v>3219</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3210</v>
      </c>
      <c r="E692" s="44" t="s">
        <v>2449</v>
      </c>
      <c r="F692" t="s">
        <v>3178</v>
      </c>
      <c r="G692" s="44" t="s">
        <v>3220</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3210</v>
      </c>
      <c r="E693" s="44" t="s">
        <v>2785</v>
      </c>
      <c r="F693" t="s">
        <v>3178</v>
      </c>
      <c r="G693" s="44" t="s">
        <v>3221</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3210</v>
      </c>
      <c r="E694" s="44" t="s">
        <v>2786</v>
      </c>
      <c r="F694" t="s">
        <v>3178</v>
      </c>
      <c r="G694" s="44" t="s">
        <v>3222</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3210</v>
      </c>
      <c r="E695" s="44" t="s">
        <v>2787</v>
      </c>
      <c r="F695" t="s">
        <v>3178</v>
      </c>
      <c r="G695" s="44" t="s">
        <v>3223</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3210</v>
      </c>
      <c r="E696" s="44" t="s">
        <v>2784</v>
      </c>
      <c r="F696" t="s">
        <v>3178</v>
      </c>
      <c r="G696" s="44" t="s">
        <v>3224</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3211</v>
      </c>
      <c r="E697" s="44" t="s">
        <v>2444</v>
      </c>
      <c r="F697" t="s">
        <v>3214</v>
      </c>
      <c r="G697" s="44" t="s">
        <v>3215</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3211</v>
      </c>
      <c r="E698" s="44" t="s">
        <v>2445</v>
      </c>
      <c r="F698" t="s">
        <v>3214</v>
      </c>
      <c r="G698" s="44" t="s">
        <v>3216</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3211</v>
      </c>
      <c r="E699" s="44" t="s">
        <v>2446</v>
      </c>
      <c r="F699" t="s">
        <v>3214</v>
      </c>
      <c r="G699" s="44" t="s">
        <v>3217</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3211</v>
      </c>
      <c r="E700" s="44" t="s">
        <v>2447</v>
      </c>
      <c r="F700" t="s">
        <v>3214</v>
      </c>
      <c r="G700" s="44" t="s">
        <v>3218</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3211</v>
      </c>
      <c r="E701" s="44" t="s">
        <v>2448</v>
      </c>
      <c r="F701" t="s">
        <v>3214</v>
      </c>
      <c r="G701" s="44" t="s">
        <v>3219</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3211</v>
      </c>
      <c r="E702" s="44" t="s">
        <v>2449</v>
      </c>
      <c r="F702" t="s">
        <v>3214</v>
      </c>
      <c r="G702" s="44" t="s">
        <v>3220</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3211</v>
      </c>
      <c r="E703" s="44" t="s">
        <v>2785</v>
      </c>
      <c r="F703" t="s">
        <v>3214</v>
      </c>
      <c r="G703" s="44" t="s">
        <v>3221</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3211</v>
      </c>
      <c r="E704" s="44" t="s">
        <v>2786</v>
      </c>
      <c r="F704" t="s">
        <v>3214</v>
      </c>
      <c r="G704" s="44" t="s">
        <v>3222</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3211</v>
      </c>
      <c r="E705" s="44" t="s">
        <v>2787</v>
      </c>
      <c r="F705" t="s">
        <v>3214</v>
      </c>
      <c r="G705" s="44" t="s">
        <v>3223</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3211</v>
      </c>
      <c r="E706" s="44" t="s">
        <v>2784</v>
      </c>
      <c r="F706" t="s">
        <v>3214</v>
      </c>
      <c r="G706" s="44" t="s">
        <v>3224</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3212</v>
      </c>
      <c r="E707" s="44" t="s">
        <v>2444</v>
      </c>
      <c r="F707" t="s">
        <v>3179</v>
      </c>
      <c r="G707" s="44" t="s">
        <v>3215</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3212</v>
      </c>
      <c r="E708" s="44" t="s">
        <v>2445</v>
      </c>
      <c r="F708" t="s">
        <v>3179</v>
      </c>
      <c r="G708" s="44" t="s">
        <v>3216</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3212</v>
      </c>
      <c r="E709" s="44" t="s">
        <v>2446</v>
      </c>
      <c r="F709" t="s">
        <v>3179</v>
      </c>
      <c r="G709" s="44" t="s">
        <v>3217</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3212</v>
      </c>
      <c r="E710" s="44" t="s">
        <v>2447</v>
      </c>
      <c r="F710" t="s">
        <v>3179</v>
      </c>
      <c r="G710" s="44" t="s">
        <v>3218</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3212</v>
      </c>
      <c r="E711" s="44" t="s">
        <v>2448</v>
      </c>
      <c r="F711" t="s">
        <v>3179</v>
      </c>
      <c r="G711" s="44" t="s">
        <v>3219</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3212</v>
      </c>
      <c r="E712" s="44" t="s">
        <v>2449</v>
      </c>
      <c r="F712" t="s">
        <v>3179</v>
      </c>
      <c r="G712" s="44" t="s">
        <v>3220</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3212</v>
      </c>
      <c r="E713" s="44" t="s">
        <v>2785</v>
      </c>
      <c r="F713" t="s">
        <v>3179</v>
      </c>
      <c r="G713" s="44" t="s">
        <v>3221</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3212</v>
      </c>
      <c r="E714" s="44" t="s">
        <v>2786</v>
      </c>
      <c r="F714" t="s">
        <v>3179</v>
      </c>
      <c r="G714" s="44" t="s">
        <v>3222</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3212</v>
      </c>
      <c r="E715" s="44" t="s">
        <v>2787</v>
      </c>
      <c r="F715" t="s">
        <v>3179</v>
      </c>
      <c r="G715" s="44" t="s">
        <v>3223</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3212</v>
      </c>
      <c r="E716" s="44" t="s">
        <v>2784</v>
      </c>
      <c r="F716" t="s">
        <v>3179</v>
      </c>
      <c r="G716" s="44" t="s">
        <v>3224</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2864</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2865</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2866</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2867</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3188</v>
      </c>
      <c r="E722" s="44" t="s">
        <v>2444</v>
      </c>
      <c r="F722" t="s">
        <v>3213</v>
      </c>
      <c r="G722" s="44" t="s">
        <v>2450</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3188</v>
      </c>
      <c r="E723" s="44" t="s">
        <v>2445</v>
      </c>
      <c r="F723" t="s">
        <v>3213</v>
      </c>
      <c r="G723" s="44" t="s">
        <v>2453</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3188</v>
      </c>
      <c r="E724" s="44" t="s">
        <v>2446</v>
      </c>
      <c r="F724" t="s">
        <v>3213</v>
      </c>
      <c r="G724" s="44" t="s">
        <v>2454</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3188</v>
      </c>
      <c r="E725" s="44" t="s">
        <v>2447</v>
      </c>
      <c r="F725" t="s">
        <v>3213</v>
      </c>
      <c r="G725" s="44" t="s">
        <v>2451</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3188</v>
      </c>
      <c r="E726" s="44" t="s">
        <v>2448</v>
      </c>
      <c r="F726" t="s">
        <v>3213</v>
      </c>
      <c r="G726" s="44" t="s">
        <v>2452</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3188</v>
      </c>
      <c r="E727" s="44" t="s">
        <v>2449</v>
      </c>
      <c r="F727" t="s">
        <v>3213</v>
      </c>
      <c r="G727" s="44" t="s">
        <v>2455</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3188</v>
      </c>
      <c r="E728" s="44" t="s">
        <v>2785</v>
      </c>
      <c r="F728" t="s">
        <v>3213</v>
      </c>
      <c r="G728" s="44" t="s">
        <v>2788</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3188</v>
      </c>
      <c r="E729" s="44" t="s">
        <v>2786</v>
      </c>
      <c r="F729" t="s">
        <v>3213</v>
      </c>
      <c r="G729" s="44" t="s">
        <v>2790</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3188</v>
      </c>
      <c r="E730" s="44" t="s">
        <v>2787</v>
      </c>
      <c r="F730" t="s">
        <v>3213</v>
      </c>
      <c r="G730" s="44" t="s">
        <v>2791</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3188</v>
      </c>
      <c r="E731" s="44" t="s">
        <v>2784</v>
      </c>
      <c r="F731" t="s">
        <v>3213</v>
      </c>
      <c r="G731" s="44" t="s">
        <v>2789</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3189</v>
      </c>
      <c r="E732" s="44" t="s">
        <v>2444</v>
      </c>
      <c r="F732" t="s">
        <v>2844</v>
      </c>
      <c r="G732" s="44" t="s">
        <v>2450</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3189</v>
      </c>
      <c r="E733" s="44" t="s">
        <v>2445</v>
      </c>
      <c r="F733" t="s">
        <v>2844</v>
      </c>
      <c r="G733" s="44" t="s">
        <v>2453</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3189</v>
      </c>
      <c r="E734" s="44" t="s">
        <v>2446</v>
      </c>
      <c r="F734" t="s">
        <v>2844</v>
      </c>
      <c r="G734" s="44" t="s">
        <v>2454</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3189</v>
      </c>
      <c r="E735" s="44" t="s">
        <v>2447</v>
      </c>
      <c r="F735" t="s">
        <v>2844</v>
      </c>
      <c r="G735" s="44" t="s">
        <v>2451</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3189</v>
      </c>
      <c r="E736" s="44" t="s">
        <v>2448</v>
      </c>
      <c r="F736" t="s">
        <v>2844</v>
      </c>
      <c r="G736" s="44" t="s">
        <v>2452</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3189</v>
      </c>
      <c r="E737" s="44" t="s">
        <v>2449</v>
      </c>
      <c r="F737" t="s">
        <v>2844</v>
      </c>
      <c r="G737" s="44" t="s">
        <v>2455</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3189</v>
      </c>
      <c r="E738" s="44" t="s">
        <v>2785</v>
      </c>
      <c r="F738" t="s">
        <v>2844</v>
      </c>
      <c r="G738" s="44" t="s">
        <v>2788</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3189</v>
      </c>
      <c r="E739" s="44" t="s">
        <v>2786</v>
      </c>
      <c r="F739" t="s">
        <v>2844</v>
      </c>
      <c r="G739" s="44" t="s">
        <v>2790</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3189</v>
      </c>
      <c r="E740" s="44" t="s">
        <v>2787</v>
      </c>
      <c r="F740" t="s">
        <v>2844</v>
      </c>
      <c r="G740" s="44" t="s">
        <v>2791</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3189</v>
      </c>
      <c r="E741" s="44" t="s">
        <v>2784</v>
      </c>
      <c r="F741" t="s">
        <v>2844</v>
      </c>
      <c r="G741" s="44" t="s">
        <v>2789</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3190</v>
      </c>
      <c r="E742" s="44" t="s">
        <v>2444</v>
      </c>
      <c r="F742" t="s">
        <v>3160</v>
      </c>
      <c r="G742" s="44" t="s">
        <v>2450</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3190</v>
      </c>
      <c r="E743" s="44" t="s">
        <v>2445</v>
      </c>
      <c r="F743" t="s">
        <v>3160</v>
      </c>
      <c r="G743" s="44" t="s">
        <v>2453</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3190</v>
      </c>
      <c r="E744" s="44" t="s">
        <v>2446</v>
      </c>
      <c r="F744" t="s">
        <v>3160</v>
      </c>
      <c r="G744" s="44" t="s">
        <v>2454</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3190</v>
      </c>
      <c r="E745" s="44" t="s">
        <v>2447</v>
      </c>
      <c r="F745" t="s">
        <v>3160</v>
      </c>
      <c r="G745" s="44" t="s">
        <v>2451</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3190</v>
      </c>
      <c r="E746" s="44" t="s">
        <v>2448</v>
      </c>
      <c r="F746" t="s">
        <v>3160</v>
      </c>
      <c r="G746" s="44" t="s">
        <v>2452</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3190</v>
      </c>
      <c r="E747" s="44" t="s">
        <v>2449</v>
      </c>
      <c r="F747" t="s">
        <v>3160</v>
      </c>
      <c r="G747" s="44" t="s">
        <v>2455</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3190</v>
      </c>
      <c r="E748" s="44" t="s">
        <v>2785</v>
      </c>
      <c r="F748" t="s">
        <v>3160</v>
      </c>
      <c r="G748" s="44" t="s">
        <v>2788</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3190</v>
      </c>
      <c r="E749" s="44" t="s">
        <v>2786</v>
      </c>
      <c r="F749" t="s">
        <v>3160</v>
      </c>
      <c r="G749" s="44" t="s">
        <v>2790</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3190</v>
      </c>
      <c r="E750" s="44" t="s">
        <v>2787</v>
      </c>
      <c r="F750" t="s">
        <v>3160</v>
      </c>
      <c r="G750" s="44" t="s">
        <v>2791</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3190</v>
      </c>
      <c r="E751" s="44" t="s">
        <v>2784</v>
      </c>
      <c r="F751" t="s">
        <v>3160</v>
      </c>
      <c r="G751" s="44" t="s">
        <v>2789</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3191</v>
      </c>
      <c r="E752" s="44" t="s">
        <v>2444</v>
      </c>
      <c r="F752" t="s">
        <v>3161</v>
      </c>
      <c r="G752" s="44" t="s">
        <v>2450</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3191</v>
      </c>
      <c r="E753" s="44" t="s">
        <v>2445</v>
      </c>
      <c r="F753" t="s">
        <v>3161</v>
      </c>
      <c r="G753" s="44" t="s">
        <v>2453</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3191</v>
      </c>
      <c r="E754" s="44" t="s">
        <v>2446</v>
      </c>
      <c r="F754" t="s">
        <v>3161</v>
      </c>
      <c r="G754" s="44" t="s">
        <v>2454</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3191</v>
      </c>
      <c r="E755" s="44" t="s">
        <v>2447</v>
      </c>
      <c r="F755" t="s">
        <v>3161</v>
      </c>
      <c r="G755" s="44" t="s">
        <v>2451</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3191</v>
      </c>
      <c r="E756" s="44" t="s">
        <v>2448</v>
      </c>
      <c r="F756" t="s">
        <v>3161</v>
      </c>
      <c r="G756" s="44" t="s">
        <v>2452</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3191</v>
      </c>
      <c r="E757" s="44" t="s">
        <v>2449</v>
      </c>
      <c r="F757" t="s">
        <v>3161</v>
      </c>
      <c r="G757" s="44" t="s">
        <v>2455</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3191</v>
      </c>
      <c r="E758" s="44" t="s">
        <v>2785</v>
      </c>
      <c r="F758" t="s">
        <v>3161</v>
      </c>
      <c r="G758" s="44" t="s">
        <v>2788</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3191</v>
      </c>
      <c r="E759" s="44" t="s">
        <v>2786</v>
      </c>
      <c r="F759" t="s">
        <v>3161</v>
      </c>
      <c r="G759" s="44" t="s">
        <v>2790</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3191</v>
      </c>
      <c r="E760" s="44" t="s">
        <v>2787</v>
      </c>
      <c r="F760" t="s">
        <v>3161</v>
      </c>
      <c r="G760" s="44" t="s">
        <v>2791</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3191</v>
      </c>
      <c r="E761" s="44" t="s">
        <v>2784</v>
      </c>
      <c r="F761" t="s">
        <v>3161</v>
      </c>
      <c r="G761" s="44" t="s">
        <v>2789</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3192</v>
      </c>
      <c r="E762" s="44" t="s">
        <v>2444</v>
      </c>
      <c r="F762" t="s">
        <v>3162</v>
      </c>
      <c r="G762" s="44" t="s">
        <v>2450</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3192</v>
      </c>
      <c r="E763" s="44" t="s">
        <v>2445</v>
      </c>
      <c r="F763" t="s">
        <v>3162</v>
      </c>
      <c r="G763" s="44" t="s">
        <v>2453</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3192</v>
      </c>
      <c r="E764" s="44" t="s">
        <v>2446</v>
      </c>
      <c r="F764" t="s">
        <v>3162</v>
      </c>
      <c r="G764" s="44" t="s">
        <v>2454</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3192</v>
      </c>
      <c r="E765" s="44" t="s">
        <v>2447</v>
      </c>
      <c r="F765" t="s">
        <v>3162</v>
      </c>
      <c r="G765" s="44" t="s">
        <v>2451</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3192</v>
      </c>
      <c r="E766" s="44" t="s">
        <v>2448</v>
      </c>
      <c r="F766" t="s">
        <v>3162</v>
      </c>
      <c r="G766" s="44" t="s">
        <v>2452</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3192</v>
      </c>
      <c r="E767" s="44" t="s">
        <v>2449</v>
      </c>
      <c r="F767" t="s">
        <v>3162</v>
      </c>
      <c r="G767" s="44" t="s">
        <v>2455</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3192</v>
      </c>
      <c r="E768" s="44" t="s">
        <v>2785</v>
      </c>
      <c r="F768" t="s">
        <v>3162</v>
      </c>
      <c r="G768" s="44" t="s">
        <v>2788</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3192</v>
      </c>
      <c r="E769" s="44" t="s">
        <v>2786</v>
      </c>
      <c r="F769" t="s">
        <v>3162</v>
      </c>
      <c r="G769" s="44" t="s">
        <v>2790</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3192</v>
      </c>
      <c r="E770" s="44" t="s">
        <v>2787</v>
      </c>
      <c r="F770" t="s">
        <v>3162</v>
      </c>
      <c r="G770" s="44" t="s">
        <v>2791</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3192</v>
      </c>
      <c r="E771" s="44" t="s">
        <v>2784</v>
      </c>
      <c r="F771" t="s">
        <v>3162</v>
      </c>
      <c r="G771" s="44" t="s">
        <v>2789</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3193</v>
      </c>
      <c r="E772" s="44" t="s">
        <v>2444</v>
      </c>
      <c r="F772" t="s">
        <v>3163</v>
      </c>
      <c r="G772" s="44" t="s">
        <v>2450</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3193</v>
      </c>
      <c r="E773" s="44" t="s">
        <v>2445</v>
      </c>
      <c r="F773" t="s">
        <v>3163</v>
      </c>
      <c r="G773" s="44" t="s">
        <v>2453</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3193</v>
      </c>
      <c r="E774" s="44" t="s">
        <v>2446</v>
      </c>
      <c r="F774" t="s">
        <v>3163</v>
      </c>
      <c r="G774" s="44" t="s">
        <v>2454</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3193</v>
      </c>
      <c r="E775" s="44" t="s">
        <v>2447</v>
      </c>
      <c r="F775" t="s">
        <v>3163</v>
      </c>
      <c r="G775" s="44" t="s">
        <v>2451</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3193</v>
      </c>
      <c r="E776" s="44" t="s">
        <v>2448</v>
      </c>
      <c r="F776" t="s">
        <v>3163</v>
      </c>
      <c r="G776" s="44" t="s">
        <v>2452</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3193</v>
      </c>
      <c r="E777" s="44" t="s">
        <v>2449</v>
      </c>
      <c r="F777" t="s">
        <v>3163</v>
      </c>
      <c r="G777" s="44" t="s">
        <v>2455</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3193</v>
      </c>
      <c r="E778" s="44" t="s">
        <v>2785</v>
      </c>
      <c r="F778" t="s">
        <v>3163</v>
      </c>
      <c r="G778" s="44" t="s">
        <v>2788</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3193</v>
      </c>
      <c r="E779" s="44" t="s">
        <v>2786</v>
      </c>
      <c r="F779" t="s">
        <v>3163</v>
      </c>
      <c r="G779" s="44" t="s">
        <v>2790</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3193</v>
      </c>
      <c r="E780" s="44" t="s">
        <v>2787</v>
      </c>
      <c r="F780" t="s">
        <v>3163</v>
      </c>
      <c r="G780" s="44" t="s">
        <v>2791</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3193</v>
      </c>
      <c r="E781" s="44" t="s">
        <v>2784</v>
      </c>
      <c r="F781" t="s">
        <v>3163</v>
      </c>
      <c r="G781" s="44" t="s">
        <v>2789</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3194</v>
      </c>
      <c r="E782" s="44" t="s">
        <v>2444</v>
      </c>
      <c r="F782" t="s">
        <v>3164</v>
      </c>
      <c r="G782" s="44" t="s">
        <v>2450</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3194</v>
      </c>
      <c r="E783" s="44" t="s">
        <v>2445</v>
      </c>
      <c r="F783" t="s">
        <v>3164</v>
      </c>
      <c r="G783" s="44" t="s">
        <v>2453</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3194</v>
      </c>
      <c r="E784" s="44" t="s">
        <v>2446</v>
      </c>
      <c r="F784" t="s">
        <v>3164</v>
      </c>
      <c r="G784" s="44" t="s">
        <v>2454</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3194</v>
      </c>
      <c r="E785" s="44" t="s">
        <v>2447</v>
      </c>
      <c r="F785" t="s">
        <v>3164</v>
      </c>
      <c r="G785" s="44" t="s">
        <v>2451</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3194</v>
      </c>
      <c r="E786" s="44" t="s">
        <v>2448</v>
      </c>
      <c r="F786" t="s">
        <v>3164</v>
      </c>
      <c r="G786" s="44" t="s">
        <v>2452</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3194</v>
      </c>
      <c r="E787" s="44" t="s">
        <v>2449</v>
      </c>
      <c r="F787" t="s">
        <v>3164</v>
      </c>
      <c r="G787" s="44" t="s">
        <v>2455</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3194</v>
      </c>
      <c r="E788" s="44" t="s">
        <v>2785</v>
      </c>
      <c r="F788" t="s">
        <v>3164</v>
      </c>
      <c r="G788" s="44" t="s">
        <v>2788</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3194</v>
      </c>
      <c r="E789" s="44" t="s">
        <v>2786</v>
      </c>
      <c r="F789" t="s">
        <v>3164</v>
      </c>
      <c r="G789" s="44" t="s">
        <v>2790</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3194</v>
      </c>
      <c r="E790" s="44" t="s">
        <v>2787</v>
      </c>
      <c r="F790" t="s">
        <v>3164</v>
      </c>
      <c r="G790" s="44" t="s">
        <v>2791</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3194</v>
      </c>
      <c r="E791" s="44" t="s">
        <v>2784</v>
      </c>
      <c r="F791" t="s">
        <v>3164</v>
      </c>
      <c r="G791" s="44" t="s">
        <v>2789</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3195</v>
      </c>
      <c r="E792" s="44" t="s">
        <v>2444</v>
      </c>
      <c r="F792" t="s">
        <v>3165</v>
      </c>
      <c r="G792" s="44" t="s">
        <v>2450</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3195</v>
      </c>
      <c r="E793" s="44" t="s">
        <v>2445</v>
      </c>
      <c r="F793" t="s">
        <v>3165</v>
      </c>
      <c r="G793" s="44" t="s">
        <v>2453</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3195</v>
      </c>
      <c r="E794" s="44" t="s">
        <v>2446</v>
      </c>
      <c r="F794" t="s">
        <v>3165</v>
      </c>
      <c r="G794" s="44" t="s">
        <v>2454</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3195</v>
      </c>
      <c r="E795" s="44" t="s">
        <v>2447</v>
      </c>
      <c r="F795" t="s">
        <v>3165</v>
      </c>
      <c r="G795" s="44" t="s">
        <v>2451</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3195</v>
      </c>
      <c r="E796" s="44" t="s">
        <v>2448</v>
      </c>
      <c r="F796" t="s">
        <v>3165</v>
      </c>
      <c r="G796" s="44" t="s">
        <v>2452</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3195</v>
      </c>
      <c r="E797" s="44" t="s">
        <v>2449</v>
      </c>
      <c r="F797" t="s">
        <v>3165</v>
      </c>
      <c r="G797" s="44" t="s">
        <v>2455</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3195</v>
      </c>
      <c r="E798" s="44" t="s">
        <v>2785</v>
      </c>
      <c r="F798" t="s">
        <v>3165</v>
      </c>
      <c r="G798" s="44" t="s">
        <v>2788</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3195</v>
      </c>
      <c r="E799" s="44" t="s">
        <v>2786</v>
      </c>
      <c r="F799" t="s">
        <v>3165</v>
      </c>
      <c r="G799" s="44" t="s">
        <v>2790</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3195</v>
      </c>
      <c r="E800" s="44" t="s">
        <v>2787</v>
      </c>
      <c r="F800" t="s">
        <v>3165</v>
      </c>
      <c r="G800" s="44" t="s">
        <v>2791</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3195</v>
      </c>
      <c r="E801" s="44" t="s">
        <v>2784</v>
      </c>
      <c r="F801" t="s">
        <v>3165</v>
      </c>
      <c r="G801" s="44" t="s">
        <v>2789</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3196</v>
      </c>
      <c r="E802" s="44" t="s">
        <v>2444</v>
      </c>
      <c r="F802" t="s">
        <v>3166</v>
      </c>
      <c r="G802" s="44" t="s">
        <v>2450</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3196</v>
      </c>
      <c r="E803" s="44" t="s">
        <v>2445</v>
      </c>
      <c r="F803" t="s">
        <v>3166</v>
      </c>
      <c r="G803" s="44" t="s">
        <v>2453</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3196</v>
      </c>
      <c r="E804" s="44" t="s">
        <v>2446</v>
      </c>
      <c r="F804" t="s">
        <v>3166</v>
      </c>
      <c r="G804" s="44" t="s">
        <v>2454</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3196</v>
      </c>
      <c r="E805" s="44" t="s">
        <v>2447</v>
      </c>
      <c r="F805" t="s">
        <v>3166</v>
      </c>
      <c r="G805" s="44" t="s">
        <v>2451</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3196</v>
      </c>
      <c r="E806" s="44" t="s">
        <v>2448</v>
      </c>
      <c r="F806" t="s">
        <v>3166</v>
      </c>
      <c r="G806" s="44" t="s">
        <v>2452</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3196</v>
      </c>
      <c r="E807" s="44" t="s">
        <v>2449</v>
      </c>
      <c r="F807" t="s">
        <v>3166</v>
      </c>
      <c r="G807" s="44" t="s">
        <v>2455</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3196</v>
      </c>
      <c r="E808" s="44" t="s">
        <v>2785</v>
      </c>
      <c r="F808" t="s">
        <v>3166</v>
      </c>
      <c r="G808" s="44" t="s">
        <v>2788</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3196</v>
      </c>
      <c r="E809" s="44" t="s">
        <v>2786</v>
      </c>
      <c r="F809" t="s">
        <v>3166</v>
      </c>
      <c r="G809" s="44" t="s">
        <v>2790</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3196</v>
      </c>
      <c r="E810" s="44" t="s">
        <v>2787</v>
      </c>
      <c r="F810" t="s">
        <v>3166</v>
      </c>
      <c r="G810" s="44" t="s">
        <v>2791</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3196</v>
      </c>
      <c r="E811" s="44" t="s">
        <v>2784</v>
      </c>
      <c r="F811" t="s">
        <v>3166</v>
      </c>
      <c r="G811" s="44" t="s">
        <v>2789</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3197</v>
      </c>
      <c r="E812" s="44" t="s">
        <v>2444</v>
      </c>
      <c r="F812" t="s">
        <v>2645</v>
      </c>
      <c r="G812" s="44" t="s">
        <v>2450</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3197</v>
      </c>
      <c r="E813" s="44" t="s">
        <v>2445</v>
      </c>
      <c r="F813" t="s">
        <v>2645</v>
      </c>
      <c r="G813" s="44" t="s">
        <v>2453</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3197</v>
      </c>
      <c r="E814" s="44" t="s">
        <v>2446</v>
      </c>
      <c r="F814" t="s">
        <v>2645</v>
      </c>
      <c r="G814" s="44" t="s">
        <v>2454</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3197</v>
      </c>
      <c r="E815" s="44" t="s">
        <v>2447</v>
      </c>
      <c r="F815" t="s">
        <v>2645</v>
      </c>
      <c r="G815" s="44" t="s">
        <v>2451</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3197</v>
      </c>
      <c r="E816" s="44" t="s">
        <v>2448</v>
      </c>
      <c r="F816" t="s">
        <v>2645</v>
      </c>
      <c r="G816" s="44" t="s">
        <v>2452</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3197</v>
      </c>
      <c r="E817" s="44" t="s">
        <v>2449</v>
      </c>
      <c r="F817" t="s">
        <v>2645</v>
      </c>
      <c r="G817" s="44" t="s">
        <v>2455</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3197</v>
      </c>
      <c r="E818" s="44" t="s">
        <v>2785</v>
      </c>
      <c r="F818" t="s">
        <v>2645</v>
      </c>
      <c r="G818" s="44" t="s">
        <v>2788</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3197</v>
      </c>
      <c r="E819" s="44" t="s">
        <v>2786</v>
      </c>
      <c r="F819" t="s">
        <v>2645</v>
      </c>
      <c r="G819" s="44" t="s">
        <v>2790</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3197</v>
      </c>
      <c r="E820" s="44" t="s">
        <v>2787</v>
      </c>
      <c r="F820" t="s">
        <v>2645</v>
      </c>
      <c r="G820" s="44" t="s">
        <v>2791</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3197</v>
      </c>
      <c r="E821" s="44" t="s">
        <v>2784</v>
      </c>
      <c r="F821" t="s">
        <v>2645</v>
      </c>
      <c r="G821" s="44" t="s">
        <v>2789</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3198</v>
      </c>
      <c r="E822" s="44" t="s">
        <v>2444</v>
      </c>
      <c r="F822" t="s">
        <v>3167</v>
      </c>
      <c r="G822" s="44" t="s">
        <v>2450</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3198</v>
      </c>
      <c r="E823" s="44" t="s">
        <v>2445</v>
      </c>
      <c r="F823" t="s">
        <v>3167</v>
      </c>
      <c r="G823" s="44" t="s">
        <v>2453</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3198</v>
      </c>
      <c r="E824" s="44" t="s">
        <v>2446</v>
      </c>
      <c r="F824" t="s">
        <v>3167</v>
      </c>
      <c r="G824" s="44" t="s">
        <v>2454</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3198</v>
      </c>
      <c r="E825" s="44" t="s">
        <v>2447</v>
      </c>
      <c r="F825" t="s">
        <v>3167</v>
      </c>
      <c r="G825" s="44" t="s">
        <v>2451</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3198</v>
      </c>
      <c r="E826" s="44" t="s">
        <v>2448</v>
      </c>
      <c r="F826" t="s">
        <v>3167</v>
      </c>
      <c r="G826" s="44" t="s">
        <v>2452</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3198</v>
      </c>
      <c r="E827" s="44" t="s">
        <v>2449</v>
      </c>
      <c r="F827" t="s">
        <v>3167</v>
      </c>
      <c r="G827" s="44" t="s">
        <v>2455</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3198</v>
      </c>
      <c r="E828" s="44" t="s">
        <v>2785</v>
      </c>
      <c r="F828" t="s">
        <v>3167</v>
      </c>
      <c r="G828" s="44" t="s">
        <v>2788</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3198</v>
      </c>
      <c r="E829" s="44" t="s">
        <v>2786</v>
      </c>
      <c r="F829" t="s">
        <v>3167</v>
      </c>
      <c r="G829" s="44" t="s">
        <v>2790</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3198</v>
      </c>
      <c r="E830" s="44" t="s">
        <v>2787</v>
      </c>
      <c r="F830" t="s">
        <v>3167</v>
      </c>
      <c r="G830" s="44" t="s">
        <v>2791</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3198</v>
      </c>
      <c r="E831" s="44" t="s">
        <v>2784</v>
      </c>
      <c r="F831" t="s">
        <v>3167</v>
      </c>
      <c r="G831" s="44" t="s">
        <v>2789</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3199</v>
      </c>
      <c r="E832" s="44" t="s">
        <v>2444</v>
      </c>
      <c r="F832" t="s">
        <v>3168</v>
      </c>
      <c r="G832" s="44" t="s">
        <v>2450</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3199</v>
      </c>
      <c r="E833" s="44" t="s">
        <v>2445</v>
      </c>
      <c r="F833" t="s">
        <v>3168</v>
      </c>
      <c r="G833" s="44" t="s">
        <v>2453</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3199</v>
      </c>
      <c r="E834" s="44" t="s">
        <v>2446</v>
      </c>
      <c r="F834" t="s">
        <v>3168</v>
      </c>
      <c r="G834" s="44" t="s">
        <v>2454</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3199</v>
      </c>
      <c r="E835" s="44" t="s">
        <v>2447</v>
      </c>
      <c r="F835" t="s">
        <v>3168</v>
      </c>
      <c r="G835" s="44" t="s">
        <v>2451</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3199</v>
      </c>
      <c r="E836" s="44" t="s">
        <v>2448</v>
      </c>
      <c r="F836" t="s">
        <v>3168</v>
      </c>
      <c r="G836" s="44" t="s">
        <v>2452</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3199</v>
      </c>
      <c r="E837" s="44" t="s">
        <v>2449</v>
      </c>
      <c r="F837" t="s">
        <v>3168</v>
      </c>
      <c r="G837" s="44" t="s">
        <v>2455</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3199</v>
      </c>
      <c r="E838" s="44" t="s">
        <v>2785</v>
      </c>
      <c r="F838" t="s">
        <v>3168</v>
      </c>
      <c r="G838" s="44" t="s">
        <v>2788</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3199</v>
      </c>
      <c r="E839" s="44" t="s">
        <v>2786</v>
      </c>
      <c r="F839" t="s">
        <v>3168</v>
      </c>
      <c r="G839" s="44" t="s">
        <v>2790</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3199</v>
      </c>
      <c r="E840" s="44" t="s">
        <v>2787</v>
      </c>
      <c r="F840" t="s">
        <v>3168</v>
      </c>
      <c r="G840" s="44" t="s">
        <v>2791</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3199</v>
      </c>
      <c r="E841" s="44" t="s">
        <v>2784</v>
      </c>
      <c r="F841" t="s">
        <v>3168</v>
      </c>
      <c r="G841" s="44" t="s">
        <v>2789</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3200</v>
      </c>
      <c r="E842" s="44" t="s">
        <v>2444</v>
      </c>
      <c r="F842" t="s">
        <v>3169</v>
      </c>
      <c r="G842" s="44" t="s">
        <v>2450</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3200</v>
      </c>
      <c r="E843" s="44" t="s">
        <v>2445</v>
      </c>
      <c r="F843" t="s">
        <v>3169</v>
      </c>
      <c r="G843" s="44" t="s">
        <v>2453</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3200</v>
      </c>
      <c r="E844" s="44" t="s">
        <v>2446</v>
      </c>
      <c r="F844" t="s">
        <v>3169</v>
      </c>
      <c r="G844" s="44" t="s">
        <v>2454</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3200</v>
      </c>
      <c r="E845" s="44" t="s">
        <v>2447</v>
      </c>
      <c r="F845" t="s">
        <v>3169</v>
      </c>
      <c r="G845" s="44" t="s">
        <v>2451</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3200</v>
      </c>
      <c r="E846" s="44" t="s">
        <v>2448</v>
      </c>
      <c r="F846" t="s">
        <v>3169</v>
      </c>
      <c r="G846" s="44" t="s">
        <v>2452</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3200</v>
      </c>
      <c r="E847" s="44" t="s">
        <v>2449</v>
      </c>
      <c r="F847" t="s">
        <v>3169</v>
      </c>
      <c r="G847" s="44" t="s">
        <v>2455</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3200</v>
      </c>
      <c r="E848" s="44" t="s">
        <v>2785</v>
      </c>
      <c r="F848" t="s">
        <v>3169</v>
      </c>
      <c r="G848" s="44" t="s">
        <v>2788</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3200</v>
      </c>
      <c r="E849" s="44" t="s">
        <v>2786</v>
      </c>
      <c r="F849" t="s">
        <v>3169</v>
      </c>
      <c r="G849" s="44" t="s">
        <v>2790</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3200</v>
      </c>
      <c r="E850" s="44" t="s">
        <v>2787</v>
      </c>
      <c r="F850" t="s">
        <v>3169</v>
      </c>
      <c r="G850" s="44" t="s">
        <v>2791</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3200</v>
      </c>
      <c r="E851" s="44" t="s">
        <v>2784</v>
      </c>
      <c r="F851" t="s">
        <v>3169</v>
      </c>
      <c r="G851" s="44" t="s">
        <v>2789</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3201</v>
      </c>
      <c r="E852" s="44" t="s">
        <v>2444</v>
      </c>
      <c r="F852" t="s">
        <v>2646</v>
      </c>
      <c r="G852" s="44" t="s">
        <v>2450</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3201</v>
      </c>
      <c r="E853" s="44" t="s">
        <v>2445</v>
      </c>
      <c r="F853" t="s">
        <v>2646</v>
      </c>
      <c r="G853" s="44" t="s">
        <v>2453</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3201</v>
      </c>
      <c r="E854" s="44" t="s">
        <v>2446</v>
      </c>
      <c r="F854" t="s">
        <v>2646</v>
      </c>
      <c r="G854" s="44" t="s">
        <v>2454</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3201</v>
      </c>
      <c r="E855" s="44" t="s">
        <v>2447</v>
      </c>
      <c r="F855" t="s">
        <v>2646</v>
      </c>
      <c r="G855" s="44" t="s">
        <v>2451</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3201</v>
      </c>
      <c r="E856" s="44" t="s">
        <v>2448</v>
      </c>
      <c r="F856" t="s">
        <v>2646</v>
      </c>
      <c r="G856" s="44" t="s">
        <v>2452</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3201</v>
      </c>
      <c r="E857" s="44" t="s">
        <v>2449</v>
      </c>
      <c r="F857" t="s">
        <v>2646</v>
      </c>
      <c r="G857" s="44" t="s">
        <v>2455</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3201</v>
      </c>
      <c r="E858" s="44" t="s">
        <v>2785</v>
      </c>
      <c r="F858" t="s">
        <v>2646</v>
      </c>
      <c r="G858" s="44" t="s">
        <v>2788</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3201</v>
      </c>
      <c r="E859" s="44" t="s">
        <v>2786</v>
      </c>
      <c r="F859" t="s">
        <v>2646</v>
      </c>
      <c r="G859" s="44" t="s">
        <v>2790</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3201</v>
      </c>
      <c r="E860" s="44" t="s">
        <v>2787</v>
      </c>
      <c r="F860" t="s">
        <v>2646</v>
      </c>
      <c r="G860" s="44" t="s">
        <v>2791</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3201</v>
      </c>
      <c r="E861" s="44" t="s">
        <v>2784</v>
      </c>
      <c r="F861" t="s">
        <v>2646</v>
      </c>
      <c r="G861" s="44" t="s">
        <v>2789</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3202</v>
      </c>
      <c r="E862" s="44" t="s">
        <v>2444</v>
      </c>
      <c r="F862" t="s">
        <v>3170</v>
      </c>
      <c r="G862" s="44" t="s">
        <v>2450</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3202</v>
      </c>
      <c r="E863" s="44" t="s">
        <v>2445</v>
      </c>
      <c r="F863" t="s">
        <v>3170</v>
      </c>
      <c r="G863" s="44" t="s">
        <v>2453</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3202</v>
      </c>
      <c r="E864" s="44" t="s">
        <v>2446</v>
      </c>
      <c r="F864" t="s">
        <v>3170</v>
      </c>
      <c r="G864" s="44" t="s">
        <v>2454</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3202</v>
      </c>
      <c r="E865" s="44" t="s">
        <v>2447</v>
      </c>
      <c r="F865" t="s">
        <v>3170</v>
      </c>
      <c r="G865" s="44" t="s">
        <v>2451</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3202</v>
      </c>
      <c r="E866" s="44" t="s">
        <v>2448</v>
      </c>
      <c r="F866" t="s">
        <v>3170</v>
      </c>
      <c r="G866" s="44" t="s">
        <v>2452</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3202</v>
      </c>
      <c r="E867" s="44" t="s">
        <v>2449</v>
      </c>
      <c r="F867" t="s">
        <v>3170</v>
      </c>
      <c r="G867" s="44" t="s">
        <v>2455</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3202</v>
      </c>
      <c r="E868" s="44" t="s">
        <v>2785</v>
      </c>
      <c r="F868" t="s">
        <v>3170</v>
      </c>
      <c r="G868" s="44" t="s">
        <v>2788</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3202</v>
      </c>
      <c r="E869" s="44" t="s">
        <v>2786</v>
      </c>
      <c r="F869" t="s">
        <v>3170</v>
      </c>
      <c r="G869" s="44" t="s">
        <v>2790</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3202</v>
      </c>
      <c r="E870" s="44" t="s">
        <v>2787</v>
      </c>
      <c r="F870" t="s">
        <v>3170</v>
      </c>
      <c r="G870" s="44" t="s">
        <v>2791</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3202</v>
      </c>
      <c r="E871" s="44" t="s">
        <v>2784</v>
      </c>
      <c r="F871" t="s">
        <v>3170</v>
      </c>
      <c r="G871" s="44" t="s">
        <v>2789</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3203</v>
      </c>
      <c r="E872" s="44" t="s">
        <v>2444</v>
      </c>
      <c r="F872" t="s">
        <v>3171</v>
      </c>
      <c r="G872" s="44" t="s">
        <v>2450</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3203</v>
      </c>
      <c r="E873" s="44" t="s">
        <v>2445</v>
      </c>
      <c r="F873" t="s">
        <v>3171</v>
      </c>
      <c r="G873" s="44" t="s">
        <v>2453</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3203</v>
      </c>
      <c r="E874" s="44" t="s">
        <v>2446</v>
      </c>
      <c r="F874" t="s">
        <v>3171</v>
      </c>
      <c r="G874" s="44" t="s">
        <v>2454</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3203</v>
      </c>
      <c r="E875" s="44" t="s">
        <v>2447</v>
      </c>
      <c r="F875" t="s">
        <v>3171</v>
      </c>
      <c r="G875" s="44" t="s">
        <v>2451</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3203</v>
      </c>
      <c r="E876" s="44" t="s">
        <v>2448</v>
      </c>
      <c r="F876" t="s">
        <v>3171</v>
      </c>
      <c r="G876" s="44" t="s">
        <v>2452</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3203</v>
      </c>
      <c r="E877" s="44" t="s">
        <v>2449</v>
      </c>
      <c r="F877" t="s">
        <v>3171</v>
      </c>
      <c r="G877" s="44" t="s">
        <v>2455</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3203</v>
      </c>
      <c r="E878" s="44" t="s">
        <v>2785</v>
      </c>
      <c r="F878" t="s">
        <v>3171</v>
      </c>
      <c r="G878" s="44" t="s">
        <v>2788</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3203</v>
      </c>
      <c r="E879" s="44" t="s">
        <v>2786</v>
      </c>
      <c r="F879" t="s">
        <v>3171</v>
      </c>
      <c r="G879" s="44" t="s">
        <v>2790</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3203</v>
      </c>
      <c r="E880" s="44" t="s">
        <v>2787</v>
      </c>
      <c r="F880" t="s">
        <v>3171</v>
      </c>
      <c r="G880" s="44" t="s">
        <v>2791</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3203</v>
      </c>
      <c r="E881" s="44" t="s">
        <v>2784</v>
      </c>
      <c r="F881" t="s">
        <v>3171</v>
      </c>
      <c r="G881" s="44" t="s">
        <v>2789</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3204</v>
      </c>
      <c r="E882" s="44" t="s">
        <v>2444</v>
      </c>
      <c r="F882" t="s">
        <v>3172</v>
      </c>
      <c r="G882" s="44" t="s">
        <v>2450</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3204</v>
      </c>
      <c r="E883" s="44" t="s">
        <v>2445</v>
      </c>
      <c r="F883" t="s">
        <v>3172</v>
      </c>
      <c r="G883" s="44" t="s">
        <v>2453</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3204</v>
      </c>
      <c r="E884" s="44" t="s">
        <v>2446</v>
      </c>
      <c r="F884" t="s">
        <v>3172</v>
      </c>
      <c r="G884" s="44" t="s">
        <v>2454</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3204</v>
      </c>
      <c r="E885" s="44" t="s">
        <v>2447</v>
      </c>
      <c r="F885" t="s">
        <v>3172</v>
      </c>
      <c r="G885" s="44" t="s">
        <v>2451</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3204</v>
      </c>
      <c r="E886" s="44" t="s">
        <v>2448</v>
      </c>
      <c r="F886" t="s">
        <v>3172</v>
      </c>
      <c r="G886" s="44" t="s">
        <v>2452</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3204</v>
      </c>
      <c r="E887" s="44" t="s">
        <v>2449</v>
      </c>
      <c r="F887" t="s">
        <v>3172</v>
      </c>
      <c r="G887" s="44" t="s">
        <v>2455</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3204</v>
      </c>
      <c r="E888" s="44" t="s">
        <v>2785</v>
      </c>
      <c r="F888" t="s">
        <v>3172</v>
      </c>
      <c r="G888" s="44" t="s">
        <v>2788</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3204</v>
      </c>
      <c r="E889" s="44" t="s">
        <v>2786</v>
      </c>
      <c r="F889" t="s">
        <v>3172</v>
      </c>
      <c r="G889" s="44" t="s">
        <v>2790</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3204</v>
      </c>
      <c r="E890" s="44" t="s">
        <v>2787</v>
      </c>
      <c r="F890" t="s">
        <v>3172</v>
      </c>
      <c r="G890" s="44" t="s">
        <v>2791</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3204</v>
      </c>
      <c r="E891" s="44" t="s">
        <v>2784</v>
      </c>
      <c r="F891" t="s">
        <v>3172</v>
      </c>
      <c r="G891" s="44" t="s">
        <v>2789</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3205</v>
      </c>
      <c r="E892" s="44" t="s">
        <v>2444</v>
      </c>
      <c r="F892" t="s">
        <v>3173</v>
      </c>
      <c r="G892" s="44" t="s">
        <v>2450</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3205</v>
      </c>
      <c r="E893" s="44" t="s">
        <v>2445</v>
      </c>
      <c r="F893" t="s">
        <v>3173</v>
      </c>
      <c r="G893" s="44" t="s">
        <v>2453</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3205</v>
      </c>
      <c r="E894" s="44" t="s">
        <v>2446</v>
      </c>
      <c r="F894" t="s">
        <v>3173</v>
      </c>
      <c r="G894" s="44" t="s">
        <v>2454</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3205</v>
      </c>
      <c r="E895" s="44" t="s">
        <v>2447</v>
      </c>
      <c r="F895" t="s">
        <v>3173</v>
      </c>
      <c r="G895" s="44" t="s">
        <v>2451</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3205</v>
      </c>
      <c r="E896" s="44" t="s">
        <v>2448</v>
      </c>
      <c r="F896" t="s">
        <v>3173</v>
      </c>
      <c r="G896" s="44" t="s">
        <v>2452</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3205</v>
      </c>
      <c r="E897" s="44" t="s">
        <v>2449</v>
      </c>
      <c r="F897" t="s">
        <v>3173</v>
      </c>
      <c r="G897" s="44" t="s">
        <v>2455</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3205</v>
      </c>
      <c r="E898" s="44" t="s">
        <v>2785</v>
      </c>
      <c r="F898" t="s">
        <v>3173</v>
      </c>
      <c r="G898" s="44" t="s">
        <v>2788</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3205</v>
      </c>
      <c r="E899" s="44" t="s">
        <v>2786</v>
      </c>
      <c r="F899" t="s">
        <v>3173</v>
      </c>
      <c r="G899" s="44" t="s">
        <v>2790</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3205</v>
      </c>
      <c r="E900" s="44" t="s">
        <v>2787</v>
      </c>
      <c r="F900" t="s">
        <v>3173</v>
      </c>
      <c r="G900" s="44" t="s">
        <v>2791</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3205</v>
      </c>
      <c r="E901" s="44" t="s">
        <v>2784</v>
      </c>
      <c r="F901" t="s">
        <v>3173</v>
      </c>
      <c r="G901" s="44" t="s">
        <v>2789</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3206</v>
      </c>
      <c r="E902" s="44" t="s">
        <v>2444</v>
      </c>
      <c r="F902" t="s">
        <v>3174</v>
      </c>
      <c r="G902" s="44" t="s">
        <v>2450</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3206</v>
      </c>
      <c r="E903" s="44" t="s">
        <v>2445</v>
      </c>
      <c r="F903" t="s">
        <v>3174</v>
      </c>
      <c r="G903" s="44" t="s">
        <v>2453</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3206</v>
      </c>
      <c r="E904" s="44" t="s">
        <v>2446</v>
      </c>
      <c r="F904" t="s">
        <v>3174</v>
      </c>
      <c r="G904" s="44" t="s">
        <v>2454</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3206</v>
      </c>
      <c r="E905" s="44" t="s">
        <v>2447</v>
      </c>
      <c r="F905" t="s">
        <v>3174</v>
      </c>
      <c r="G905" s="44" t="s">
        <v>2451</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3206</v>
      </c>
      <c r="E906" s="44" t="s">
        <v>2448</v>
      </c>
      <c r="F906" t="s">
        <v>3174</v>
      </c>
      <c r="G906" s="44" t="s">
        <v>2452</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3206</v>
      </c>
      <c r="E907" s="44" t="s">
        <v>2449</v>
      </c>
      <c r="F907" t="s">
        <v>3174</v>
      </c>
      <c r="G907" s="44" t="s">
        <v>2455</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3206</v>
      </c>
      <c r="E908" s="44" t="s">
        <v>2785</v>
      </c>
      <c r="F908" t="s">
        <v>3174</v>
      </c>
      <c r="G908" s="44" t="s">
        <v>2788</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3206</v>
      </c>
      <c r="E909" s="44" t="s">
        <v>2786</v>
      </c>
      <c r="F909" t="s">
        <v>3174</v>
      </c>
      <c r="G909" s="44" t="s">
        <v>2790</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3206</v>
      </c>
      <c r="E910" s="44" t="s">
        <v>2787</v>
      </c>
      <c r="F910" t="s">
        <v>3174</v>
      </c>
      <c r="G910" s="44" t="s">
        <v>2791</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3206</v>
      </c>
      <c r="E911" s="44" t="s">
        <v>2784</v>
      </c>
      <c r="F911" t="s">
        <v>3174</v>
      </c>
      <c r="G911" s="44" t="s">
        <v>2789</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3207</v>
      </c>
      <c r="E912" s="44" t="s">
        <v>2444</v>
      </c>
      <c r="F912" t="s">
        <v>3175</v>
      </c>
      <c r="G912" s="44" t="s">
        <v>2450</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3207</v>
      </c>
      <c r="E913" s="44" t="s">
        <v>2445</v>
      </c>
      <c r="F913" t="s">
        <v>3175</v>
      </c>
      <c r="G913" s="44" t="s">
        <v>2453</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3207</v>
      </c>
      <c r="E914" s="44" t="s">
        <v>2446</v>
      </c>
      <c r="F914" t="s">
        <v>3175</v>
      </c>
      <c r="G914" s="44" t="s">
        <v>2454</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3207</v>
      </c>
      <c r="E915" s="44" t="s">
        <v>2447</v>
      </c>
      <c r="F915" t="s">
        <v>3175</v>
      </c>
      <c r="G915" s="44" t="s">
        <v>2451</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3207</v>
      </c>
      <c r="E916" s="44" t="s">
        <v>2448</v>
      </c>
      <c r="F916" t="s">
        <v>3175</v>
      </c>
      <c r="G916" s="44" t="s">
        <v>2452</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3207</v>
      </c>
      <c r="E917" s="44" t="s">
        <v>2449</v>
      </c>
      <c r="F917" t="s">
        <v>3175</v>
      </c>
      <c r="G917" s="44" t="s">
        <v>2455</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3207</v>
      </c>
      <c r="E918" s="44" t="s">
        <v>2785</v>
      </c>
      <c r="F918" t="s">
        <v>3175</v>
      </c>
      <c r="G918" s="44" t="s">
        <v>2788</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3207</v>
      </c>
      <c r="E919" s="44" t="s">
        <v>2786</v>
      </c>
      <c r="F919" t="s">
        <v>3175</v>
      </c>
      <c r="G919" s="44" t="s">
        <v>2790</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3207</v>
      </c>
      <c r="E920" s="44" t="s">
        <v>2787</v>
      </c>
      <c r="F920" t="s">
        <v>3175</v>
      </c>
      <c r="G920" s="44" t="s">
        <v>2791</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3207</v>
      </c>
      <c r="E921" s="44" t="s">
        <v>2784</v>
      </c>
      <c r="F921" t="s">
        <v>3175</v>
      </c>
      <c r="G921" s="44" t="s">
        <v>2789</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3208</v>
      </c>
      <c r="E922" s="44" t="s">
        <v>2444</v>
      </c>
      <c r="F922" t="s">
        <v>3176</v>
      </c>
      <c r="G922" s="44" t="s">
        <v>2450</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3208</v>
      </c>
      <c r="E923" s="44" t="s">
        <v>2445</v>
      </c>
      <c r="F923" t="s">
        <v>3176</v>
      </c>
      <c r="G923" s="44" t="s">
        <v>2453</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3208</v>
      </c>
      <c r="E924" s="44" t="s">
        <v>2446</v>
      </c>
      <c r="F924" t="s">
        <v>3176</v>
      </c>
      <c r="G924" s="44" t="s">
        <v>2454</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3208</v>
      </c>
      <c r="E925" s="44" t="s">
        <v>2447</v>
      </c>
      <c r="F925" t="s">
        <v>3176</v>
      </c>
      <c r="G925" s="44" t="s">
        <v>2451</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3208</v>
      </c>
      <c r="E926" s="44" t="s">
        <v>2448</v>
      </c>
      <c r="F926" t="s">
        <v>3176</v>
      </c>
      <c r="G926" s="44" t="s">
        <v>2452</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3208</v>
      </c>
      <c r="E927" s="44" t="s">
        <v>2449</v>
      </c>
      <c r="F927" t="s">
        <v>3176</v>
      </c>
      <c r="G927" s="44" t="s">
        <v>2455</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3208</v>
      </c>
      <c r="E928" s="44" t="s">
        <v>2785</v>
      </c>
      <c r="F928" t="s">
        <v>3176</v>
      </c>
      <c r="G928" s="44" t="s">
        <v>2788</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3208</v>
      </c>
      <c r="E929" s="44" t="s">
        <v>2786</v>
      </c>
      <c r="F929" t="s">
        <v>3176</v>
      </c>
      <c r="G929" s="44" t="s">
        <v>2790</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3208</v>
      </c>
      <c r="E930" s="44" t="s">
        <v>2787</v>
      </c>
      <c r="F930" t="s">
        <v>3176</v>
      </c>
      <c r="G930" s="44" t="s">
        <v>2791</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3208</v>
      </c>
      <c r="E931" s="44" t="s">
        <v>2784</v>
      </c>
      <c r="F931" t="s">
        <v>3176</v>
      </c>
      <c r="G931" s="44" t="s">
        <v>2789</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3209</v>
      </c>
      <c r="E932" s="44" t="s">
        <v>2444</v>
      </c>
      <c r="F932" t="s">
        <v>3177</v>
      </c>
      <c r="G932" s="44" t="s">
        <v>2450</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3209</v>
      </c>
      <c r="E933" s="44" t="s">
        <v>2445</v>
      </c>
      <c r="F933" t="s">
        <v>3177</v>
      </c>
      <c r="G933" s="44" t="s">
        <v>2453</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3209</v>
      </c>
      <c r="E934" s="44" t="s">
        <v>2446</v>
      </c>
      <c r="F934" t="s">
        <v>3177</v>
      </c>
      <c r="G934" s="44" t="s">
        <v>2454</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3209</v>
      </c>
      <c r="E935" s="44" t="s">
        <v>2447</v>
      </c>
      <c r="F935" t="s">
        <v>3177</v>
      </c>
      <c r="G935" s="44" t="s">
        <v>2451</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3209</v>
      </c>
      <c r="E936" s="44" t="s">
        <v>2448</v>
      </c>
      <c r="F936" t="s">
        <v>3177</v>
      </c>
      <c r="G936" s="44" t="s">
        <v>2452</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3209</v>
      </c>
      <c r="E937" s="44" t="s">
        <v>2449</v>
      </c>
      <c r="F937" t="s">
        <v>3177</v>
      </c>
      <c r="G937" s="44" t="s">
        <v>2455</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3209</v>
      </c>
      <c r="E938" s="44" t="s">
        <v>2785</v>
      </c>
      <c r="F938" t="s">
        <v>3177</v>
      </c>
      <c r="G938" s="44" t="s">
        <v>2788</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3209</v>
      </c>
      <c r="E939" s="44" t="s">
        <v>2786</v>
      </c>
      <c r="F939" t="s">
        <v>3177</v>
      </c>
      <c r="G939" s="44" t="s">
        <v>2790</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3209</v>
      </c>
      <c r="E940" s="44" t="s">
        <v>2787</v>
      </c>
      <c r="F940" t="s">
        <v>3177</v>
      </c>
      <c r="G940" s="44" t="s">
        <v>2791</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3209</v>
      </c>
      <c r="E941" s="44" t="s">
        <v>2784</v>
      </c>
      <c r="F941" t="s">
        <v>3177</v>
      </c>
      <c r="G941" s="44" t="s">
        <v>2789</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3210</v>
      </c>
      <c r="E942" s="44" t="s">
        <v>2444</v>
      </c>
      <c r="F942" t="s">
        <v>3178</v>
      </c>
      <c r="G942" s="44" t="s">
        <v>2450</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3210</v>
      </c>
      <c r="E943" s="44" t="s">
        <v>2445</v>
      </c>
      <c r="F943" t="s">
        <v>3178</v>
      </c>
      <c r="G943" s="44" t="s">
        <v>2453</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3210</v>
      </c>
      <c r="E944" s="44" t="s">
        <v>2446</v>
      </c>
      <c r="F944" t="s">
        <v>3178</v>
      </c>
      <c r="G944" s="44" t="s">
        <v>2454</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3210</v>
      </c>
      <c r="E945" s="44" t="s">
        <v>2447</v>
      </c>
      <c r="F945" t="s">
        <v>3178</v>
      </c>
      <c r="G945" s="44" t="s">
        <v>2451</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3210</v>
      </c>
      <c r="E946" s="44" t="s">
        <v>2448</v>
      </c>
      <c r="F946" t="s">
        <v>3178</v>
      </c>
      <c r="G946" s="44" t="s">
        <v>2452</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3210</v>
      </c>
      <c r="E947" s="44" t="s">
        <v>2449</v>
      </c>
      <c r="F947" t="s">
        <v>3178</v>
      </c>
      <c r="G947" s="44" t="s">
        <v>2455</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3210</v>
      </c>
      <c r="E948" s="44" t="s">
        <v>2785</v>
      </c>
      <c r="F948" t="s">
        <v>3178</v>
      </c>
      <c r="G948" s="44" t="s">
        <v>2788</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3210</v>
      </c>
      <c r="E949" s="44" t="s">
        <v>2786</v>
      </c>
      <c r="F949" t="s">
        <v>3178</v>
      </c>
      <c r="G949" s="44" t="s">
        <v>2790</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3210</v>
      </c>
      <c r="E950" s="44" t="s">
        <v>2787</v>
      </c>
      <c r="F950" t="s">
        <v>3178</v>
      </c>
      <c r="G950" s="44" t="s">
        <v>2791</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3210</v>
      </c>
      <c r="E951" s="44" t="s">
        <v>2784</v>
      </c>
      <c r="F951" t="s">
        <v>3178</v>
      </c>
      <c r="G951" s="44" t="s">
        <v>2789</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3211</v>
      </c>
      <c r="E952" s="44" t="s">
        <v>2444</v>
      </c>
      <c r="F952" t="s">
        <v>3214</v>
      </c>
      <c r="G952" s="44" t="s">
        <v>2450</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3211</v>
      </c>
      <c r="E953" s="44" t="s">
        <v>2445</v>
      </c>
      <c r="F953" t="s">
        <v>3214</v>
      </c>
      <c r="G953" s="44" t="s">
        <v>2453</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3211</v>
      </c>
      <c r="E954" s="44" t="s">
        <v>2446</v>
      </c>
      <c r="F954" t="s">
        <v>3214</v>
      </c>
      <c r="G954" s="44" t="s">
        <v>2454</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3211</v>
      </c>
      <c r="E955" s="44" t="s">
        <v>2447</v>
      </c>
      <c r="F955" t="s">
        <v>3214</v>
      </c>
      <c r="G955" s="44" t="s">
        <v>2451</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3211</v>
      </c>
      <c r="E956" s="44" t="s">
        <v>2448</v>
      </c>
      <c r="F956" t="s">
        <v>3214</v>
      </c>
      <c r="G956" s="44" t="s">
        <v>2452</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3211</v>
      </c>
      <c r="E957" s="44" t="s">
        <v>2449</v>
      </c>
      <c r="F957" t="s">
        <v>3214</v>
      </c>
      <c r="G957" s="44" t="s">
        <v>2455</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3211</v>
      </c>
      <c r="E958" s="44" t="s">
        <v>2785</v>
      </c>
      <c r="F958" t="s">
        <v>3214</v>
      </c>
      <c r="G958" s="44" t="s">
        <v>2788</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3211</v>
      </c>
      <c r="E959" s="44" t="s">
        <v>2786</v>
      </c>
      <c r="F959" t="s">
        <v>3214</v>
      </c>
      <c r="G959" s="44" t="s">
        <v>2790</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3211</v>
      </c>
      <c r="E960" s="44" t="s">
        <v>2787</v>
      </c>
      <c r="F960" t="s">
        <v>3214</v>
      </c>
      <c r="G960" s="44" t="s">
        <v>2791</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3211</v>
      </c>
      <c r="E961" s="44" t="s">
        <v>2784</v>
      </c>
      <c r="F961" t="s">
        <v>3214</v>
      </c>
      <c r="G961" s="44" t="s">
        <v>2789</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3212</v>
      </c>
      <c r="E962" s="44" t="s">
        <v>2444</v>
      </c>
      <c r="F962" t="s">
        <v>3179</v>
      </c>
      <c r="G962" s="44" t="s">
        <v>2450</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3212</v>
      </c>
      <c r="E963" s="44" t="s">
        <v>2445</v>
      </c>
      <c r="F963" t="s">
        <v>3179</v>
      </c>
      <c r="G963" s="44" t="s">
        <v>2453</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3212</v>
      </c>
      <c r="E964" s="44" t="s">
        <v>2446</v>
      </c>
      <c r="F964" t="s">
        <v>3179</v>
      </c>
      <c r="G964" s="44" t="s">
        <v>2454</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3212</v>
      </c>
      <c r="E965" s="44" t="s">
        <v>2447</v>
      </c>
      <c r="F965" t="s">
        <v>3179</v>
      </c>
      <c r="G965" s="44" t="s">
        <v>2451</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3212</v>
      </c>
      <c r="E966" s="44" t="s">
        <v>2448</v>
      </c>
      <c r="F966" t="s">
        <v>3179</v>
      </c>
      <c r="G966" s="44" t="s">
        <v>2452</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3212</v>
      </c>
      <c r="E967" s="44" t="s">
        <v>2449</v>
      </c>
      <c r="F967" t="s">
        <v>3179</v>
      </c>
      <c r="G967" s="44" t="s">
        <v>2455</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3212</v>
      </c>
      <c r="E968" s="44" t="s">
        <v>2785</v>
      </c>
      <c r="F968" t="s">
        <v>3179</v>
      </c>
      <c r="G968" s="44" t="s">
        <v>2788</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3212</v>
      </c>
      <c r="E969" s="44" t="s">
        <v>2786</v>
      </c>
      <c r="F969" t="s">
        <v>3179</v>
      </c>
      <c r="G969" s="44" t="s">
        <v>2790</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3212</v>
      </c>
      <c r="E970" s="44" t="s">
        <v>2787</v>
      </c>
      <c r="F970" t="s">
        <v>3179</v>
      </c>
      <c r="G970" s="44" t="s">
        <v>2791</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3212</v>
      </c>
      <c r="E971" s="44" t="s">
        <v>2784</v>
      </c>
      <c r="F971" t="s">
        <v>3179</v>
      </c>
      <c r="G971" s="44" t="s">
        <v>2789</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2482</v>
      </c>
      <c r="D972" s="44" t="s">
        <v>3200</v>
      </c>
      <c r="E972" s="44"/>
      <c r="F972" s="6" t="s">
        <v>3169</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3201</v>
      </c>
      <c r="E973" s="44"/>
      <c r="F973" s="6" t="s">
        <v>2646</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3211</v>
      </c>
      <c r="E974" s="44"/>
      <c r="F974" s="6" t="s">
        <v>3214</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3190</v>
      </c>
      <c r="E975" s="44"/>
      <c r="F975" t="s">
        <v>3160</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3210</v>
      </c>
      <c r="E976" s="44"/>
      <c r="F976" t="s">
        <v>3178</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3189</v>
      </c>
      <c r="E977" s="44"/>
      <c r="F977" t="s">
        <v>2844</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3211</v>
      </c>
      <c r="E978" s="44"/>
      <c r="F978" t="s">
        <v>3214</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3190</v>
      </c>
      <c r="E979" s="44"/>
      <c r="F979" t="s">
        <v>3160</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3210</v>
      </c>
      <c r="E980" s="44"/>
      <c r="F980" t="s">
        <v>3178</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3189</v>
      </c>
      <c r="E981" s="44"/>
      <c r="F981" t="s">
        <v>2844</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3211</v>
      </c>
      <c r="E982" s="44"/>
      <c r="F982" t="s">
        <v>3214</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3375</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2546</v>
      </c>
      <c r="D984" s="6" t="s">
        <v>472</v>
      </c>
      <c r="E984" s="44"/>
      <c r="F984" s="6" t="s">
        <v>469</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2528</v>
      </c>
      <c r="E988" s="44"/>
      <c r="F988" s="6" t="s">
        <v>2529</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465</v>
      </c>
      <c r="E989" s="44"/>
      <c r="F989" s="6" t="s">
        <v>466</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2520</v>
      </c>
      <c r="E990" s="44"/>
      <c r="F990" s="6" t="s">
        <v>2524</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2530</v>
      </c>
      <c r="E991" s="44"/>
      <c r="F991" s="6" t="s">
        <v>2531</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2521</v>
      </c>
      <c r="E992" s="44"/>
      <c r="F992" s="6" t="s">
        <v>2525</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451</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460</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457</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452</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2859</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453</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2893</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455</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2488</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2818</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2534</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2458</v>
      </c>
      <c r="D1005" s="44" t="s">
        <v>353</v>
      </c>
      <c r="E1005" s="44"/>
      <c r="F1005" s="44" t="s">
        <v>357</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361</v>
      </c>
      <c r="E1006" s="44"/>
      <c r="F1006" s="44" t="s">
        <v>362</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355</v>
      </c>
      <c r="E1007" s="44"/>
      <c r="F1007" s="44" t="s">
        <v>359</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356</v>
      </c>
      <c r="E1008" s="44"/>
      <c r="F1008" s="44" t="s">
        <v>360</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354</v>
      </c>
      <c r="E1009" s="44"/>
      <c r="F1009" s="44" t="s">
        <v>358</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2552</v>
      </c>
      <c r="E1010" s="44"/>
      <c r="F1010" s="44" t="s">
        <v>2974</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472</v>
      </c>
      <c r="E1012" s="44"/>
      <c r="F1012" s="6" t="s">
        <v>469</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474</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2528</v>
      </c>
      <c r="E1023" s="44"/>
      <c r="F1023" s="6" t="s">
        <v>2529</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458</v>
      </c>
      <c r="E1025" s="44"/>
      <c r="F1025" s="6" t="s">
        <v>459</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465</v>
      </c>
      <c r="E1026" s="44"/>
      <c r="F1026" s="6" t="s">
        <v>466</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2520</v>
      </c>
      <c r="E1027" s="44"/>
      <c r="F1027" s="6" t="s">
        <v>2524</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2530</v>
      </c>
      <c r="E1028" s="44"/>
      <c r="F1028" s="6" t="s">
        <v>2531</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2521</v>
      </c>
      <c r="E1029" s="44"/>
      <c r="F1029" s="6" t="s">
        <v>2525</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2522</v>
      </c>
      <c r="E1030" s="44"/>
      <c r="F1030" s="6" t="s">
        <v>2526</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2523</v>
      </c>
      <c r="E1031" s="44"/>
      <c r="F1031" s="6" t="s">
        <v>2527</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2494</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2493</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2792</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2523</v>
      </c>
      <c r="E1036" s="6"/>
      <c r="F1036" s="6" t="s">
        <v>2527</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2792</v>
      </c>
      <c r="D1037" s="6" t="s">
        <v>472</v>
      </c>
      <c r="E1037" s="44"/>
      <c r="F1037" s="6" t="s">
        <v>469</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2528</v>
      </c>
      <c r="E1044" s="44"/>
      <c r="F1044" s="6" t="s">
        <v>2529</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465</v>
      </c>
      <c r="E1045" s="44"/>
      <c r="F1045" s="6" t="s">
        <v>466</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2520</v>
      </c>
      <c r="E1046" s="44"/>
      <c r="F1046" s="6" t="s">
        <v>2524</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2530</v>
      </c>
      <c r="E1047" s="44"/>
      <c r="F1047" s="6" t="s">
        <v>2531</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2521</v>
      </c>
      <c r="E1048" s="44"/>
      <c r="F1048" s="6" t="s">
        <v>2525</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2841</v>
      </c>
      <c r="D1049" s="6" t="s">
        <v>472</v>
      </c>
      <c r="E1049" s="44"/>
      <c r="F1049" s="6" t="s">
        <v>469</v>
      </c>
      <c r="G1049" s="6"/>
      <c r="H1049" s="43">
        <v>723</v>
      </c>
      <c r="I1049" s="6" t="s">
        <v>45</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45</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45</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45</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45</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45</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45</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45</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2528</v>
      </c>
      <c r="E1057" s="44"/>
      <c r="F1057" s="6" t="s">
        <v>2529</v>
      </c>
      <c r="G1057" s="6"/>
      <c r="H1057" s="43">
        <v>731</v>
      </c>
      <c r="I1057" s="6" t="s">
        <v>45</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465</v>
      </c>
      <c r="E1058" s="44"/>
      <c r="F1058" s="6" t="s">
        <v>466</v>
      </c>
      <c r="G1058" s="6"/>
      <c r="H1058" s="43">
        <v>732</v>
      </c>
      <c r="I1058" s="6" t="s">
        <v>45</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2520</v>
      </c>
      <c r="E1059" s="44"/>
      <c r="F1059" s="6" t="s">
        <v>2524</v>
      </c>
      <c r="G1059" s="6"/>
      <c r="H1059" s="43">
        <v>733</v>
      </c>
      <c r="I1059" s="6" t="s">
        <v>45</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2530</v>
      </c>
      <c r="E1060" s="44"/>
      <c r="F1060" s="6" t="s">
        <v>2531</v>
      </c>
      <c r="G1060" s="6"/>
      <c r="H1060" s="43">
        <v>734</v>
      </c>
      <c r="I1060" s="6" t="s">
        <v>45</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2521</v>
      </c>
      <c r="E1061" s="44"/>
      <c r="F1061" s="6" t="s">
        <v>2525</v>
      </c>
      <c r="G1061" s="6"/>
      <c r="H1061" s="43">
        <v>735</v>
      </c>
      <c r="I1061" s="6" t="s">
        <v>45</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2522</v>
      </c>
      <c r="E1062" s="44"/>
      <c r="F1062" s="6" t="s">
        <v>2526</v>
      </c>
      <c r="G1062" s="6"/>
      <c r="H1062" s="43">
        <v>736</v>
      </c>
      <c r="I1062" s="6" t="s">
        <v>45</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2523</v>
      </c>
      <c r="E1063" s="44"/>
      <c r="F1063" s="6" t="s">
        <v>2527</v>
      </c>
      <c r="G1063" s="6"/>
      <c r="H1063" s="43">
        <v>737</v>
      </c>
      <c r="I1063" s="6" t="s">
        <v>45</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3553</v>
      </c>
      <c r="D1064" s="44" t="s">
        <v>54</v>
      </c>
      <c r="E1064" s="44"/>
      <c r="F1064" s="44" t="s">
        <v>96</v>
      </c>
      <c r="G1064" s="44"/>
      <c r="H1064" s="43">
        <v>78</v>
      </c>
      <c r="I1064" s="6" t="s">
        <v>45</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or Subsidy Rate by Fuel</v>
      </c>
      <c r="D1065" s="6" t="s">
        <v>472</v>
      </c>
      <c r="E1065" s="6"/>
      <c r="F1065" s="6" t="s">
        <v>469</v>
      </c>
      <c r="G1065" s="45"/>
      <c r="H1065" s="43">
        <v>79</v>
      </c>
      <c r="I1065" s="6" t="s">
        <v>45</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or Subsidy Rate by Fuel</v>
      </c>
      <c r="D1066" s="6" t="s">
        <v>48</v>
      </c>
      <c r="E1066" s="6"/>
      <c r="F1066" s="6" t="s">
        <v>90</v>
      </c>
      <c r="G1066" s="45"/>
      <c r="H1066" s="43">
        <v>80</v>
      </c>
      <c r="I1066" s="6" t="s">
        <v>45</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or Subsidy Rate by Fuel</v>
      </c>
      <c r="D1067" s="6" t="s">
        <v>49</v>
      </c>
      <c r="E1067" s="6"/>
      <c r="F1067" s="6" t="s">
        <v>91</v>
      </c>
      <c r="G1067" s="45"/>
      <c r="H1067" s="43">
        <v>738</v>
      </c>
      <c r="I1067" s="6" t="s">
        <v>45</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or Subsidy Rate by Fuel</v>
      </c>
      <c r="D1068" s="6" t="s">
        <v>53</v>
      </c>
      <c r="E1068" s="6"/>
      <c r="F1068" s="6" t="s">
        <v>95</v>
      </c>
      <c r="G1068" s="45"/>
      <c r="H1068" s="43">
        <v>739</v>
      </c>
      <c r="I1068" s="6" t="s">
        <v>45</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or Subsidy Rate by Fuel</v>
      </c>
      <c r="D1069" s="6" t="s">
        <v>55</v>
      </c>
      <c r="E1069" s="6"/>
      <c r="F1069" s="6" t="s">
        <v>98</v>
      </c>
      <c r="G1069" s="45"/>
      <c r="H1069" s="43">
        <v>81</v>
      </c>
      <c r="I1069" s="6" t="s">
        <v>45</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or Subsidy Rate by Fuel</v>
      </c>
      <c r="D1070" s="6" t="s">
        <v>56</v>
      </c>
      <c r="E1070" s="6"/>
      <c r="F1070" s="6" t="s">
        <v>99</v>
      </c>
      <c r="G1070" s="45"/>
      <c r="H1070" s="43">
        <v>82</v>
      </c>
      <c r="I1070" s="6" t="s">
        <v>45</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or Subsidy Rate by Fuel</v>
      </c>
      <c r="D1071" s="6" t="s">
        <v>57</v>
      </c>
      <c r="E1071" s="6"/>
      <c r="F1071" s="6" t="s">
        <v>100</v>
      </c>
      <c r="G1071" s="45"/>
      <c r="H1071" s="43">
        <v>740</v>
      </c>
      <c r="I1071" s="6" t="s">
        <v>45</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or Subsidy Rate by Fuel</v>
      </c>
      <c r="D1072" s="6" t="s">
        <v>58</v>
      </c>
      <c r="E1072" s="6"/>
      <c r="F1072" s="6" t="s">
        <v>101</v>
      </c>
      <c r="G1072" s="45"/>
      <c r="H1072" s="43">
        <v>741</v>
      </c>
      <c r="I1072" s="6" t="s">
        <v>45</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or Subsidy Rate by Fuel</v>
      </c>
      <c r="D1073" s="6" t="s">
        <v>2528</v>
      </c>
      <c r="E1073" s="6"/>
      <c r="F1073" s="6" t="s">
        <v>2529</v>
      </c>
      <c r="G1073" s="45"/>
      <c r="H1073" s="43">
        <v>742</v>
      </c>
      <c r="I1073" s="6" t="s">
        <v>45</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or Subsidy Rate by Fuel</v>
      </c>
      <c r="D1074" s="6" t="s">
        <v>76</v>
      </c>
      <c r="E1074" s="6"/>
      <c r="F1074" s="6" t="s">
        <v>102</v>
      </c>
      <c r="G1074" s="45"/>
      <c r="H1074" s="43">
        <v>743</v>
      </c>
      <c r="I1074" s="6" t="s">
        <v>45</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or Subsidy Rate by Fuel</v>
      </c>
      <c r="D1075" s="6" t="s">
        <v>465</v>
      </c>
      <c r="E1075" s="6"/>
      <c r="F1075" s="6" t="s">
        <v>466</v>
      </c>
      <c r="G1075" s="45"/>
      <c r="H1075" s="43">
        <v>744</v>
      </c>
      <c r="I1075" s="6" t="s">
        <v>45</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or Subsidy Rate by Fuel</v>
      </c>
      <c r="D1076" s="6" t="s">
        <v>2520</v>
      </c>
      <c r="E1076" s="6"/>
      <c r="F1076" s="6" t="s">
        <v>2524</v>
      </c>
      <c r="G1076" s="45"/>
      <c r="H1076" s="43">
        <v>745</v>
      </c>
      <c r="I1076" s="6" t="s">
        <v>45</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or Subsidy Rate by Fuel</v>
      </c>
      <c r="D1077" s="6" t="s">
        <v>2530</v>
      </c>
      <c r="E1077" s="6"/>
      <c r="F1077" s="6" t="s">
        <v>2531</v>
      </c>
      <c r="G1077" s="45"/>
      <c r="H1077" s="43">
        <v>746</v>
      </c>
      <c r="I1077" s="6" t="s">
        <v>45</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or Subsidy Rate by Fuel</v>
      </c>
      <c r="D1078" s="6" t="s">
        <v>2521</v>
      </c>
      <c r="E1078" s="6"/>
      <c r="F1078" s="6" t="s">
        <v>2525</v>
      </c>
      <c r="G1078" s="45"/>
      <c r="H1078" s="43">
        <v>747</v>
      </c>
      <c r="I1078" s="6" t="s">
        <v>45</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or Subsidy Rate by Fuel</v>
      </c>
      <c r="D1079" s="6" t="s">
        <v>2522</v>
      </c>
      <c r="E1079" s="6"/>
      <c r="F1079" s="6" t="s">
        <v>2526</v>
      </c>
      <c r="G1079" s="45"/>
      <c r="H1079" s="43">
        <v>748</v>
      </c>
      <c r="I1079" s="6" t="s">
        <v>45</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or Subsidy Rate by Fuel</v>
      </c>
      <c r="D1080" s="6" t="s">
        <v>2523</v>
      </c>
      <c r="E1080" s="6"/>
      <c r="F1080" s="6" t="s">
        <v>2527</v>
      </c>
      <c r="G1080" s="45"/>
      <c r="H1080" s="43">
        <v>749</v>
      </c>
      <c r="I1080" s="6" t="s">
        <v>45</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305</v>
      </c>
      <c r="D1081" s="44" t="s">
        <v>118</v>
      </c>
      <c r="E1081" s="44"/>
      <c r="F1081" s="44" t="s">
        <v>335</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336</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337</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338</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339</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340</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306</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307</v>
      </c>
      <c r="D1088" s="44" t="s">
        <v>470</v>
      </c>
      <c r="E1088" s="44"/>
      <c r="F1088" s="6" t="s">
        <v>473</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325</v>
      </c>
      <c r="E1089" s="45"/>
      <c r="F1089" s="6" t="s">
        <v>2284</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341</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342</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471</v>
      </c>
      <c r="E1092" s="45"/>
      <c r="F1092" s="6" t="s">
        <v>475</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343</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344</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345</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328</v>
      </c>
      <c r="E1096" s="45"/>
      <c r="F1096" s="6" t="s">
        <v>2285</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467</v>
      </c>
      <c r="E1097" s="45"/>
      <c r="F1097" s="6" t="s">
        <v>468</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476</v>
      </c>
      <c r="E1098" s="45"/>
      <c r="F1098" s="6" t="s">
        <v>478</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308</v>
      </c>
      <c r="D1099" t="s">
        <v>3188</v>
      </c>
      <c r="E1099" s="44"/>
      <c r="F1099" s="6" t="s">
        <v>3225</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3189</v>
      </c>
      <c r="E1100" s="44"/>
      <c r="F1100" s="6" t="s">
        <v>3226</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3190</v>
      </c>
      <c r="E1101" s="44"/>
      <c r="F1101" s="6" t="s">
        <v>3227</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3191</v>
      </c>
      <c r="E1102" s="44"/>
      <c r="F1102" s="6" t="s">
        <v>3228</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3192</v>
      </c>
      <c r="E1103" s="44"/>
      <c r="F1103" s="6" t="s">
        <v>3229</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3193</v>
      </c>
      <c r="E1104" s="44"/>
      <c r="F1104" s="6" t="s">
        <v>3230</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3194</v>
      </c>
      <c r="E1105" s="44"/>
      <c r="F1105" s="6" t="s">
        <v>3231</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3195</v>
      </c>
      <c r="E1106" s="44"/>
      <c r="F1106" s="6" t="s">
        <v>3232</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3196</v>
      </c>
      <c r="E1107" s="44"/>
      <c r="F1107" s="6" t="s">
        <v>3233</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3197</v>
      </c>
      <c r="E1108" s="44"/>
      <c r="F1108" s="6" t="s">
        <v>347</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3198</v>
      </c>
      <c r="E1109" s="44"/>
      <c r="F1109" s="6" t="s">
        <v>3234</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3199</v>
      </c>
      <c r="E1110" s="44"/>
      <c r="F1110" s="6" t="s">
        <v>3235</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3200</v>
      </c>
      <c r="E1111" s="44"/>
      <c r="F1111" s="6" t="s">
        <v>3236</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3201</v>
      </c>
      <c r="E1112" s="44"/>
      <c r="F1112" s="6" t="s">
        <v>346</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3202</v>
      </c>
      <c r="E1113" s="44"/>
      <c r="F1113" s="6" t="s">
        <v>3237</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3203</v>
      </c>
      <c r="E1114" s="44"/>
      <c r="F1114" s="6" t="s">
        <v>3238</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3204</v>
      </c>
      <c r="E1115" s="44"/>
      <c r="F1115" s="6" t="s">
        <v>3239</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3205</v>
      </c>
      <c r="E1116" s="44"/>
      <c r="F1116" s="6" t="s">
        <v>3240</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3206</v>
      </c>
      <c r="E1117" s="44"/>
      <c r="F1117" s="6" t="s">
        <v>3241</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3207</v>
      </c>
      <c r="E1118" s="44"/>
      <c r="F1118" s="6" t="s">
        <v>3242</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3208</v>
      </c>
      <c r="E1119" s="44"/>
      <c r="F1119" s="6" t="s">
        <v>3243</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3209</v>
      </c>
      <c r="E1120" s="44"/>
      <c r="F1120" s="6" t="s">
        <v>3244</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3210</v>
      </c>
      <c r="E1121" s="44"/>
      <c r="F1121" s="6" t="s">
        <v>3245</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3211</v>
      </c>
      <c r="E1122" s="44"/>
      <c r="F1122" s="6" t="s">
        <v>3246</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3212</v>
      </c>
      <c r="E1123" s="44"/>
      <c r="F1123" s="6" t="s">
        <v>3247</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309</v>
      </c>
      <c r="D1124" s="44" t="s">
        <v>2272</v>
      </c>
      <c r="E1124" s="44"/>
      <c r="F1124" s="44" t="s">
        <v>497</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2273</v>
      </c>
      <c r="E1125" s="44"/>
      <c r="F1125" s="44" t="s">
        <v>498</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2274</v>
      </c>
      <c r="E1126" s="44"/>
      <c r="F1126" s="44" t="s">
        <v>499</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2275</v>
      </c>
      <c r="E1127" s="44"/>
      <c r="F1127" s="44" t="s">
        <v>500</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2276</v>
      </c>
      <c r="E1128" s="44"/>
      <c r="F1128" s="44" t="s">
        <v>501</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2574</v>
      </c>
      <c r="E1129" s="44"/>
      <c r="F1129" s="44" t="s">
        <v>2881</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2573</v>
      </c>
      <c r="E1130" s="44"/>
      <c r="F1130" s="44" t="s">
        <v>2882</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2892</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310</v>
      </c>
      <c r="D1132" s="44" t="s">
        <v>118</v>
      </c>
      <c r="E1132" s="44"/>
      <c r="F1132" s="44" t="s">
        <v>335</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336</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337</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338</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339</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340</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311</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312</v>
      </c>
      <c r="D1139" s="44" t="s">
        <v>470</v>
      </c>
      <c r="E1139" s="44"/>
      <c r="F1139" s="6" t="s">
        <v>473</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325</v>
      </c>
      <c r="E1140" s="45"/>
      <c r="F1140" s="6" t="s">
        <v>2284</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341</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342</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471</v>
      </c>
      <c r="E1143" s="45"/>
      <c r="F1143" s="6" t="s">
        <v>475</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343</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344</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345</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328</v>
      </c>
      <c r="E1147" s="45"/>
      <c r="F1147" s="6" t="s">
        <v>2285</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467</v>
      </c>
      <c r="E1148" s="45"/>
      <c r="F1148" s="6" t="s">
        <v>468</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476</v>
      </c>
      <c r="E1149" s="45"/>
      <c r="F1149" s="6" t="s">
        <v>478</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313</v>
      </c>
      <c r="D1150" t="s">
        <v>3188</v>
      </c>
      <c r="E1150" s="44"/>
      <c r="F1150" s="6" t="s">
        <v>3225</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3189</v>
      </c>
      <c r="E1151" s="44"/>
      <c r="F1151" s="6" t="s">
        <v>3226</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3190</v>
      </c>
      <c r="E1152" s="44"/>
      <c r="F1152" s="6" t="s">
        <v>3227</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3191</v>
      </c>
      <c r="E1153" s="44"/>
      <c r="F1153" s="6" t="s">
        <v>3228</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3192</v>
      </c>
      <c r="E1154" s="44"/>
      <c r="F1154" s="6" t="s">
        <v>3229</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3193</v>
      </c>
      <c r="E1155" s="44"/>
      <c r="F1155" s="6" t="s">
        <v>3230</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3194</v>
      </c>
      <c r="E1156" s="44"/>
      <c r="F1156" s="6" t="s">
        <v>3231</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3195</v>
      </c>
      <c r="E1157" s="44"/>
      <c r="F1157" s="6" t="s">
        <v>3232</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3196</v>
      </c>
      <c r="E1158" s="44"/>
      <c r="F1158" s="6" t="s">
        <v>3233</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3197</v>
      </c>
      <c r="E1159" s="44"/>
      <c r="F1159" s="6" t="s">
        <v>347</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3198</v>
      </c>
      <c r="E1160" s="44"/>
      <c r="F1160" s="6" t="s">
        <v>3234</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3199</v>
      </c>
      <c r="E1161" s="44"/>
      <c r="F1161" s="6" t="s">
        <v>3235</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3200</v>
      </c>
      <c r="E1162" s="44"/>
      <c r="F1162" s="6" t="s">
        <v>3236</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3201</v>
      </c>
      <c r="E1163" s="44"/>
      <c r="F1163" s="6" t="s">
        <v>346</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3202</v>
      </c>
      <c r="E1164" s="44"/>
      <c r="F1164" s="6" t="s">
        <v>3237</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3203</v>
      </c>
      <c r="E1165" s="44"/>
      <c r="F1165" s="6" t="s">
        <v>3238</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3204</v>
      </c>
      <c r="E1166" s="44"/>
      <c r="F1166" s="6" t="s">
        <v>3239</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3205</v>
      </c>
      <c r="E1167" s="44"/>
      <c r="F1167" s="6" t="s">
        <v>3240</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3206</v>
      </c>
      <c r="E1168" s="44"/>
      <c r="F1168" s="6" t="s">
        <v>3241</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3207</v>
      </c>
      <c r="E1169" s="44"/>
      <c r="F1169" s="6" t="s">
        <v>3242</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3208</v>
      </c>
      <c r="E1170" s="44"/>
      <c r="F1170" s="6" t="s">
        <v>3243</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3209</v>
      </c>
      <c r="E1171" s="44"/>
      <c r="F1171" s="6" t="s">
        <v>3244</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3210</v>
      </c>
      <c r="E1172" s="44"/>
      <c r="F1172" s="6" t="s">
        <v>3245</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3211</v>
      </c>
      <c r="E1173" s="44"/>
      <c r="F1173" s="6" t="s">
        <v>3246</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3212</v>
      </c>
      <c r="E1174" s="44"/>
      <c r="F1174" s="6" t="s">
        <v>3247</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314</v>
      </c>
      <c r="D1175" s="44" t="s">
        <v>2272</v>
      </c>
      <c r="E1175" s="44"/>
      <c r="F1175" s="44" t="s">
        <v>497</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2273</v>
      </c>
      <c r="E1176" s="44"/>
      <c r="F1176" s="44" t="s">
        <v>498</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2274</v>
      </c>
      <c r="E1177" s="44"/>
      <c r="F1177" s="44" t="s">
        <v>499</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2275</v>
      </c>
      <c r="E1178" s="44"/>
      <c r="F1178" s="44" t="s">
        <v>500</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2276</v>
      </c>
      <c r="E1179" s="44"/>
      <c r="F1179" s="44" t="s">
        <v>501</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2574</v>
      </c>
      <c r="E1180" s="44"/>
      <c r="F1180" s="44" t="s">
        <v>2881</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2573</v>
      </c>
      <c r="E1181" s="44"/>
      <c r="F1181" s="44" t="s">
        <v>2882</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2918</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3063</v>
      </c>
      <c r="D1183" s="1" t="s">
        <v>3072</v>
      </c>
      <c r="F1183" s="1" t="s">
        <v>3077</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3073</v>
      </c>
      <c r="F1184" s="1" t="s">
        <v>3102</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3074</v>
      </c>
      <c r="F1185" s="1" t="s">
        <v>3078</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3075</v>
      </c>
      <c r="F1186" s="1" t="s">
        <v>3079</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3076</v>
      </c>
      <c r="F1187" s="1" t="s">
        <v>3080</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3064</v>
      </c>
      <c r="D1188" s="1" t="s">
        <v>3072</v>
      </c>
      <c r="F1188" s="1" t="s">
        <v>3077</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3073</v>
      </c>
      <c r="F1189" s="1" t="s">
        <v>3102</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3074</v>
      </c>
      <c r="F1190" s="1" t="s">
        <v>3078</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3075</v>
      </c>
      <c r="F1191" s="1" t="s">
        <v>3079</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3076</v>
      </c>
      <c r="F1192" s="1" t="s">
        <v>3080</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3065</v>
      </c>
      <c r="D1193" s="1" t="s">
        <v>3072</v>
      </c>
      <c r="F1193" s="1" t="s">
        <v>3077</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3073</v>
      </c>
      <c r="F1194" s="1" t="s">
        <v>3102</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3074</v>
      </c>
      <c r="F1195" s="1" t="s">
        <v>3078</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3075</v>
      </c>
      <c r="F1196" s="1" t="s">
        <v>3079</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3076</v>
      </c>
      <c r="F1197" s="1" t="s">
        <v>3080</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3066</v>
      </c>
      <c r="D1198" s="1" t="s">
        <v>3072</v>
      </c>
      <c r="F1198" s="1" t="s">
        <v>3077</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3073</v>
      </c>
      <c r="F1199" s="1" t="s">
        <v>3102</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3074</v>
      </c>
      <c r="F1200" s="1" t="s">
        <v>3078</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3075</v>
      </c>
      <c r="F1201" s="1" t="s">
        <v>3079</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3076</v>
      </c>
      <c r="F1202" s="1" t="s">
        <v>3080</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3067</v>
      </c>
      <c r="D1203" s="1" t="s">
        <v>3072</v>
      </c>
      <c r="F1203" s="1" t="s">
        <v>3077</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3073</v>
      </c>
      <c r="F1204" s="1" t="s">
        <v>3102</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3074</v>
      </c>
      <c r="F1205" s="1" t="s">
        <v>3078</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3075</v>
      </c>
      <c r="F1206" s="1" t="s">
        <v>3079</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3076</v>
      </c>
      <c r="F1207" s="1" t="s">
        <v>3080</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3068</v>
      </c>
      <c r="D1208" s="1" t="s">
        <v>3072</v>
      </c>
      <c r="F1208" s="1" t="s">
        <v>3077</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3073</v>
      </c>
      <c r="F1209" s="1" t="s">
        <v>3102</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3074</v>
      </c>
      <c r="F1210" s="1" t="s">
        <v>3078</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3075</v>
      </c>
      <c r="F1211" s="1" t="s">
        <v>3079</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3076</v>
      </c>
      <c r="F1212" s="1" t="s">
        <v>3080</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3069</v>
      </c>
      <c r="D1213" s="1" t="s">
        <v>3072</v>
      </c>
      <c r="F1213" s="1" t="s">
        <v>3077</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3073</v>
      </c>
      <c r="F1214" s="1" t="s">
        <v>3102</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3074</v>
      </c>
      <c r="F1215" s="1" t="s">
        <v>3078</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3075</v>
      </c>
      <c r="F1216" s="1" t="s">
        <v>3079</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3076</v>
      </c>
      <c r="F1217" s="1" t="s">
        <v>3080</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3070</v>
      </c>
      <c r="D1218" s="1" t="s">
        <v>3072</v>
      </c>
      <c r="F1218" s="1" t="s">
        <v>3077</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3073</v>
      </c>
      <c r="F1219" s="1" t="s">
        <v>3102</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3074</v>
      </c>
      <c r="F1220" s="1" t="s">
        <v>3078</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3075</v>
      </c>
      <c r="F1221" s="1" t="s">
        <v>3079</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3076</v>
      </c>
      <c r="F1222" s="1" t="s">
        <v>3080</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3071</v>
      </c>
      <c r="D1223" s="1" t="s">
        <v>3072</v>
      </c>
      <c r="F1223" s="1" t="s">
        <v>3077</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3073</v>
      </c>
      <c r="F1224" s="1" t="s">
        <v>3102</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3074</v>
      </c>
      <c r="F1225" s="1" t="s">
        <v>3078</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3075</v>
      </c>
      <c r="F1226" s="1" t="s">
        <v>3079</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3076</v>
      </c>
      <c r="F1227" s="1" t="s">
        <v>3080</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2913</v>
      </c>
      <c r="B1228" s="272" t="s">
        <v>3460</v>
      </c>
      <c r="C1228" s="275" t="s">
        <v>3450</v>
      </c>
      <c r="H1228" s="43">
        <v>1601</v>
      </c>
      <c r="I1228" s="1" t="s">
        <v>46</v>
      </c>
      <c r="J1228" s="274" t="s">
        <v>195</v>
      </c>
      <c r="K1228" s="272" t="s">
        <v>195</v>
      </c>
      <c r="L1228" s="285">
        <v>0</v>
      </c>
      <c r="M1228" s="285">
        <v>1</v>
      </c>
      <c r="N1228" s="285">
        <v>1</v>
      </c>
      <c r="O1228" s="272" t="s">
        <v>31</v>
      </c>
      <c r="P1228" s="272" t="s">
        <v>3461</v>
      </c>
      <c r="Q1228" s="272" t="s">
        <v>195</v>
      </c>
      <c r="R1228" s="272" t="s">
        <v>195</v>
      </c>
    </row>
  </sheetData>
  <sortState xmlns:xlrd2="http://schemas.microsoft.com/office/spreadsheetml/2017/richdata2" ref="A129:I149">
    <sortCondition ref="B129:B149"/>
  </sortState>
  <conditionalFormatting sqref="I1:I1183">
    <cfRule type="containsText" dxfId="4" priority="1" operator="containsText" text="No">
      <formula>NOT(ISERROR(SEARCH("No",I1)))</formula>
    </cfRule>
  </conditionalFormatting>
  <conditionalFormatting sqref="I1188 I1193 I1198 I1203 I1208 I1213 I1218 I1223">
    <cfRule type="containsText" dxfId="3" priority="126" operator="containsText" text="No">
      <formula>NOT(ISERROR(SEARCH("No",I1188)))</formula>
    </cfRule>
  </conditionalFormatting>
  <conditionalFormatting sqref="I1228:I1048576">
    <cfRule type="containsText" dxfId="2" priority="6" operator="containsText" text="No">
      <formula>NOT(ISERROR(SEARCH("No",I1228)))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2905</v>
      </c>
      <c r="B1" s="374"/>
    </row>
    <row r="2" spans="1:2" x14ac:dyDescent="0.25">
      <c r="A2" s="201" t="s">
        <v>2906</v>
      </c>
      <c r="B2" s="201" t="s">
        <v>2907</v>
      </c>
    </row>
    <row r="3" spans="1:2" x14ac:dyDescent="0.25">
      <c r="A3" s="202" t="s">
        <v>373</v>
      </c>
      <c r="B3" t="str">
        <f>A3</f>
        <v>million metric tons / year</v>
      </c>
    </row>
    <row r="4" spans="1:2" x14ac:dyDescent="0.25">
      <c r="A4" s="202" t="s">
        <v>3007</v>
      </c>
      <c r="B4" t="str">
        <f>A4</f>
        <v>g CO2e / 2019 dollar</v>
      </c>
    </row>
    <row r="5" spans="1:2" x14ac:dyDescent="0.25">
      <c r="A5" s="203" t="s">
        <v>2351</v>
      </c>
      <c r="B5" t="str">
        <f t="shared" ref="B5:B40" si="0">A5</f>
        <v>thousand metric tons / year</v>
      </c>
    </row>
    <row r="6" spans="1:2" x14ac:dyDescent="0.25">
      <c r="A6" s="203" t="s">
        <v>3008</v>
      </c>
      <c r="B6" t="str">
        <f>A6</f>
        <v>g CO2 / 2019 dollar</v>
      </c>
    </row>
    <row r="7" spans="1:2" x14ac:dyDescent="0.25">
      <c r="A7" s="203" t="s">
        <v>3101</v>
      </c>
      <c r="B7" t="str">
        <f t="shared" si="0"/>
        <v>2019 dollars / ton CO2e abated, Annual average abatement (MtCO2e)</v>
      </c>
    </row>
    <row r="8" spans="1:2" x14ac:dyDescent="0.25">
      <c r="A8" s="203" t="s">
        <v>3009</v>
      </c>
      <c r="B8" t="str">
        <f t="shared" si="0"/>
        <v>billion 2019 dollars / year</v>
      </c>
    </row>
    <row r="9" spans="1:2" x14ac:dyDescent="0.25">
      <c r="A9" s="203" t="s">
        <v>3045</v>
      </c>
      <c r="B9" t="str">
        <f t="shared" si="0"/>
        <v>billion 2019 dollars</v>
      </c>
    </row>
    <row r="10" spans="1:2" x14ac:dyDescent="0.25">
      <c r="A10" s="203" t="s">
        <v>2953</v>
      </c>
      <c r="B10" t="str">
        <f t="shared" si="0"/>
        <v>jobs</v>
      </c>
    </row>
    <row r="11" spans="1:2" x14ac:dyDescent="0.25">
      <c r="A11" s="203" t="s">
        <v>2997</v>
      </c>
      <c r="B11" t="str">
        <f t="shared" si="0"/>
        <v>incidents / year</v>
      </c>
    </row>
    <row r="12" spans="1:2" x14ac:dyDescent="0.25">
      <c r="A12" s="203" t="s">
        <v>2972</v>
      </c>
      <c r="B12" t="str">
        <f t="shared" si="0"/>
        <v>% change</v>
      </c>
    </row>
    <row r="13" spans="1:2" x14ac:dyDescent="0.25">
      <c r="A13" s="203" t="s">
        <v>3010</v>
      </c>
      <c r="B13" t="str">
        <f t="shared" si="0"/>
        <v>2019 dollars / employee-year</v>
      </c>
    </row>
    <row r="14" spans="1:2" x14ac:dyDescent="0.25">
      <c r="A14" s="203" t="s">
        <v>374</v>
      </c>
      <c r="B14" t="str">
        <f t="shared" si="0"/>
        <v>lives / year</v>
      </c>
    </row>
    <row r="15" spans="1:2" x14ac:dyDescent="0.25">
      <c r="A15" s="203" t="s">
        <v>375</v>
      </c>
      <c r="B15" t="str">
        <f t="shared" si="0"/>
        <v>terawatt-hours (TWh) / year</v>
      </c>
    </row>
    <row r="16" spans="1:2" x14ac:dyDescent="0.25">
      <c r="A16" s="203" t="s">
        <v>376</v>
      </c>
      <c r="B16" t="str">
        <f t="shared" si="0"/>
        <v>gigawatts (GW) / year</v>
      </c>
    </row>
    <row r="17" spans="1:2" x14ac:dyDescent="0.25">
      <c r="A17" s="203" t="s">
        <v>3011</v>
      </c>
      <c r="B17" t="str">
        <f t="shared" si="0"/>
        <v>2019 dollars / megawatt-hour (MWh)</v>
      </c>
    </row>
    <row r="18" spans="1:2" x14ac:dyDescent="0.25">
      <c r="A18" s="203" t="s">
        <v>2514</v>
      </c>
      <c r="B18" t="str">
        <f t="shared" si="0"/>
        <v>cubic km / yr</v>
      </c>
    </row>
    <row r="19" spans="1:2" x14ac:dyDescent="0.25">
      <c r="A19" s="203" t="s">
        <v>3451</v>
      </c>
      <c r="B19" t="str">
        <f t="shared" si="0"/>
        <v>trillion passenger-km / year</v>
      </c>
    </row>
    <row r="20" spans="1:2" x14ac:dyDescent="0.25">
      <c r="A20" s="203" t="s">
        <v>3452</v>
      </c>
      <c r="B20" t="str">
        <f t="shared" si="0"/>
        <v>trillion freight ton-km / year</v>
      </c>
    </row>
    <row r="21" spans="1:2" x14ac:dyDescent="0.25">
      <c r="A21" s="203" t="s">
        <v>502</v>
      </c>
      <c r="B21" t="str">
        <f t="shared" si="0"/>
        <v>million vehicles / year</v>
      </c>
    </row>
    <row r="22" spans="1:2" x14ac:dyDescent="0.25">
      <c r="A22" s="203" t="s">
        <v>2405</v>
      </c>
      <c r="B22" t="str">
        <f t="shared" si="0"/>
        <v>thousand vehicles / year</v>
      </c>
    </row>
    <row r="23" spans="1:2" x14ac:dyDescent="0.25">
      <c r="A23" s="203" t="s">
        <v>2404</v>
      </c>
      <c r="B23" t="str">
        <f t="shared" si="0"/>
        <v>million vehicles</v>
      </c>
    </row>
    <row r="24" spans="1:2" x14ac:dyDescent="0.25">
      <c r="A24" s="203" t="s">
        <v>2433</v>
      </c>
      <c r="B24" t="str">
        <f t="shared" si="0"/>
        <v>thousand vehicles</v>
      </c>
    </row>
    <row r="25" spans="1:2" x14ac:dyDescent="0.25">
      <c r="A25" s="203" t="s">
        <v>3453</v>
      </c>
      <c r="B25" t="str">
        <f t="shared" si="0"/>
        <v>petajoules / year</v>
      </c>
    </row>
    <row r="26" spans="1:2" x14ac:dyDescent="0.25">
      <c r="A26" s="203" t="s">
        <v>3454</v>
      </c>
      <c r="B26" t="str">
        <f>A26</f>
        <v>megajoules / 2019 dollar</v>
      </c>
    </row>
    <row r="27" spans="1:2" x14ac:dyDescent="0.25">
      <c r="A27" s="203" t="s">
        <v>3455</v>
      </c>
      <c r="B27" t="str">
        <f t="shared" si="0"/>
        <v>millions of metric tons / year</v>
      </c>
    </row>
    <row r="28" spans="1:2" x14ac:dyDescent="0.25">
      <c r="A28" s="203" t="s">
        <v>3457</v>
      </c>
      <c r="B28" t="str">
        <f t="shared" si="0"/>
        <v>billion cubic meters / year</v>
      </c>
    </row>
    <row r="29" spans="1:2" x14ac:dyDescent="0.25">
      <c r="A29" s="203" t="s">
        <v>3455</v>
      </c>
      <c r="B29" t="str">
        <f t="shared" si="0"/>
        <v>millions of metric tons / year</v>
      </c>
    </row>
    <row r="30" spans="1:2" x14ac:dyDescent="0.25">
      <c r="A30" s="203" t="s">
        <v>2351</v>
      </c>
      <c r="B30" t="str">
        <f t="shared" si="0"/>
        <v>thousand metric tons / year</v>
      </c>
    </row>
    <row r="31" spans="1:2" x14ac:dyDescent="0.25">
      <c r="A31" s="203" t="s">
        <v>3453</v>
      </c>
      <c r="B31" t="str">
        <f t="shared" si="0"/>
        <v>petajoules / year</v>
      </c>
    </row>
    <row r="32" spans="1:2" x14ac:dyDescent="0.25">
      <c r="A32" s="203" t="s">
        <v>3456</v>
      </c>
      <c r="B32" t="str">
        <f t="shared" si="0"/>
        <v>2019 dollars / metric ton</v>
      </c>
    </row>
    <row r="33" spans="1:2" x14ac:dyDescent="0.25">
      <c r="A33" s="203" t="s">
        <v>3458</v>
      </c>
      <c r="B33" t="str">
        <f t="shared" si="0"/>
        <v>2019 dollars / cubic meter</v>
      </c>
    </row>
    <row r="34" spans="1:2" x14ac:dyDescent="0.25">
      <c r="A34" s="203" t="s">
        <v>3459</v>
      </c>
      <c r="B34" t="str">
        <f t="shared" si="0"/>
        <v>2019 dollars / liter</v>
      </c>
    </row>
    <row r="35" spans="1:2" x14ac:dyDescent="0.25">
      <c r="A35" s="203" t="s">
        <v>3456</v>
      </c>
      <c r="B35" t="str">
        <f t="shared" si="0"/>
        <v>2019 dollars / metric ton</v>
      </c>
    </row>
    <row r="36" spans="1:2" x14ac:dyDescent="0.25">
      <c r="A36" s="203" t="s">
        <v>3012</v>
      </c>
      <c r="B36" t="str">
        <f t="shared" si="0"/>
        <v>2019 dollars / kg</v>
      </c>
    </row>
    <row r="37" spans="1:2" x14ac:dyDescent="0.25">
      <c r="A37" s="203" t="s">
        <v>3013</v>
      </c>
      <c r="B37" t="str">
        <f t="shared" si="0"/>
        <v>2019 dollars / kilowatt-hour (kWh)</v>
      </c>
    </row>
    <row r="38" spans="1:2" x14ac:dyDescent="0.25">
      <c r="A38" s="203" t="s">
        <v>3014</v>
      </c>
      <c r="B38" t="str">
        <f t="shared" si="0"/>
        <v>cost of eqpt. to capture 1 metric ton CO2e/yr (2019 dollars)</v>
      </c>
    </row>
    <row r="39" spans="1:2" x14ac:dyDescent="0.25">
      <c r="A39" s="203" t="s">
        <v>3015</v>
      </c>
      <c r="B39" t="str">
        <f t="shared" si="0"/>
        <v>million 2019 dollars / megawatt (MW)</v>
      </c>
    </row>
    <row r="40" spans="1:2" x14ac:dyDescent="0.25">
      <c r="A40" s="203" t="s">
        <v>3016</v>
      </c>
      <c r="B40" t="str">
        <f t="shared" si="0"/>
        <v>cost of eqpt. to produce 1 kg H2/yr (2019 dollars)</v>
      </c>
    </row>
    <row r="42" spans="1:2" x14ac:dyDescent="0.25">
      <c r="A42" s="374" t="s">
        <v>2909</v>
      </c>
      <c r="B42" s="374"/>
    </row>
    <row r="43" spans="1:2" x14ac:dyDescent="0.25">
      <c r="A43" s="201" t="s">
        <v>2906</v>
      </c>
      <c r="B43" s="201" t="s">
        <v>2907</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24"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2342</v>
      </c>
      <c r="B1" s="166" t="s">
        <v>2343</v>
      </c>
      <c r="C1" s="204" t="s">
        <v>2908</v>
      </c>
      <c r="D1" s="166" t="s">
        <v>61</v>
      </c>
      <c r="E1" s="166" t="s">
        <v>63</v>
      </c>
      <c r="F1" s="166" t="s">
        <v>462</v>
      </c>
      <c r="G1" s="166" t="s">
        <v>62</v>
      </c>
      <c r="H1" s="166" t="s">
        <v>2364</v>
      </c>
      <c r="I1" s="167" t="s">
        <v>319</v>
      </c>
      <c r="J1" s="209" t="s">
        <v>3081</v>
      </c>
      <c r="K1" s="209" t="s">
        <v>3082</v>
      </c>
      <c r="L1" s="209" t="s">
        <v>3083</v>
      </c>
      <c r="M1" s="209" t="s">
        <v>3084</v>
      </c>
      <c r="N1" s="209" t="s">
        <v>3085</v>
      </c>
      <c r="O1" s="209" t="s">
        <v>3086</v>
      </c>
      <c r="P1" s="209" t="s">
        <v>3087</v>
      </c>
      <c r="Q1" s="209" t="s">
        <v>3088</v>
      </c>
      <c r="R1" s="209" t="s">
        <v>3089</v>
      </c>
      <c r="S1" s="209" t="s">
        <v>3090</v>
      </c>
      <c r="T1" s="209" t="s">
        <v>3445</v>
      </c>
      <c r="U1" s="209" t="s">
        <v>3446</v>
      </c>
      <c r="V1" s="209" t="s">
        <v>3447</v>
      </c>
      <c r="W1" s="209" t="s">
        <v>3448</v>
      </c>
      <c r="X1" s="209" t="s">
        <v>3449</v>
      </c>
    </row>
    <row r="2" spans="1:24" ht="165" x14ac:dyDescent="0.25">
      <c r="A2" s="2" t="s">
        <v>2369</v>
      </c>
      <c r="B2" s="1" t="s">
        <v>2370</v>
      </c>
      <c r="C2" s="43">
        <v>1</v>
      </c>
      <c r="D2" s="1" t="s">
        <v>64</v>
      </c>
      <c r="E2" s="1" t="s">
        <v>65</v>
      </c>
      <c r="F2" s="1" t="str">
        <f>UnitControlCenter!$B$3</f>
        <v>million metric tons / year</v>
      </c>
      <c r="G2" s="1" t="s">
        <v>181</v>
      </c>
      <c r="J2" s="1" t="s">
        <v>3442</v>
      </c>
      <c r="K2" s="1">
        <v>2030</v>
      </c>
      <c r="L2" s="5">
        <f>'Mexico Targets'!D6</f>
        <v>781</v>
      </c>
      <c r="M2" s="5">
        <f>L2</f>
        <v>781</v>
      </c>
      <c r="N2" s="1" t="s">
        <v>3443</v>
      </c>
      <c r="O2" s="1" t="s">
        <v>3545</v>
      </c>
      <c r="P2" s="1">
        <v>2030</v>
      </c>
      <c r="Q2" s="1">
        <f>'Mexico Targets'!E6</f>
        <v>644</v>
      </c>
      <c r="R2" s="1">
        <f>Q2</f>
        <v>644</v>
      </c>
      <c r="S2" s="1" t="s">
        <v>3444</v>
      </c>
      <c r="T2" s="1" t="s">
        <v>3440</v>
      </c>
      <c r="U2" s="1">
        <v>2050</v>
      </c>
      <c r="V2" s="1">
        <f>'Mexico Targets'!$M$6</f>
        <v>293.90720649999997</v>
      </c>
      <c r="W2" s="1">
        <f>V2</f>
        <v>293.90720649999997</v>
      </c>
      <c r="X2" s="1" t="s">
        <v>3499</v>
      </c>
    </row>
    <row r="3" spans="1:24" x14ac:dyDescent="0.25">
      <c r="A3" s="2" t="s">
        <v>2369</v>
      </c>
      <c r="B3" s="1" t="s">
        <v>2371</v>
      </c>
      <c r="C3" s="46">
        <v>1</v>
      </c>
      <c r="D3" s="2" t="s">
        <v>64</v>
      </c>
      <c r="E3" s="2" t="s">
        <v>65</v>
      </c>
      <c r="F3" s="1" t="str">
        <f>UnitControlCenter!$B$3</f>
        <v>million metric tons / year</v>
      </c>
      <c r="G3" s="1" t="s">
        <v>2341</v>
      </c>
    </row>
    <row r="4" spans="1:24" ht="90" x14ac:dyDescent="0.25">
      <c r="A4" s="2" t="s">
        <v>2369</v>
      </c>
      <c r="B4" s="2" t="s">
        <v>2372</v>
      </c>
      <c r="C4" s="43">
        <v>1</v>
      </c>
      <c r="D4" s="1" t="s">
        <v>66</v>
      </c>
      <c r="E4" s="1" t="s">
        <v>67</v>
      </c>
      <c r="F4" s="1" t="str">
        <f>UnitControlCenter!$B$3</f>
        <v>million metric tons / year</v>
      </c>
      <c r="G4" s="1" t="s">
        <v>2885</v>
      </c>
      <c r="H4" s="1" t="s">
        <v>2886</v>
      </c>
      <c r="I4" s="1" t="s">
        <v>2887</v>
      </c>
    </row>
    <row r="5" spans="1:24" ht="30" x14ac:dyDescent="0.25">
      <c r="A5" s="2" t="s">
        <v>2369</v>
      </c>
      <c r="B5" s="2" t="s">
        <v>2373</v>
      </c>
      <c r="C5" s="43">
        <v>1</v>
      </c>
      <c r="D5" s="1" t="s">
        <v>66</v>
      </c>
      <c r="E5" s="1" t="s">
        <v>67</v>
      </c>
      <c r="F5" s="1" t="str">
        <f>UnitControlCenter!$B$3</f>
        <v>million metric tons / year</v>
      </c>
      <c r="G5" s="1" t="s">
        <v>2888</v>
      </c>
      <c r="H5" s="1" t="s">
        <v>2889</v>
      </c>
      <c r="I5" s="1" t="s">
        <v>2890</v>
      </c>
    </row>
    <row r="6" spans="1:24" ht="30" x14ac:dyDescent="0.25">
      <c r="A6" s="2" t="s">
        <v>2369</v>
      </c>
      <c r="B6" s="2" t="s">
        <v>2374</v>
      </c>
      <c r="C6" s="43">
        <v>1</v>
      </c>
      <c r="D6" s="1" t="s">
        <v>66</v>
      </c>
      <c r="E6" s="1" t="s">
        <v>67</v>
      </c>
      <c r="F6" s="1" t="str">
        <f>UnitControlCenter!$B$3</f>
        <v>million metric tons / year</v>
      </c>
      <c r="G6" s="1" t="s">
        <v>2670</v>
      </c>
      <c r="H6" s="1" t="s">
        <v>2671</v>
      </c>
      <c r="I6" s="1" t="s">
        <v>2672</v>
      </c>
    </row>
    <row r="7" spans="1:24" x14ac:dyDescent="0.25">
      <c r="A7" s="2" t="s">
        <v>2369</v>
      </c>
      <c r="B7" s="2" t="s">
        <v>2963</v>
      </c>
      <c r="C7" s="43">
        <v>0</v>
      </c>
      <c r="D7" s="1" t="s">
        <v>64</v>
      </c>
      <c r="E7" s="1" t="s">
        <v>65</v>
      </c>
      <c r="F7" s="1" t="str">
        <f>UnitControlCenter!$B$4</f>
        <v>g CO2e / 2019 dollar</v>
      </c>
      <c r="G7" s="1" t="s">
        <v>2911</v>
      </c>
    </row>
    <row r="8" spans="1:24" x14ac:dyDescent="0.25">
      <c r="A8" s="2" t="s">
        <v>2369</v>
      </c>
      <c r="B8" s="2" t="s">
        <v>138</v>
      </c>
      <c r="C8" s="43">
        <v>1</v>
      </c>
      <c r="D8" s="1" t="s">
        <v>64</v>
      </c>
      <c r="E8" s="1" t="s">
        <v>65</v>
      </c>
      <c r="F8" s="1" t="str">
        <f>UnitControlCenter!$B$3</f>
        <v>million metric tons / year</v>
      </c>
      <c r="G8" s="1" t="s">
        <v>2476</v>
      </c>
    </row>
    <row r="9" spans="1:24" x14ac:dyDescent="0.25">
      <c r="A9" s="2" t="s">
        <v>2369</v>
      </c>
      <c r="B9" s="2" t="s">
        <v>2474</v>
      </c>
      <c r="C9" s="43">
        <v>1</v>
      </c>
      <c r="D9" s="1" t="s">
        <v>64</v>
      </c>
      <c r="E9" s="1" t="s">
        <v>65</v>
      </c>
      <c r="F9" s="1" t="str">
        <f>UnitControlCenter!$B$3</f>
        <v>million metric tons / year</v>
      </c>
      <c r="G9" s="1" t="s">
        <v>2477</v>
      </c>
    </row>
    <row r="10" spans="1:24" x14ac:dyDescent="0.25">
      <c r="A10" s="2" t="s">
        <v>2369</v>
      </c>
      <c r="B10" s="2" t="s">
        <v>2542</v>
      </c>
      <c r="C10" s="43">
        <v>1</v>
      </c>
      <c r="D10" s="1" t="s">
        <v>64</v>
      </c>
      <c r="E10" s="1" t="s">
        <v>65</v>
      </c>
      <c r="F10" s="1" t="str">
        <f>UnitControlCenter!$B$3</f>
        <v>million metric tons / year</v>
      </c>
      <c r="G10" s="1" t="s">
        <v>2553</v>
      </c>
    </row>
    <row r="11" spans="1:24" x14ac:dyDescent="0.25">
      <c r="A11" s="2" t="s">
        <v>2369</v>
      </c>
      <c r="B11" s="2" t="s">
        <v>96</v>
      </c>
      <c r="C11" s="43">
        <v>1</v>
      </c>
      <c r="D11" s="1" t="s">
        <v>64</v>
      </c>
      <c r="E11" s="1" t="s">
        <v>65</v>
      </c>
      <c r="F11" s="1" t="str">
        <f>UnitControlCenter!$B$3</f>
        <v>million metric tons / year</v>
      </c>
      <c r="G11" s="1" t="s">
        <v>2478</v>
      </c>
    </row>
    <row r="12" spans="1:24" x14ac:dyDescent="0.25">
      <c r="A12" s="2" t="s">
        <v>2369</v>
      </c>
      <c r="B12" s="2" t="s">
        <v>9</v>
      </c>
      <c r="C12" s="43">
        <v>1</v>
      </c>
      <c r="D12" s="1" t="s">
        <v>64</v>
      </c>
      <c r="E12" s="1" t="s">
        <v>65</v>
      </c>
      <c r="F12" s="1" t="str">
        <f>UnitControlCenter!$B$3</f>
        <v>million metric tons / year</v>
      </c>
      <c r="G12" s="1" t="s">
        <v>2500</v>
      </c>
    </row>
    <row r="13" spans="1:24" x14ac:dyDescent="0.25">
      <c r="A13" s="2" t="s">
        <v>2369</v>
      </c>
      <c r="B13" s="2" t="s">
        <v>2475</v>
      </c>
      <c r="C13" s="43">
        <v>1</v>
      </c>
      <c r="D13" s="1" t="s">
        <v>64</v>
      </c>
      <c r="E13" s="1" t="s">
        <v>65</v>
      </c>
      <c r="F13" s="1" t="str">
        <f>UnitControlCenter!$B$3</f>
        <v>million metric tons / year</v>
      </c>
      <c r="G13" s="1" t="s">
        <v>2479</v>
      </c>
    </row>
    <row r="14" spans="1:24" x14ac:dyDescent="0.25">
      <c r="A14" s="2" t="s">
        <v>2369</v>
      </c>
      <c r="B14" s="2" t="s">
        <v>4</v>
      </c>
      <c r="C14" s="43">
        <v>1</v>
      </c>
      <c r="D14" s="1" t="s">
        <v>64</v>
      </c>
      <c r="E14" s="1" t="s">
        <v>65</v>
      </c>
      <c r="F14" s="1" t="str">
        <f>UnitControlCenter!$B$3</f>
        <v>million metric tons / year</v>
      </c>
      <c r="G14" s="1" t="s">
        <v>2480</v>
      </c>
    </row>
    <row r="15" spans="1:24" ht="15.75" thickBot="1" x14ac:dyDescent="0.3">
      <c r="A15" s="198" t="s">
        <v>2369</v>
      </c>
      <c r="B15" s="198" t="s">
        <v>2484</v>
      </c>
      <c r="C15" s="205">
        <v>1</v>
      </c>
      <c r="D15" s="199" t="s">
        <v>64</v>
      </c>
      <c r="E15" s="199" t="s">
        <v>65</v>
      </c>
      <c r="F15" s="199" t="str">
        <f>UnitControlCenter!$B$3</f>
        <v>million metric tons / year</v>
      </c>
      <c r="G15" s="199" t="s">
        <v>2481</v>
      </c>
      <c r="H15" s="199"/>
      <c r="I15" s="199"/>
      <c r="J15" s="199"/>
      <c r="K15" s="199"/>
      <c r="L15" s="199"/>
      <c r="M15" s="199"/>
      <c r="N15" s="199"/>
      <c r="O15" s="199"/>
      <c r="P15" s="199"/>
      <c r="Q15" s="199"/>
      <c r="R15" s="199"/>
      <c r="S15" s="199"/>
    </row>
    <row r="16" spans="1:24" x14ac:dyDescent="0.25">
      <c r="A16" s="2" t="s">
        <v>2375</v>
      </c>
      <c r="B16" s="2" t="s">
        <v>2246</v>
      </c>
      <c r="C16" s="43">
        <v>1</v>
      </c>
      <c r="D16" s="1" t="s">
        <v>64</v>
      </c>
      <c r="E16" s="1" t="s">
        <v>65</v>
      </c>
      <c r="F16" s="1" t="str">
        <f>UnitControlCenter!$B$3</f>
        <v>million metric tons / year</v>
      </c>
      <c r="G16" s="1" t="s">
        <v>2363</v>
      </c>
    </row>
    <row r="17" spans="1:19" x14ac:dyDescent="0.25">
      <c r="A17" s="2" t="s">
        <v>2375</v>
      </c>
      <c r="B17" s="2" t="s">
        <v>2262</v>
      </c>
      <c r="C17" s="43">
        <v>1</v>
      </c>
      <c r="D17" s="1" t="s">
        <v>64</v>
      </c>
      <c r="E17" s="1" t="s">
        <v>65</v>
      </c>
      <c r="F17" s="1" t="str">
        <f>UnitControlCenter!$B$3</f>
        <v>million metric tons / year</v>
      </c>
      <c r="G17" s="1" t="s">
        <v>2354</v>
      </c>
    </row>
    <row r="18" spans="1:19" x14ac:dyDescent="0.25">
      <c r="A18" s="2" t="s">
        <v>2375</v>
      </c>
      <c r="B18" s="2" t="s">
        <v>2264</v>
      </c>
      <c r="C18" s="43">
        <v>1</v>
      </c>
      <c r="D18" s="1" t="s">
        <v>64</v>
      </c>
      <c r="E18" s="1" t="s">
        <v>65</v>
      </c>
      <c r="F18" s="1" t="str">
        <f>UnitControlCenter!$B$3</f>
        <v>million metric tons / year</v>
      </c>
      <c r="G18" s="1" t="s">
        <v>2353</v>
      </c>
    </row>
    <row r="19" spans="1:19" x14ac:dyDescent="0.25">
      <c r="A19" s="2" t="s">
        <v>2375</v>
      </c>
      <c r="B19" s="2" t="s">
        <v>2350</v>
      </c>
      <c r="C19" s="43">
        <v>1</v>
      </c>
      <c r="D19" s="1" t="s">
        <v>64</v>
      </c>
      <c r="E19" s="1" t="s">
        <v>65</v>
      </c>
      <c r="F19" s="1" t="str">
        <f>UnitControlCenter!$B$3</f>
        <v>million metric tons / year</v>
      </c>
      <c r="G19" s="1" t="s">
        <v>2352</v>
      </c>
    </row>
    <row r="20" spans="1:19" x14ac:dyDescent="0.25">
      <c r="A20" s="2" t="s">
        <v>2375</v>
      </c>
      <c r="B20" s="2" t="s">
        <v>2349</v>
      </c>
      <c r="C20" s="43">
        <v>1</v>
      </c>
      <c r="D20" s="1" t="s">
        <v>64</v>
      </c>
      <c r="E20" s="1" t="s">
        <v>65</v>
      </c>
      <c r="F20" s="1" t="str">
        <f>UnitControlCenter!$B$5</f>
        <v>thousand metric tons / year</v>
      </c>
      <c r="G20" s="1" t="s">
        <v>2358</v>
      </c>
    </row>
    <row r="21" spans="1:19" x14ac:dyDescent="0.25">
      <c r="A21" s="2" t="s">
        <v>2375</v>
      </c>
      <c r="B21" s="2" t="s">
        <v>2253</v>
      </c>
      <c r="C21" s="43">
        <v>1</v>
      </c>
      <c r="D21" s="1" t="s">
        <v>64</v>
      </c>
      <c r="E21" s="1" t="s">
        <v>65</v>
      </c>
      <c r="F21" s="1" t="str">
        <f>UnitControlCenter!$B$5</f>
        <v>thousand metric tons / year</v>
      </c>
      <c r="G21" s="1" t="s">
        <v>2359</v>
      </c>
    </row>
    <row r="22" spans="1:19" x14ac:dyDescent="0.25">
      <c r="A22" s="2" t="s">
        <v>2375</v>
      </c>
      <c r="B22" s="2" t="s">
        <v>2258</v>
      </c>
      <c r="C22" s="43">
        <v>1</v>
      </c>
      <c r="D22" s="1" t="s">
        <v>64</v>
      </c>
      <c r="E22" s="1" t="s">
        <v>65</v>
      </c>
      <c r="F22" s="1" t="str">
        <f>UnitControlCenter!$B$5</f>
        <v>thousand metric tons / year</v>
      </c>
      <c r="G22" s="1" t="s">
        <v>2356</v>
      </c>
    </row>
    <row r="23" spans="1:19" x14ac:dyDescent="0.25">
      <c r="A23" s="2" t="s">
        <v>2375</v>
      </c>
      <c r="B23" s="2" t="s">
        <v>2260</v>
      </c>
      <c r="C23" s="43">
        <v>1</v>
      </c>
      <c r="D23" s="1" t="s">
        <v>64</v>
      </c>
      <c r="E23" s="1" t="s">
        <v>65</v>
      </c>
      <c r="F23" s="1" t="str">
        <f>UnitControlCenter!$B$5</f>
        <v>thousand metric tons / year</v>
      </c>
      <c r="G23" s="1" t="s">
        <v>2355</v>
      </c>
    </row>
    <row r="24" spans="1:19" x14ac:dyDescent="0.25">
      <c r="A24" s="2" t="s">
        <v>2375</v>
      </c>
      <c r="B24" s="2" t="s">
        <v>2251</v>
      </c>
      <c r="C24" s="43">
        <v>1</v>
      </c>
      <c r="D24" s="1" t="s">
        <v>64</v>
      </c>
      <c r="E24" s="1" t="s">
        <v>65</v>
      </c>
      <c r="F24" s="1" t="str">
        <f>UnitControlCenter!$B$3</f>
        <v>million metric tons / year</v>
      </c>
      <c r="G24" s="1" t="s">
        <v>2360</v>
      </c>
    </row>
    <row r="25" spans="1:19" x14ac:dyDescent="0.25">
      <c r="A25" s="2" t="s">
        <v>2375</v>
      </c>
      <c r="B25" s="2" t="s">
        <v>2248</v>
      </c>
      <c r="C25" s="43">
        <v>1</v>
      </c>
      <c r="D25" s="1" t="s">
        <v>64</v>
      </c>
      <c r="E25" s="1" t="s">
        <v>65</v>
      </c>
      <c r="F25" s="1" t="str">
        <f>UnitControlCenter!$B$5</f>
        <v>thousand metric tons / year</v>
      </c>
      <c r="G25" s="1" t="s">
        <v>2362</v>
      </c>
    </row>
    <row r="26" spans="1:19" x14ac:dyDescent="0.25">
      <c r="A26" s="2" t="s">
        <v>2375</v>
      </c>
      <c r="B26" s="2" t="s">
        <v>2256</v>
      </c>
      <c r="C26" s="43">
        <v>1</v>
      </c>
      <c r="D26" s="1" t="s">
        <v>64</v>
      </c>
      <c r="E26" s="1" t="s">
        <v>65</v>
      </c>
      <c r="F26" s="1" t="str">
        <f>UnitControlCenter!$B$3</f>
        <v>million metric tons / year</v>
      </c>
      <c r="G26" s="1" t="s">
        <v>2357</v>
      </c>
    </row>
    <row r="27" spans="1:19" ht="15.75" thickBot="1" x14ac:dyDescent="0.3">
      <c r="A27" s="198" t="s">
        <v>2375</v>
      </c>
      <c r="B27" s="198" t="s">
        <v>511</v>
      </c>
      <c r="C27" s="205">
        <v>1</v>
      </c>
      <c r="D27" s="199" t="s">
        <v>64</v>
      </c>
      <c r="E27" s="199" t="s">
        <v>65</v>
      </c>
      <c r="F27" s="199" t="str">
        <f>UnitControlCenter!$B$3</f>
        <v>million metric tons / year</v>
      </c>
      <c r="G27" s="199" t="s">
        <v>2361</v>
      </c>
      <c r="H27" s="199"/>
      <c r="I27" s="199"/>
      <c r="J27" s="199"/>
      <c r="K27" s="199"/>
      <c r="L27" s="199"/>
      <c r="M27" s="199"/>
      <c r="N27" s="199"/>
      <c r="O27" s="199"/>
      <c r="P27" s="199"/>
      <c r="Q27" s="199"/>
      <c r="R27" s="199"/>
      <c r="S27" s="199"/>
    </row>
    <row r="28" spans="1:19" ht="75" x14ac:dyDescent="0.25">
      <c r="A28" s="2" t="s">
        <v>2376</v>
      </c>
      <c r="B28" s="2" t="s">
        <v>2372</v>
      </c>
      <c r="C28" s="43">
        <v>1</v>
      </c>
      <c r="D28" s="1" t="s">
        <v>66</v>
      </c>
      <c r="E28" s="1" t="s">
        <v>67</v>
      </c>
      <c r="F28" s="1" t="str">
        <f>UnitControlCenter!$B$3</f>
        <v>million metric tons / year</v>
      </c>
      <c r="G28" s="1" t="s">
        <v>2975</v>
      </c>
      <c r="H28" s="1" t="s">
        <v>2976</v>
      </c>
      <c r="I28" s="1" t="s">
        <v>2977</v>
      </c>
    </row>
    <row r="29" spans="1:19" ht="105" x14ac:dyDescent="0.25">
      <c r="A29" s="2" t="s">
        <v>2376</v>
      </c>
      <c r="B29" s="2" t="s">
        <v>2554</v>
      </c>
      <c r="C29" s="43">
        <v>1</v>
      </c>
      <c r="D29" s="1" t="s">
        <v>66</v>
      </c>
      <c r="E29" s="1" t="s">
        <v>67</v>
      </c>
      <c r="F29" s="1" t="str">
        <f>UnitControlCenter!$B$3</f>
        <v>million metric tons / year</v>
      </c>
      <c r="G29" s="1" t="s">
        <v>2978</v>
      </c>
      <c r="H29" s="1" t="s">
        <v>2979</v>
      </c>
      <c r="I29" s="1" t="s">
        <v>2980</v>
      </c>
    </row>
    <row r="30" spans="1:19" ht="60" x14ac:dyDescent="0.25">
      <c r="A30" s="2" t="s">
        <v>2376</v>
      </c>
      <c r="B30" s="2" t="s">
        <v>2377</v>
      </c>
      <c r="C30" s="43">
        <v>1</v>
      </c>
      <c r="D30" s="1" t="s">
        <v>66</v>
      </c>
      <c r="E30" s="1" t="s">
        <v>67</v>
      </c>
      <c r="F30" s="1" t="str">
        <f>UnitControlCenter!$B$3</f>
        <v>million metric tons / year</v>
      </c>
      <c r="G30" s="1" t="s">
        <v>2981</v>
      </c>
      <c r="H30" s="1" t="s">
        <v>2982</v>
      </c>
      <c r="I30" s="1" t="s">
        <v>2983</v>
      </c>
    </row>
    <row r="31" spans="1:19" ht="15.75" thickBot="1" x14ac:dyDescent="0.3">
      <c r="A31" s="198" t="s">
        <v>2376</v>
      </c>
      <c r="B31" s="198" t="s">
        <v>2963</v>
      </c>
      <c r="C31" s="205">
        <v>0</v>
      </c>
      <c r="D31" s="199" t="s">
        <v>64</v>
      </c>
      <c r="E31" s="199" t="s">
        <v>65</v>
      </c>
      <c r="F31" s="199" t="str">
        <f>UnitControlCenter!$B$6</f>
        <v>g CO2 / 2019 dollar</v>
      </c>
      <c r="G31" s="199" t="s">
        <v>2910</v>
      </c>
      <c r="H31" s="199"/>
      <c r="I31" s="199"/>
      <c r="J31" s="199"/>
      <c r="K31" s="199"/>
      <c r="L31" s="199"/>
      <c r="M31" s="199"/>
      <c r="N31" s="199"/>
      <c r="O31" s="199"/>
      <c r="P31" s="199"/>
      <c r="Q31" s="199"/>
      <c r="R31" s="199"/>
      <c r="S31" s="199"/>
    </row>
    <row r="32" spans="1:19" ht="105" x14ac:dyDescent="0.25">
      <c r="A32" s="2" t="s">
        <v>2807</v>
      </c>
      <c r="B32" s="2" t="s">
        <v>2633</v>
      </c>
      <c r="C32" s="43">
        <v>1</v>
      </c>
      <c r="D32" s="1" t="s">
        <v>64</v>
      </c>
      <c r="E32" s="1" t="s">
        <v>3095</v>
      </c>
      <c r="F32" s="1" t="str">
        <f>UnitControlCenter!$B$3</f>
        <v>million metric tons / year</v>
      </c>
      <c r="G32" s="1" t="s">
        <v>3142</v>
      </c>
    </row>
    <row r="33" spans="1:19" x14ac:dyDescent="0.25">
      <c r="A33" s="2" t="s">
        <v>2807</v>
      </c>
      <c r="B33" s="2" t="s">
        <v>138</v>
      </c>
      <c r="C33" s="43">
        <v>1</v>
      </c>
      <c r="D33" s="1" t="s">
        <v>64</v>
      </c>
      <c r="E33" s="1" t="s">
        <v>3095</v>
      </c>
      <c r="F33" s="1" t="str">
        <f>UnitControlCenter!$B$3</f>
        <v>million metric tons / year</v>
      </c>
      <c r="G33" s="1" t="s">
        <v>2476</v>
      </c>
    </row>
    <row r="34" spans="1:19" x14ac:dyDescent="0.25">
      <c r="A34" s="2" t="s">
        <v>2807</v>
      </c>
      <c r="B34" s="2" t="s">
        <v>2474</v>
      </c>
      <c r="C34" s="43">
        <v>1</v>
      </c>
      <c r="D34" s="1" t="s">
        <v>64</v>
      </c>
      <c r="E34" s="1" t="s">
        <v>3095</v>
      </c>
      <c r="F34" s="1" t="str">
        <f>UnitControlCenter!$B$3</f>
        <v>million metric tons / year</v>
      </c>
      <c r="G34" s="1" t="s">
        <v>2477</v>
      </c>
    </row>
    <row r="35" spans="1:19" x14ac:dyDescent="0.25">
      <c r="A35" s="2" t="s">
        <v>2807</v>
      </c>
      <c r="B35" s="2" t="s">
        <v>2542</v>
      </c>
      <c r="C35" s="43">
        <v>1</v>
      </c>
      <c r="D35" s="1" t="s">
        <v>64</v>
      </c>
      <c r="E35" s="1" t="s">
        <v>3095</v>
      </c>
      <c r="F35" s="1" t="str">
        <f>UnitControlCenter!$B$3</f>
        <v>million metric tons / year</v>
      </c>
      <c r="G35" s="1" t="s">
        <v>2553</v>
      </c>
    </row>
    <row r="36" spans="1:19" x14ac:dyDescent="0.25">
      <c r="A36" s="2" t="s">
        <v>2807</v>
      </c>
      <c r="B36" s="2" t="s">
        <v>96</v>
      </c>
      <c r="C36" s="43">
        <v>1</v>
      </c>
      <c r="D36" s="1" t="s">
        <v>64</v>
      </c>
      <c r="E36" s="1" t="s">
        <v>3095</v>
      </c>
      <c r="F36" s="1" t="str">
        <f>UnitControlCenter!$B$3</f>
        <v>million metric tons / year</v>
      </c>
      <c r="G36" s="1" t="s">
        <v>2478</v>
      </c>
    </row>
    <row r="37" spans="1:19" ht="30" x14ac:dyDescent="0.25">
      <c r="A37" s="2" t="s">
        <v>2807</v>
      </c>
      <c r="B37" s="2" t="s">
        <v>9</v>
      </c>
      <c r="C37" s="43">
        <v>1</v>
      </c>
      <c r="D37" s="1" t="s">
        <v>64</v>
      </c>
      <c r="E37" s="1" t="s">
        <v>3095</v>
      </c>
      <c r="F37" s="1" t="str">
        <f>UnitControlCenter!$B$3</f>
        <v>million metric tons / year</v>
      </c>
      <c r="G37" s="1" t="s">
        <v>3143</v>
      </c>
    </row>
    <row r="38" spans="1:19" ht="15.75" thickBot="1" x14ac:dyDescent="0.3">
      <c r="A38" s="198" t="s">
        <v>2807</v>
      </c>
      <c r="B38" s="198" t="s">
        <v>4</v>
      </c>
      <c r="C38" s="205">
        <v>1</v>
      </c>
      <c r="D38" s="199" t="s">
        <v>64</v>
      </c>
      <c r="E38" s="199" t="s">
        <v>3095</v>
      </c>
      <c r="F38" s="199" t="str">
        <f>UnitControlCenter!$B$3</f>
        <v>million metric tons / year</v>
      </c>
      <c r="G38" s="199" t="s">
        <v>2480</v>
      </c>
      <c r="H38" s="199"/>
      <c r="I38" s="199"/>
      <c r="J38" s="199"/>
      <c r="K38" s="199"/>
      <c r="L38" s="199"/>
      <c r="M38" s="199"/>
      <c r="N38" s="199"/>
      <c r="O38" s="199"/>
      <c r="P38" s="199"/>
      <c r="Q38" s="199"/>
      <c r="R38" s="199"/>
      <c r="S38" s="199"/>
    </row>
    <row r="39" spans="1:19" ht="45" x14ac:dyDescent="0.25">
      <c r="A39" s="2" t="s">
        <v>377</v>
      </c>
      <c r="B39" s="2" t="s">
        <v>3050</v>
      </c>
      <c r="C39" s="43">
        <v>1</v>
      </c>
      <c r="D39" s="1" t="s">
        <v>66</v>
      </c>
      <c r="E39" s="1" t="s">
        <v>461</v>
      </c>
      <c r="F39" s="1" t="str">
        <f>UnitControlCenter!$B$7</f>
        <v>2019 dollars / ton CO2e abated, Annual average abatement (MtCO2e)</v>
      </c>
      <c r="G39" s="1" t="s">
        <v>3144</v>
      </c>
    </row>
    <row r="40" spans="1:19" ht="45.75" thickBot="1" x14ac:dyDescent="0.3">
      <c r="A40" s="198" t="s">
        <v>377</v>
      </c>
      <c r="B40" s="198" t="s">
        <v>3051</v>
      </c>
      <c r="C40" s="205">
        <v>1</v>
      </c>
      <c r="D40" s="199" t="s">
        <v>66</v>
      </c>
      <c r="E40" s="199" t="s">
        <v>461</v>
      </c>
      <c r="F40" s="199" t="str">
        <f>UnitControlCenter!$B$7</f>
        <v>2019 dollars / ton CO2e abated, Annual average abatement (MtCO2e)</v>
      </c>
      <c r="G40" s="199" t="s">
        <v>3144</v>
      </c>
      <c r="H40" s="199"/>
      <c r="I40" s="199"/>
      <c r="J40" s="199"/>
      <c r="K40" s="199"/>
      <c r="L40" s="199"/>
      <c r="M40" s="199"/>
      <c r="N40" s="199"/>
      <c r="O40" s="199"/>
      <c r="P40" s="199"/>
      <c r="Q40" s="199"/>
      <c r="R40" s="199"/>
      <c r="S40" s="199"/>
    </row>
    <row r="41" spans="1:19" ht="45" x14ac:dyDescent="0.25">
      <c r="A41" s="2" t="s">
        <v>2378</v>
      </c>
      <c r="B41" s="2" t="s">
        <v>3054</v>
      </c>
      <c r="C41" s="43">
        <v>1</v>
      </c>
      <c r="D41" s="1" t="s">
        <v>66</v>
      </c>
      <c r="E41" s="1" t="s">
        <v>65</v>
      </c>
      <c r="F41" s="1" t="str">
        <f>UnitControlCenter!$B$8</f>
        <v>billion 2019 dollars / year</v>
      </c>
      <c r="G41" s="1" t="s">
        <v>3052</v>
      </c>
      <c r="H41" s="1" t="s">
        <v>2459</v>
      </c>
      <c r="I41" s="1" t="s">
        <v>2441</v>
      </c>
    </row>
    <row r="42" spans="1:19" x14ac:dyDescent="0.25">
      <c r="A42" s="2" t="s">
        <v>2378</v>
      </c>
      <c r="B42" s="197" t="s">
        <v>2829</v>
      </c>
      <c r="C42" s="43">
        <v>1</v>
      </c>
      <c r="D42" s="1" t="s">
        <v>64</v>
      </c>
      <c r="E42" s="1" t="s">
        <v>65</v>
      </c>
      <c r="F42" s="1" t="str">
        <f>UnitControlCenter!$B$8</f>
        <v>billion 2019 dollars / year</v>
      </c>
      <c r="G42" s="1" t="s">
        <v>2821</v>
      </c>
    </row>
    <row r="43" spans="1:19" ht="75" x14ac:dyDescent="0.25">
      <c r="A43" s="2" t="s">
        <v>2378</v>
      </c>
      <c r="B43" s="2" t="s">
        <v>3039</v>
      </c>
      <c r="C43" s="43">
        <v>1</v>
      </c>
      <c r="D43" s="1" t="s">
        <v>66</v>
      </c>
      <c r="E43" s="1" t="s">
        <v>67</v>
      </c>
      <c r="F43" s="1" t="str">
        <f>UnitControlCenter!$B$8</f>
        <v>billion 2019 dollars / year</v>
      </c>
      <c r="G43" s="1" t="s">
        <v>3040</v>
      </c>
      <c r="H43" s="1" t="s">
        <v>3041</v>
      </c>
      <c r="I43" s="1" t="s">
        <v>3042</v>
      </c>
    </row>
    <row r="44" spans="1:19" ht="30" x14ac:dyDescent="0.25">
      <c r="A44" s="2" t="s">
        <v>2378</v>
      </c>
      <c r="B44" s="197" t="s">
        <v>3044</v>
      </c>
      <c r="C44" s="43">
        <v>1</v>
      </c>
      <c r="D44" s="1" t="s">
        <v>64</v>
      </c>
      <c r="E44" s="1" t="s">
        <v>65</v>
      </c>
      <c r="F44" s="1" t="str">
        <f>UnitControlCenter!$B$9</f>
        <v>billion 2019 dollars</v>
      </c>
      <c r="G44" s="1" t="s">
        <v>3046</v>
      </c>
    </row>
    <row r="45" spans="1:19" ht="30" x14ac:dyDescent="0.25">
      <c r="A45" s="2" t="s">
        <v>2378</v>
      </c>
      <c r="B45" s="197" t="s">
        <v>3047</v>
      </c>
      <c r="C45" s="43">
        <v>1</v>
      </c>
      <c r="D45" s="1" t="s">
        <v>64</v>
      </c>
      <c r="E45" s="1" t="s">
        <v>65</v>
      </c>
      <c r="F45" s="1" t="str">
        <f>UnitControlCenter!$B$8</f>
        <v>billion 2019 dollars / year</v>
      </c>
      <c r="G45" s="1" t="s">
        <v>3048</v>
      </c>
    </row>
    <row r="46" spans="1:19" ht="135.75" thickBot="1" x14ac:dyDescent="0.3">
      <c r="A46" s="198" t="s">
        <v>2378</v>
      </c>
      <c r="B46" s="200" t="s">
        <v>3136</v>
      </c>
      <c r="C46" s="205">
        <v>1</v>
      </c>
      <c r="D46" s="199" t="s">
        <v>66</v>
      </c>
      <c r="E46" s="199" t="s">
        <v>65</v>
      </c>
      <c r="F46" s="199" t="str">
        <f>UnitControlCenter!$B$8</f>
        <v>billion 2019 dollars / year</v>
      </c>
      <c r="G46" s="199" t="s">
        <v>3140</v>
      </c>
      <c r="H46" s="199" t="s">
        <v>3137</v>
      </c>
      <c r="I46" s="199" t="s">
        <v>3139</v>
      </c>
      <c r="J46" s="199"/>
      <c r="K46" s="199"/>
      <c r="L46" s="199"/>
      <c r="M46" s="199"/>
      <c r="N46" s="199"/>
      <c r="O46" s="199"/>
      <c r="P46" s="199"/>
      <c r="Q46" s="199"/>
      <c r="R46" s="199"/>
      <c r="S46" s="199"/>
    </row>
    <row r="47" spans="1:19" ht="45" x14ac:dyDescent="0.25">
      <c r="A47" s="2" t="s">
        <v>2950</v>
      </c>
      <c r="B47" s="197" t="s">
        <v>2967</v>
      </c>
      <c r="C47" s="43">
        <v>1</v>
      </c>
      <c r="D47" s="1" t="s">
        <v>66</v>
      </c>
      <c r="E47" s="1" t="s">
        <v>65</v>
      </c>
      <c r="F47" s="1" t="str">
        <f>UnitControlCenter!$B$10</f>
        <v>jobs</v>
      </c>
      <c r="G47" s="1" t="s">
        <v>2958</v>
      </c>
      <c r="H47" s="1" t="s">
        <v>2957</v>
      </c>
      <c r="I47" s="1" t="s">
        <v>2442</v>
      </c>
    </row>
    <row r="48" spans="1:19" ht="30" x14ac:dyDescent="0.25">
      <c r="A48" s="2" t="s">
        <v>2950</v>
      </c>
      <c r="B48" s="197" t="s">
        <v>3429</v>
      </c>
      <c r="C48" s="43">
        <v>0</v>
      </c>
      <c r="D48" s="1" t="s">
        <v>66</v>
      </c>
      <c r="E48" s="1" t="s">
        <v>67</v>
      </c>
      <c r="F48" s="1" t="str">
        <f>UnitControlCenter!$B$10</f>
        <v>jobs</v>
      </c>
      <c r="G48" s="1" t="s">
        <v>3293</v>
      </c>
      <c r="H48" s="1" t="s">
        <v>3294</v>
      </c>
      <c r="I48" s="1" t="s">
        <v>3295</v>
      </c>
    </row>
    <row r="49" spans="1:9" ht="30" x14ac:dyDescent="0.25">
      <c r="A49" s="2" t="s">
        <v>2950</v>
      </c>
      <c r="B49" s="197" t="s">
        <v>3430</v>
      </c>
      <c r="C49" s="43">
        <v>0</v>
      </c>
      <c r="D49" s="1" t="s">
        <v>66</v>
      </c>
      <c r="E49" s="1" t="s">
        <v>65</v>
      </c>
      <c r="F49" s="1" t="str">
        <f>UnitControlCenter!$B$12</f>
        <v>% change</v>
      </c>
      <c r="G49" s="1" t="s">
        <v>3312</v>
      </c>
      <c r="H49" s="1" t="s">
        <v>3294</v>
      </c>
      <c r="I49" s="1" t="s">
        <v>3295</v>
      </c>
    </row>
    <row r="50" spans="1:9" ht="45" x14ac:dyDescent="0.25">
      <c r="A50" s="2" t="s">
        <v>2950</v>
      </c>
      <c r="B50" s="197" t="s">
        <v>3277</v>
      </c>
      <c r="C50" s="43">
        <v>0</v>
      </c>
      <c r="D50" s="1" t="s">
        <v>66</v>
      </c>
      <c r="E50" s="1" t="s">
        <v>67</v>
      </c>
      <c r="F50" s="1" t="str">
        <f>UnitControlCenter!$B$10</f>
        <v>jobs</v>
      </c>
      <c r="G50" s="1" t="s">
        <v>3316</v>
      </c>
      <c r="H50" s="1" t="s">
        <v>3296</v>
      </c>
      <c r="I50" s="20" t="s">
        <v>3297</v>
      </c>
    </row>
    <row r="51" spans="1:9" ht="45" x14ac:dyDescent="0.25">
      <c r="A51" s="2" t="s">
        <v>2950</v>
      </c>
      <c r="B51" s="197" t="s">
        <v>3309</v>
      </c>
      <c r="C51" s="43">
        <v>0</v>
      </c>
      <c r="D51" s="1" t="s">
        <v>66</v>
      </c>
      <c r="E51" s="1" t="s">
        <v>65</v>
      </c>
      <c r="F51" s="1" t="str">
        <f>UnitControlCenter!$B$12</f>
        <v>% change</v>
      </c>
      <c r="G51" s="1" t="s">
        <v>3315</v>
      </c>
      <c r="H51" s="1" t="s">
        <v>3296</v>
      </c>
      <c r="I51" s="20" t="s">
        <v>3297</v>
      </c>
    </row>
    <row r="52" spans="1:9" ht="30" x14ac:dyDescent="0.25">
      <c r="A52" s="2" t="s">
        <v>2950</v>
      </c>
      <c r="B52" s="197" t="s">
        <v>3282</v>
      </c>
      <c r="C52" s="43">
        <v>0</v>
      </c>
      <c r="D52" s="1" t="s">
        <v>66</v>
      </c>
      <c r="E52" s="1" t="s">
        <v>67</v>
      </c>
      <c r="F52" s="1" t="str">
        <f>UnitControlCenter!$B$10</f>
        <v>jobs</v>
      </c>
      <c r="G52" s="1" t="s">
        <v>3298</v>
      </c>
      <c r="H52" s="1" t="s">
        <v>3299</v>
      </c>
      <c r="I52" s="1" t="s">
        <v>3300</v>
      </c>
    </row>
    <row r="53" spans="1:9" ht="30" x14ac:dyDescent="0.25">
      <c r="A53" s="2" t="s">
        <v>2950</v>
      </c>
      <c r="B53" s="197" t="s">
        <v>3310</v>
      </c>
      <c r="C53" s="43">
        <v>0</v>
      </c>
      <c r="D53" s="1" t="s">
        <v>66</v>
      </c>
      <c r="E53" s="1" t="s">
        <v>65</v>
      </c>
      <c r="F53" s="1" t="str">
        <f>UnitControlCenter!$B$12</f>
        <v>% change</v>
      </c>
      <c r="G53" s="1" t="s">
        <v>3313</v>
      </c>
      <c r="H53" s="1" t="s">
        <v>3299</v>
      </c>
      <c r="I53" s="1" t="s">
        <v>3300</v>
      </c>
    </row>
    <row r="54" spans="1:9" ht="75" x14ac:dyDescent="0.25">
      <c r="A54" s="2" t="s">
        <v>2950</v>
      </c>
      <c r="B54" s="197" t="s">
        <v>3285</v>
      </c>
      <c r="C54" s="43">
        <v>0</v>
      </c>
      <c r="D54" s="1" t="s">
        <v>66</v>
      </c>
      <c r="E54" s="1" t="s">
        <v>67</v>
      </c>
      <c r="F54" s="1" t="str">
        <f>UnitControlCenter!$B$10</f>
        <v>jobs</v>
      </c>
      <c r="G54" s="1" t="s">
        <v>3301</v>
      </c>
      <c r="H54" s="1" t="s">
        <v>3302</v>
      </c>
      <c r="I54" s="1" t="s">
        <v>3303</v>
      </c>
    </row>
    <row r="55" spans="1:9" ht="90" x14ac:dyDescent="0.25">
      <c r="A55" s="2" t="s">
        <v>2950</v>
      </c>
      <c r="B55" s="197" t="s">
        <v>3311</v>
      </c>
      <c r="C55" s="43">
        <v>0</v>
      </c>
      <c r="D55" s="1" t="s">
        <v>66</v>
      </c>
      <c r="E55" s="1" t="s">
        <v>65</v>
      </c>
      <c r="F55" s="1" t="str">
        <f>UnitControlCenter!$B$12</f>
        <v>% change</v>
      </c>
      <c r="G55" s="1" t="s">
        <v>3314</v>
      </c>
      <c r="H55" s="1" t="s">
        <v>3302</v>
      </c>
      <c r="I55" s="1" t="s">
        <v>3303</v>
      </c>
    </row>
    <row r="56" spans="1:9" ht="30" x14ac:dyDescent="0.25">
      <c r="A56" s="2" t="s">
        <v>2950</v>
      </c>
      <c r="B56" s="197" t="s">
        <v>3368</v>
      </c>
      <c r="C56" s="43">
        <v>1</v>
      </c>
      <c r="D56" s="1" t="s">
        <v>66</v>
      </c>
      <c r="E56" s="1" t="s">
        <v>67</v>
      </c>
      <c r="F56" s="1" t="str">
        <f>UnitControlCenter!$B$10</f>
        <v>jobs</v>
      </c>
      <c r="G56" s="1" t="s">
        <v>3369</v>
      </c>
      <c r="H56" s="1" t="s">
        <v>3370</v>
      </c>
      <c r="I56" s="1" t="s">
        <v>3371</v>
      </c>
    </row>
    <row r="57" spans="1:9" ht="30" x14ac:dyDescent="0.25">
      <c r="A57" s="2" t="s">
        <v>2950</v>
      </c>
      <c r="B57" s="197" t="s">
        <v>3372</v>
      </c>
      <c r="C57" s="43">
        <v>1</v>
      </c>
      <c r="D57" s="1" t="s">
        <v>66</v>
      </c>
      <c r="E57" s="1" t="s">
        <v>65</v>
      </c>
      <c r="F57" s="1" t="str">
        <f>UnitControlCenter!$B$12</f>
        <v>% change</v>
      </c>
      <c r="G57" s="1" t="s">
        <v>3373</v>
      </c>
      <c r="H57" s="1" t="s">
        <v>3370</v>
      </c>
      <c r="I57" s="1" t="s">
        <v>3371</v>
      </c>
    </row>
    <row r="58" spans="1:9" ht="30" x14ac:dyDescent="0.25">
      <c r="A58" s="2" t="s">
        <v>2950</v>
      </c>
      <c r="B58" s="197" t="s">
        <v>3023</v>
      </c>
      <c r="C58" s="43">
        <v>1</v>
      </c>
      <c r="D58" s="1" t="s">
        <v>66</v>
      </c>
      <c r="E58" s="1" t="s">
        <v>65</v>
      </c>
      <c r="F58" s="1" t="str">
        <f>UnitControlCenter!$B$10</f>
        <v>jobs</v>
      </c>
      <c r="G58" s="1" t="s">
        <v>3027</v>
      </c>
      <c r="H58" s="1" t="s">
        <v>3026</v>
      </c>
      <c r="I58" s="1" t="s">
        <v>3038</v>
      </c>
    </row>
    <row r="59" spans="1:9" ht="45" x14ac:dyDescent="0.25">
      <c r="A59" s="2" t="s">
        <v>2950</v>
      </c>
      <c r="B59" s="197" t="s">
        <v>3092</v>
      </c>
      <c r="C59" s="43">
        <v>1</v>
      </c>
      <c r="D59" s="1" t="s">
        <v>66</v>
      </c>
      <c r="E59" s="1" t="s">
        <v>65</v>
      </c>
      <c r="F59" s="1" t="str">
        <f>UnitControlCenter!$B$10</f>
        <v>jobs</v>
      </c>
      <c r="G59" s="1" t="s">
        <v>3091</v>
      </c>
      <c r="H59" s="1" t="s">
        <v>2957</v>
      </c>
      <c r="I59" s="1" t="s">
        <v>2442</v>
      </c>
    </row>
    <row r="60" spans="1:9" ht="45" x14ac:dyDescent="0.25">
      <c r="A60" s="2" t="s">
        <v>2950</v>
      </c>
      <c r="B60" s="197" t="s">
        <v>2952</v>
      </c>
      <c r="C60" s="43">
        <v>1</v>
      </c>
      <c r="D60" s="1" t="s">
        <v>66</v>
      </c>
      <c r="E60" s="1" t="s">
        <v>65</v>
      </c>
      <c r="F60" s="1" t="str">
        <f>UnitControlCenter!$B$8</f>
        <v>billion 2019 dollars / year</v>
      </c>
      <c r="G60" s="1" t="s">
        <v>2959</v>
      </c>
      <c r="H60" s="1" t="s">
        <v>2961</v>
      </c>
      <c r="I60" s="1" t="s">
        <v>2442</v>
      </c>
    </row>
    <row r="61" spans="1:9" ht="45" x14ac:dyDescent="0.25">
      <c r="A61" s="2" t="s">
        <v>2950</v>
      </c>
      <c r="B61" s="197" t="s">
        <v>2971</v>
      </c>
      <c r="C61" s="43">
        <v>1</v>
      </c>
      <c r="D61" s="1" t="s">
        <v>66</v>
      </c>
      <c r="E61" s="1" t="s">
        <v>65</v>
      </c>
      <c r="F61" s="1" t="str">
        <f>UnitControlCenter!$B$12</f>
        <v>% change</v>
      </c>
      <c r="G61" s="1" t="s">
        <v>2973</v>
      </c>
      <c r="H61" s="1" t="s">
        <v>2961</v>
      </c>
      <c r="I61" s="1" t="s">
        <v>2442</v>
      </c>
    </row>
    <row r="62" spans="1:9" ht="30" x14ac:dyDescent="0.25">
      <c r="A62" s="2" t="s">
        <v>2950</v>
      </c>
      <c r="B62" s="197" t="s">
        <v>3024</v>
      </c>
      <c r="C62" s="43">
        <v>1</v>
      </c>
      <c r="D62" s="1" t="s">
        <v>66</v>
      </c>
      <c r="E62" s="1" t="s">
        <v>65</v>
      </c>
      <c r="F62" s="1" t="str">
        <f>UnitControlCenter!$B$8</f>
        <v>billion 2019 dollars / year</v>
      </c>
      <c r="G62" s="1" t="s">
        <v>3028</v>
      </c>
      <c r="H62" s="1" t="s">
        <v>3026</v>
      </c>
      <c r="I62" s="1" t="s">
        <v>3038</v>
      </c>
    </row>
    <row r="63" spans="1:9" ht="45" x14ac:dyDescent="0.25">
      <c r="A63" s="2" t="s">
        <v>2950</v>
      </c>
      <c r="B63" s="197" t="s">
        <v>2966</v>
      </c>
      <c r="C63" s="43">
        <v>1</v>
      </c>
      <c r="D63" s="1" t="s">
        <v>66</v>
      </c>
      <c r="E63" s="1" t="s">
        <v>65</v>
      </c>
      <c r="F63" s="1" t="str">
        <f>UnitControlCenter!$B$8</f>
        <v>billion 2019 dollars / year</v>
      </c>
      <c r="G63" s="1" t="s">
        <v>2962</v>
      </c>
      <c r="H63" s="1" t="s">
        <v>2960</v>
      </c>
      <c r="I63" s="1" t="s">
        <v>2442</v>
      </c>
    </row>
    <row r="64" spans="1:9" ht="30" x14ac:dyDescent="0.25">
      <c r="A64" s="2" t="s">
        <v>2950</v>
      </c>
      <c r="B64" s="197" t="s">
        <v>2964</v>
      </c>
      <c r="C64" s="43">
        <v>1</v>
      </c>
      <c r="D64" s="1" t="s">
        <v>64</v>
      </c>
      <c r="E64" s="1" t="s">
        <v>65</v>
      </c>
      <c r="F64" s="1" t="str">
        <f>UnitControlCenter!$B$13</f>
        <v>2019 dollars / employee-year</v>
      </c>
      <c r="G64" s="1" t="s">
        <v>2965</v>
      </c>
    </row>
    <row r="65" spans="1:19" ht="30.75" thickBot="1" x14ac:dyDescent="0.3">
      <c r="A65" s="198" t="s">
        <v>2950</v>
      </c>
      <c r="B65" s="200" t="s">
        <v>3025</v>
      </c>
      <c r="C65" s="205">
        <v>1</v>
      </c>
      <c r="D65" s="199" t="s">
        <v>66</v>
      </c>
      <c r="E65" s="199" t="s">
        <v>65</v>
      </c>
      <c r="F65" s="199" t="str">
        <f>UnitControlCenter!$B$8</f>
        <v>billion 2019 dollars / year</v>
      </c>
      <c r="G65" s="199" t="s">
        <v>3029</v>
      </c>
      <c r="H65" s="199" t="s">
        <v>3026</v>
      </c>
      <c r="I65" s="199" t="s">
        <v>3038</v>
      </c>
      <c r="J65" s="199"/>
      <c r="K65" s="199"/>
      <c r="L65" s="199"/>
      <c r="M65" s="199"/>
      <c r="N65" s="199"/>
      <c r="O65" s="199"/>
      <c r="P65" s="199"/>
      <c r="Q65" s="199"/>
      <c r="R65" s="199"/>
      <c r="S65" s="199"/>
    </row>
    <row r="66" spans="1:19" ht="90" x14ac:dyDescent="0.25">
      <c r="A66" s="2" t="s">
        <v>2951</v>
      </c>
      <c r="B66" s="2" t="s">
        <v>2737</v>
      </c>
      <c r="C66" s="43">
        <v>1</v>
      </c>
      <c r="D66" s="1" t="s">
        <v>66</v>
      </c>
      <c r="E66" s="1" t="s">
        <v>65</v>
      </c>
      <c r="F66" s="1" t="str">
        <f>UnitControlCenter!$B$8</f>
        <v>billion 2019 dollars / year</v>
      </c>
      <c r="G66" s="1" t="s">
        <v>2738</v>
      </c>
      <c r="H66" s="1" t="s">
        <v>2739</v>
      </c>
      <c r="I66" s="1" t="s">
        <v>2714</v>
      </c>
    </row>
    <row r="67" spans="1:19" ht="45" x14ac:dyDescent="0.25">
      <c r="A67" s="2" t="s">
        <v>2951</v>
      </c>
      <c r="B67" s="2" t="s">
        <v>2741</v>
      </c>
      <c r="C67" s="43">
        <v>1</v>
      </c>
      <c r="D67" s="1" t="s">
        <v>66</v>
      </c>
      <c r="E67" s="1" t="s">
        <v>65</v>
      </c>
      <c r="F67" s="1" t="str">
        <f>UnitControlCenter!$B$8</f>
        <v>billion 2019 dollars / year</v>
      </c>
      <c r="G67" s="1" t="s">
        <v>2751</v>
      </c>
      <c r="H67" s="1" t="s">
        <v>2752</v>
      </c>
      <c r="I67" s="1" t="s">
        <v>2753</v>
      </c>
    </row>
    <row r="68" spans="1:19" ht="60" x14ac:dyDescent="0.25">
      <c r="A68" s="2" t="s">
        <v>2951</v>
      </c>
      <c r="B68" s="2" t="s">
        <v>2742</v>
      </c>
      <c r="C68" s="43">
        <v>1</v>
      </c>
      <c r="D68" s="1" t="s">
        <v>66</v>
      </c>
      <c r="E68" s="1" t="s">
        <v>65</v>
      </c>
      <c r="F68" s="1" t="str">
        <f>UnitControlCenter!$B$8</f>
        <v>billion 2019 dollars / year</v>
      </c>
      <c r="G68" s="1" t="s">
        <v>2762</v>
      </c>
      <c r="H68" s="1" t="s">
        <v>2760</v>
      </c>
      <c r="I68" s="1" t="s">
        <v>2761</v>
      </c>
    </row>
    <row r="69" spans="1:19" ht="45" x14ac:dyDescent="0.25">
      <c r="A69" s="2" t="s">
        <v>2951</v>
      </c>
      <c r="B69" s="2" t="s">
        <v>2743</v>
      </c>
      <c r="C69" s="43">
        <v>1</v>
      </c>
      <c r="D69" s="1" t="s">
        <v>66</v>
      </c>
      <c r="E69" s="1" t="s">
        <v>65</v>
      </c>
      <c r="F69" s="1" t="str">
        <f>UnitControlCenter!$B$8</f>
        <v>billion 2019 dollars / year</v>
      </c>
      <c r="G69" s="1" t="s">
        <v>2756</v>
      </c>
      <c r="H69" s="1" t="s">
        <v>2752</v>
      </c>
      <c r="I69" s="1" t="s">
        <v>2754</v>
      </c>
    </row>
    <row r="70" spans="1:19" ht="45" x14ac:dyDescent="0.25">
      <c r="A70" s="2" t="s">
        <v>2951</v>
      </c>
      <c r="B70" s="2" t="s">
        <v>2744</v>
      </c>
      <c r="C70" s="43">
        <v>1</v>
      </c>
      <c r="D70" s="1" t="s">
        <v>66</v>
      </c>
      <c r="E70" s="1" t="s">
        <v>65</v>
      </c>
      <c r="F70" s="1" t="str">
        <f>UnitControlCenter!$B$8</f>
        <v>billion 2019 dollars / year</v>
      </c>
      <c r="G70" s="1" t="s">
        <v>2757</v>
      </c>
      <c r="H70" s="1" t="s">
        <v>2752</v>
      </c>
      <c r="I70" s="1" t="s">
        <v>2755</v>
      </c>
    </row>
    <row r="71" spans="1:19" ht="60" x14ac:dyDescent="0.25">
      <c r="A71" s="2" t="s">
        <v>2951</v>
      </c>
      <c r="B71" s="2" t="s">
        <v>2745</v>
      </c>
      <c r="C71" s="43">
        <v>1</v>
      </c>
      <c r="D71" s="1" t="s">
        <v>66</v>
      </c>
      <c r="E71" s="1" t="s">
        <v>65</v>
      </c>
      <c r="F71" s="1" t="str">
        <f>UnitControlCenter!$B$8</f>
        <v>billion 2019 dollars / year</v>
      </c>
      <c r="G71" s="1" t="s">
        <v>2763</v>
      </c>
      <c r="H71" s="1" t="s">
        <v>2760</v>
      </c>
      <c r="I71" s="1" t="s">
        <v>2761</v>
      </c>
    </row>
    <row r="72" spans="1:19" ht="60" x14ac:dyDescent="0.25">
      <c r="A72" s="2" t="s">
        <v>2951</v>
      </c>
      <c r="B72" s="2" t="s">
        <v>2746</v>
      </c>
      <c r="C72" s="43">
        <v>1</v>
      </c>
      <c r="D72" s="1" t="s">
        <v>66</v>
      </c>
      <c r="E72" s="1" t="s">
        <v>65</v>
      </c>
      <c r="F72" s="1" t="str">
        <f>UnitControlCenter!$B$8</f>
        <v>billion 2019 dollars / year</v>
      </c>
      <c r="G72" s="1" t="s">
        <v>2764</v>
      </c>
      <c r="H72" s="1" t="s">
        <v>2760</v>
      </c>
      <c r="I72" s="1" t="s">
        <v>2761</v>
      </c>
    </row>
    <row r="73" spans="1:19" ht="75" x14ac:dyDescent="0.25">
      <c r="A73" s="2" t="s">
        <v>2951</v>
      </c>
      <c r="B73" s="2" t="s">
        <v>2747</v>
      </c>
      <c r="C73" s="43">
        <v>1</v>
      </c>
      <c r="D73" s="1" t="s">
        <v>66</v>
      </c>
      <c r="E73" s="1" t="s">
        <v>65</v>
      </c>
      <c r="F73" s="1" t="str">
        <f>UnitControlCenter!$B$8</f>
        <v>billion 2019 dollars / year</v>
      </c>
      <c r="G73" s="1" t="s">
        <v>2765</v>
      </c>
      <c r="H73" s="1" t="s">
        <v>2760</v>
      </c>
      <c r="I73" s="1" t="s">
        <v>2761</v>
      </c>
    </row>
    <row r="74" spans="1:19" ht="75" x14ac:dyDescent="0.25">
      <c r="A74" s="2" t="s">
        <v>2951</v>
      </c>
      <c r="B74" s="2" t="s">
        <v>2771</v>
      </c>
      <c r="C74" s="43">
        <v>1</v>
      </c>
      <c r="D74" s="1" t="s">
        <v>66</v>
      </c>
      <c r="E74" s="1" t="s">
        <v>65</v>
      </c>
      <c r="F74" s="1" t="str">
        <f>UnitControlCenter!$B$8</f>
        <v>billion 2019 dollars / year</v>
      </c>
      <c r="G74" s="1" t="s">
        <v>2769</v>
      </c>
      <c r="H74" s="1" t="s">
        <v>2760</v>
      </c>
      <c r="I74" s="1" t="s">
        <v>2767</v>
      </c>
    </row>
    <row r="75" spans="1:19" ht="60.75" thickBot="1" x14ac:dyDescent="0.3">
      <c r="A75" s="198" t="s">
        <v>2951</v>
      </c>
      <c r="B75" s="198" t="s">
        <v>2772</v>
      </c>
      <c r="C75" s="205">
        <v>1</v>
      </c>
      <c r="D75" s="199" t="s">
        <v>66</v>
      </c>
      <c r="E75" s="199" t="s">
        <v>65</v>
      </c>
      <c r="F75" s="199" t="str">
        <f>UnitControlCenter!$B$8</f>
        <v>billion 2019 dollars / year</v>
      </c>
      <c r="G75" s="199" t="s">
        <v>2770</v>
      </c>
      <c r="H75" s="199" t="s">
        <v>2760</v>
      </c>
      <c r="I75" s="199" t="s">
        <v>2768</v>
      </c>
      <c r="J75" s="199"/>
      <c r="K75" s="199"/>
      <c r="L75" s="199"/>
      <c r="M75" s="199"/>
      <c r="N75" s="199"/>
      <c r="O75" s="199"/>
      <c r="P75" s="199"/>
      <c r="Q75" s="199"/>
      <c r="R75" s="199"/>
      <c r="S75" s="199"/>
    </row>
    <row r="76" spans="1:19" ht="30" x14ac:dyDescent="0.25">
      <c r="A76" s="2" t="s">
        <v>2379</v>
      </c>
      <c r="B76" s="2" t="s">
        <v>3093</v>
      </c>
      <c r="C76" s="43">
        <v>1</v>
      </c>
      <c r="D76" s="1" t="s">
        <v>64</v>
      </c>
      <c r="E76" s="1" t="s">
        <v>3096</v>
      </c>
      <c r="F76" s="1" t="str">
        <f>UnitControlCenter!$B$11</f>
        <v>incidents / year</v>
      </c>
      <c r="G76" s="1" t="s">
        <v>2998</v>
      </c>
    </row>
    <row r="77" spans="1:19" x14ac:dyDescent="0.25">
      <c r="A77" s="2" t="s">
        <v>2379</v>
      </c>
      <c r="B77" s="2" t="s">
        <v>3322</v>
      </c>
      <c r="C77" s="43">
        <v>1</v>
      </c>
      <c r="D77" s="1" t="s">
        <v>64</v>
      </c>
      <c r="E77" s="1" t="s">
        <v>65</v>
      </c>
      <c r="F77" s="1" t="str">
        <f>UnitControlCenter!$B$12</f>
        <v>% change</v>
      </c>
      <c r="G77" s="1" t="s">
        <v>3323</v>
      </c>
    </row>
    <row r="78" spans="1:19" ht="30" x14ac:dyDescent="0.25">
      <c r="A78" s="2" t="s">
        <v>2379</v>
      </c>
      <c r="B78" s="2" t="s">
        <v>3427</v>
      </c>
      <c r="C78" s="43">
        <v>0</v>
      </c>
      <c r="D78" s="1" t="s">
        <v>66</v>
      </c>
      <c r="E78" s="1" t="s">
        <v>67</v>
      </c>
      <c r="F78" s="1" t="str">
        <f>UnitControlCenter!$B$11</f>
        <v>incidents / year</v>
      </c>
      <c r="G78" s="1" t="s">
        <v>3306</v>
      </c>
      <c r="H78" s="1" t="s">
        <v>3294</v>
      </c>
      <c r="I78" s="1" t="s">
        <v>3295</v>
      </c>
    </row>
    <row r="79" spans="1:19" ht="30" x14ac:dyDescent="0.25">
      <c r="A79" s="2" t="s">
        <v>2379</v>
      </c>
      <c r="B79" s="2" t="s">
        <v>3428</v>
      </c>
      <c r="C79" s="43">
        <v>0</v>
      </c>
      <c r="D79" s="1" t="s">
        <v>66</v>
      </c>
      <c r="E79" s="1" t="s">
        <v>65</v>
      </c>
      <c r="F79" s="1" t="str">
        <f>UnitControlCenter!$B$12</f>
        <v>% change</v>
      </c>
      <c r="G79" s="1" t="s">
        <v>3317</v>
      </c>
      <c r="H79" s="1" t="s">
        <v>3294</v>
      </c>
      <c r="I79" s="1" t="s">
        <v>3295</v>
      </c>
    </row>
    <row r="80" spans="1:19" ht="45" x14ac:dyDescent="0.25">
      <c r="A80" s="2" t="s">
        <v>2379</v>
      </c>
      <c r="B80" s="2" t="s">
        <v>3304</v>
      </c>
      <c r="C80" s="43">
        <v>0</v>
      </c>
      <c r="D80" s="1" t="s">
        <v>66</v>
      </c>
      <c r="E80" s="1" t="s">
        <v>67</v>
      </c>
      <c r="F80" s="1" t="str">
        <f>UnitControlCenter!$B$11</f>
        <v>incidents / year</v>
      </c>
      <c r="G80" s="1" t="s">
        <v>3307</v>
      </c>
      <c r="H80" s="1" t="s">
        <v>3296</v>
      </c>
      <c r="I80" s="20" t="s">
        <v>3297</v>
      </c>
    </row>
    <row r="81" spans="1:19" ht="45" x14ac:dyDescent="0.25">
      <c r="A81" s="2" t="s">
        <v>2379</v>
      </c>
      <c r="B81" s="2" t="s">
        <v>3320</v>
      </c>
      <c r="C81" s="43">
        <v>0</v>
      </c>
      <c r="D81" s="1" t="s">
        <v>66</v>
      </c>
      <c r="E81" s="1" t="s">
        <v>65</v>
      </c>
      <c r="F81" s="1" t="str">
        <f>UnitControlCenter!$B$12</f>
        <v>% change</v>
      </c>
      <c r="G81" s="1" t="s">
        <v>3318</v>
      </c>
      <c r="H81" s="1" t="s">
        <v>3296</v>
      </c>
      <c r="I81" s="20" t="s">
        <v>3297</v>
      </c>
    </row>
    <row r="82" spans="1:19" ht="30" x14ac:dyDescent="0.25">
      <c r="A82" s="2" t="s">
        <v>2379</v>
      </c>
      <c r="B82" s="2" t="s">
        <v>3305</v>
      </c>
      <c r="C82" s="43">
        <v>0</v>
      </c>
      <c r="D82" s="1" t="s">
        <v>66</v>
      </c>
      <c r="E82" s="1" t="s">
        <v>67</v>
      </c>
      <c r="F82" s="1" t="str">
        <f>UnitControlCenter!$B$11</f>
        <v>incidents / year</v>
      </c>
      <c r="G82" s="1" t="s">
        <v>3308</v>
      </c>
      <c r="H82" s="1" t="s">
        <v>3299</v>
      </c>
      <c r="I82" s="1" t="s">
        <v>3300</v>
      </c>
    </row>
    <row r="83" spans="1:19" ht="30" x14ac:dyDescent="0.25">
      <c r="A83" s="2" t="s">
        <v>2379</v>
      </c>
      <c r="B83" s="2" t="s">
        <v>3321</v>
      </c>
      <c r="C83" s="43">
        <v>0</v>
      </c>
      <c r="D83" s="1" t="s">
        <v>66</v>
      </c>
      <c r="E83" s="1" t="s">
        <v>65</v>
      </c>
      <c r="F83" s="1" t="str">
        <f>UnitControlCenter!$B$12</f>
        <v>% change</v>
      </c>
      <c r="G83" s="1" t="s">
        <v>3319</v>
      </c>
      <c r="H83" s="1" t="s">
        <v>3299</v>
      </c>
      <c r="I83" s="1" t="s">
        <v>3300</v>
      </c>
    </row>
    <row r="84" spans="1:19" x14ac:dyDescent="0.25">
      <c r="A84" s="2" t="s">
        <v>2379</v>
      </c>
      <c r="B84" s="2" t="s">
        <v>2990</v>
      </c>
      <c r="C84" s="43">
        <v>0</v>
      </c>
      <c r="D84" s="1" t="s">
        <v>64</v>
      </c>
      <c r="E84" s="1" t="s">
        <v>65</v>
      </c>
      <c r="F84" s="1" t="str">
        <f>UnitControlCenter!$B$11</f>
        <v>incidents / year</v>
      </c>
      <c r="G84" s="1" t="s">
        <v>2998</v>
      </c>
    </row>
    <row r="85" spans="1:19" ht="30" x14ac:dyDescent="0.25">
      <c r="A85" s="2" t="s">
        <v>2379</v>
      </c>
      <c r="B85" s="2" t="s">
        <v>2380</v>
      </c>
      <c r="C85" s="43">
        <v>1</v>
      </c>
      <c r="D85" s="1" t="s">
        <v>64</v>
      </c>
      <c r="E85" s="1" t="s">
        <v>65</v>
      </c>
      <c r="F85" s="1" t="str">
        <f>UnitControlCenter!$B$8</f>
        <v>billion 2019 dollars / year</v>
      </c>
      <c r="G85" s="1" t="s">
        <v>68</v>
      </c>
    </row>
    <row r="86" spans="1:19" x14ac:dyDescent="0.25">
      <c r="A86" s="2" t="s">
        <v>2379</v>
      </c>
      <c r="B86" s="2" t="s">
        <v>2991</v>
      </c>
      <c r="C86" s="43">
        <v>1</v>
      </c>
      <c r="D86" s="1" t="s">
        <v>64</v>
      </c>
      <c r="E86" s="1" t="s">
        <v>65</v>
      </c>
      <c r="F86" s="1" t="str">
        <f>UnitControlCenter!$B$11</f>
        <v>incidents / year</v>
      </c>
      <c r="G86" s="1" t="s">
        <v>2999</v>
      </c>
    </row>
    <row r="87" spans="1:19" ht="30" x14ac:dyDescent="0.25">
      <c r="A87" s="2" t="s">
        <v>2379</v>
      </c>
      <c r="B87" s="2" t="s">
        <v>2992</v>
      </c>
      <c r="C87" s="43">
        <v>1</v>
      </c>
      <c r="D87" s="1" t="s">
        <v>64</v>
      </c>
      <c r="E87" s="1" t="s">
        <v>65</v>
      </c>
      <c r="F87" s="1" t="str">
        <f>UnitControlCenter!$B$11</f>
        <v>incidents / year</v>
      </c>
      <c r="G87" s="1" t="s">
        <v>3000</v>
      </c>
    </row>
    <row r="88" spans="1:19" x14ac:dyDescent="0.25">
      <c r="A88" s="2" t="s">
        <v>2379</v>
      </c>
      <c r="B88" s="2" t="s">
        <v>3005</v>
      </c>
      <c r="C88" s="43">
        <v>1</v>
      </c>
      <c r="D88" s="1" t="s">
        <v>64</v>
      </c>
      <c r="E88" s="1" t="s">
        <v>65</v>
      </c>
      <c r="F88" s="1" t="str">
        <f>UnitControlCenter!$B$11</f>
        <v>incidents / year</v>
      </c>
      <c r="G88" s="1" t="s">
        <v>3006</v>
      </c>
    </row>
    <row r="89" spans="1:19" ht="30" x14ac:dyDescent="0.25">
      <c r="A89" s="2" t="s">
        <v>2379</v>
      </c>
      <c r="B89" s="2" t="s">
        <v>2993</v>
      </c>
      <c r="C89" s="43">
        <v>1</v>
      </c>
      <c r="D89" s="1" t="s">
        <v>64</v>
      </c>
      <c r="E89" s="1" t="s">
        <v>65</v>
      </c>
      <c r="F89" s="1" t="str">
        <f>UnitControlCenter!$B$11</f>
        <v>incidents / year</v>
      </c>
      <c r="G89" s="1" t="s">
        <v>3001</v>
      </c>
    </row>
    <row r="90" spans="1:19" x14ac:dyDescent="0.25">
      <c r="A90" s="2" t="s">
        <v>2379</v>
      </c>
      <c r="B90" s="2" t="s">
        <v>2994</v>
      </c>
      <c r="C90" s="43">
        <v>1</v>
      </c>
      <c r="D90" s="1" t="s">
        <v>64</v>
      </c>
      <c r="E90" s="1" t="s">
        <v>65</v>
      </c>
      <c r="F90" s="1" t="str">
        <f>UnitControlCenter!$B$11</f>
        <v>incidents / year</v>
      </c>
      <c r="G90" s="1" t="s">
        <v>3002</v>
      </c>
    </row>
    <row r="91" spans="1:19" x14ac:dyDescent="0.25">
      <c r="A91" s="2" t="s">
        <v>2379</v>
      </c>
      <c r="B91" s="2" t="s">
        <v>2995</v>
      </c>
      <c r="C91" s="43">
        <v>1</v>
      </c>
      <c r="D91" s="1" t="s">
        <v>64</v>
      </c>
      <c r="E91" s="1" t="s">
        <v>65</v>
      </c>
      <c r="F91" s="1" t="str">
        <f>UnitControlCenter!$B$11</f>
        <v>incidents / year</v>
      </c>
      <c r="G91" s="1" t="s">
        <v>3003</v>
      </c>
    </row>
    <row r="92" spans="1:19" ht="30.75" thickBot="1" x14ac:dyDescent="0.3">
      <c r="A92" s="198" t="s">
        <v>2379</v>
      </c>
      <c r="B92" s="198" t="s">
        <v>2996</v>
      </c>
      <c r="C92" s="205">
        <v>1</v>
      </c>
      <c r="D92" s="199" t="s">
        <v>64</v>
      </c>
      <c r="E92" s="199" t="s">
        <v>65</v>
      </c>
      <c r="F92" s="199" t="str">
        <f>UnitControlCenter!$B$11</f>
        <v>incidents / year</v>
      </c>
      <c r="G92" s="199" t="s">
        <v>3004</v>
      </c>
      <c r="H92" s="199"/>
      <c r="I92" s="199"/>
      <c r="J92" s="199"/>
      <c r="K92" s="199"/>
      <c r="L92" s="199"/>
      <c r="M92" s="199"/>
      <c r="N92" s="199"/>
      <c r="O92" s="199"/>
      <c r="P92" s="199"/>
      <c r="Q92" s="199"/>
      <c r="R92" s="199"/>
      <c r="S92" s="199"/>
    </row>
    <row r="93" spans="1:19" ht="135" x14ac:dyDescent="0.25">
      <c r="A93" s="2" t="s">
        <v>2518</v>
      </c>
      <c r="B93" s="2" t="s">
        <v>2381</v>
      </c>
      <c r="C93" s="43">
        <v>1</v>
      </c>
      <c r="D93" s="1" t="s">
        <v>66</v>
      </c>
      <c r="E93" s="1" t="s">
        <v>67</v>
      </c>
      <c r="F93" s="1" t="str">
        <f>UnitControlCenter!$B$15</f>
        <v>terawatt-hours (TWh) / year</v>
      </c>
      <c r="G93" s="1" t="s">
        <v>3464</v>
      </c>
      <c r="H93" s="1" t="s">
        <v>3479</v>
      </c>
      <c r="I93" s="1" t="s">
        <v>2555</v>
      </c>
    </row>
    <row r="94" spans="1:19" ht="165" x14ac:dyDescent="0.25">
      <c r="A94" s="2" t="s">
        <v>2518</v>
      </c>
      <c r="B94" s="2" t="s">
        <v>2382</v>
      </c>
      <c r="C94" s="43">
        <v>1</v>
      </c>
      <c r="D94" s="1" t="s">
        <v>66</v>
      </c>
      <c r="E94" s="1" t="s">
        <v>65</v>
      </c>
      <c r="F94" s="1" t="str">
        <f>UnitControlCenter!$B$15</f>
        <v>terawatt-hours (TWh) / year</v>
      </c>
      <c r="G94" s="1" t="s">
        <v>3463</v>
      </c>
      <c r="H94" s="1" t="s">
        <v>3462</v>
      </c>
      <c r="I94" s="1" t="s">
        <v>2556</v>
      </c>
    </row>
    <row r="95" spans="1:19" ht="135" x14ac:dyDescent="0.25">
      <c r="A95" s="2" t="s">
        <v>2518</v>
      </c>
      <c r="B95" s="2" t="s">
        <v>2383</v>
      </c>
      <c r="C95" s="43">
        <v>1</v>
      </c>
      <c r="D95" s="1" t="s">
        <v>66</v>
      </c>
      <c r="E95" s="1" t="s">
        <v>67</v>
      </c>
      <c r="F95" s="1" t="str">
        <f>UnitControlCenter!$B$16</f>
        <v>gigawatts (GW) / year</v>
      </c>
      <c r="G95" s="1" t="s">
        <v>3465</v>
      </c>
      <c r="H95" s="1" t="s">
        <v>3466</v>
      </c>
      <c r="I95" s="1" t="s">
        <v>2557</v>
      </c>
    </row>
    <row r="96" spans="1:19" ht="150" x14ac:dyDescent="0.25">
      <c r="A96" s="2" t="s">
        <v>2518</v>
      </c>
      <c r="B96" s="2" t="s">
        <v>2384</v>
      </c>
      <c r="C96" s="43">
        <v>1</v>
      </c>
      <c r="D96" s="1" t="s">
        <v>66</v>
      </c>
      <c r="E96" s="1" t="s">
        <v>65</v>
      </c>
      <c r="F96" s="1" t="str">
        <f>UnitControlCenter!$B$16</f>
        <v>gigawatts (GW) / year</v>
      </c>
      <c r="G96" s="1" t="s">
        <v>3468</v>
      </c>
      <c r="H96" s="1" t="s">
        <v>3467</v>
      </c>
      <c r="I96" s="1" t="s">
        <v>2558</v>
      </c>
    </row>
    <row r="97" spans="1:19" ht="45.75" thickBot="1" x14ac:dyDescent="0.3">
      <c r="A97" s="198" t="s">
        <v>2518</v>
      </c>
      <c r="B97" s="198" t="s">
        <v>2519</v>
      </c>
      <c r="C97" s="205">
        <v>1</v>
      </c>
      <c r="D97" s="199" t="s">
        <v>66</v>
      </c>
      <c r="E97" s="199" t="s">
        <v>67</v>
      </c>
      <c r="F97" s="199" t="str">
        <f>UnitControlCenter!$B$15</f>
        <v>terawatt-hours (TWh) / year</v>
      </c>
      <c r="G97" s="199" t="s">
        <v>2919</v>
      </c>
      <c r="H97" s="199" t="s">
        <v>2920</v>
      </c>
      <c r="I97" s="199" t="s">
        <v>2559</v>
      </c>
      <c r="J97" s="199"/>
      <c r="K97" s="199"/>
      <c r="L97" s="199"/>
      <c r="M97" s="199"/>
      <c r="N97" s="199"/>
      <c r="O97" s="199"/>
      <c r="P97" s="199"/>
      <c r="Q97" s="199"/>
      <c r="R97" s="199"/>
      <c r="S97" s="199"/>
    </row>
    <row r="98" spans="1:19" ht="120" x14ac:dyDescent="0.25">
      <c r="A98" s="2" t="s">
        <v>3248</v>
      </c>
      <c r="B98" s="2" t="s">
        <v>2385</v>
      </c>
      <c r="C98" s="43">
        <v>1</v>
      </c>
      <c r="D98" s="1" t="s">
        <v>66</v>
      </c>
      <c r="E98" s="1" t="s">
        <v>2402</v>
      </c>
      <c r="F98" s="1" t="str">
        <f>UnitControlCenter!$B$17</f>
        <v>2019 dollars / megawatt-hour (MWh)</v>
      </c>
      <c r="G98" s="1" t="s">
        <v>3469</v>
      </c>
      <c r="H98" s="1" t="s">
        <v>3470</v>
      </c>
      <c r="I98" s="1" t="s">
        <v>2560</v>
      </c>
    </row>
    <row r="99" spans="1:19" ht="30" x14ac:dyDescent="0.25">
      <c r="A99" s="2" t="s">
        <v>3248</v>
      </c>
      <c r="B99" s="2" t="s">
        <v>2386</v>
      </c>
      <c r="C99" s="43">
        <v>1</v>
      </c>
      <c r="D99" s="1" t="s">
        <v>66</v>
      </c>
      <c r="E99" s="1" t="s">
        <v>67</v>
      </c>
      <c r="F99" s="1" t="str">
        <f>UnitControlCenter!$B$15</f>
        <v>terawatt-hours (TWh) / year</v>
      </c>
      <c r="G99" s="1" t="s">
        <v>2853</v>
      </c>
      <c r="H99" s="1" t="s">
        <v>2854</v>
      </c>
      <c r="I99" s="1" t="s">
        <v>2855</v>
      </c>
    </row>
    <row r="100" spans="1:19" ht="75" x14ac:dyDescent="0.25">
      <c r="A100" s="2" t="s">
        <v>3248</v>
      </c>
      <c r="B100" s="2" t="s">
        <v>3249</v>
      </c>
      <c r="C100" s="43">
        <v>1</v>
      </c>
      <c r="D100" s="1" t="s">
        <v>66</v>
      </c>
      <c r="E100" s="1" t="s">
        <v>67</v>
      </c>
      <c r="F100" s="1" t="str">
        <f>UnitControlCenter!$B$3</f>
        <v>million metric tons / year</v>
      </c>
      <c r="G100" s="1" t="s">
        <v>3471</v>
      </c>
      <c r="H100" s="1" t="s">
        <v>3472</v>
      </c>
      <c r="I100" s="1" t="s">
        <v>3250</v>
      </c>
    </row>
    <row r="101" spans="1:19" ht="105" x14ac:dyDescent="0.25">
      <c r="A101" s="2" t="s">
        <v>3248</v>
      </c>
      <c r="B101" s="2" t="s">
        <v>2512</v>
      </c>
      <c r="C101" s="43">
        <v>1</v>
      </c>
      <c r="D101" s="1" t="s">
        <v>66</v>
      </c>
      <c r="E101" s="1" t="s">
        <v>67</v>
      </c>
      <c r="F101" s="1" t="str">
        <f>UnitControlCenter!$B$18</f>
        <v>cubic km / yr</v>
      </c>
      <c r="G101" s="1" t="s">
        <v>3475</v>
      </c>
      <c r="H101" s="1" t="s">
        <v>3473</v>
      </c>
      <c r="I101" s="1" t="s">
        <v>2561</v>
      </c>
    </row>
    <row r="102" spans="1:19" ht="120.75" thickBot="1" x14ac:dyDescent="0.3">
      <c r="A102" s="198" t="s">
        <v>3248</v>
      </c>
      <c r="B102" s="198" t="s">
        <v>2513</v>
      </c>
      <c r="C102" s="205">
        <v>1</v>
      </c>
      <c r="D102" s="199" t="s">
        <v>66</v>
      </c>
      <c r="E102" s="199" t="s">
        <v>67</v>
      </c>
      <c r="F102" s="199" t="str">
        <f>UnitControlCenter!$B$18</f>
        <v>cubic km / yr</v>
      </c>
      <c r="G102" s="199" t="s">
        <v>3476</v>
      </c>
      <c r="H102" s="199" t="s">
        <v>3474</v>
      </c>
      <c r="I102" s="199" t="s">
        <v>2562</v>
      </c>
    </row>
    <row r="103" spans="1:19" ht="90" x14ac:dyDescent="0.25">
      <c r="A103" s="2" t="s">
        <v>2822</v>
      </c>
      <c r="B103" s="2" t="s">
        <v>2823</v>
      </c>
      <c r="C103" s="43">
        <v>1</v>
      </c>
      <c r="D103" s="1" t="s">
        <v>66</v>
      </c>
      <c r="E103" s="1" t="s">
        <v>67</v>
      </c>
      <c r="F103" s="1" t="str">
        <f>UnitControlCenter!$B$21</f>
        <v>million vehicles / year</v>
      </c>
      <c r="G103" s="1" t="s">
        <v>2675</v>
      </c>
      <c r="H103" s="1" t="s">
        <v>2676</v>
      </c>
      <c r="I103" s="1" t="s">
        <v>2677</v>
      </c>
    </row>
    <row r="104" spans="1:19" ht="90" x14ac:dyDescent="0.25">
      <c r="A104" s="2" t="s">
        <v>2822</v>
      </c>
      <c r="B104" s="2" t="s">
        <v>2824</v>
      </c>
      <c r="C104" s="43">
        <v>1</v>
      </c>
      <c r="D104" s="1" t="s">
        <v>66</v>
      </c>
      <c r="E104" s="1" t="s">
        <v>67</v>
      </c>
      <c r="F104" s="1" t="str">
        <f>UnitControlCenter!$B$22</f>
        <v>thousand vehicles / year</v>
      </c>
      <c r="G104" s="1" t="s">
        <v>2678</v>
      </c>
      <c r="H104" s="1" t="s">
        <v>2679</v>
      </c>
      <c r="I104" s="1" t="s">
        <v>2680</v>
      </c>
    </row>
    <row r="105" spans="1:19" ht="90" x14ac:dyDescent="0.25">
      <c r="A105" s="2" t="s">
        <v>2822</v>
      </c>
      <c r="B105" s="2" t="s">
        <v>3251</v>
      </c>
      <c r="C105" s="43">
        <v>1</v>
      </c>
      <c r="D105" s="1" t="s">
        <v>66</v>
      </c>
      <c r="E105" s="1" t="s">
        <v>67</v>
      </c>
      <c r="F105" s="1" t="str">
        <f>UnitControlCenter!$B$22</f>
        <v>thousand vehicles / year</v>
      </c>
      <c r="G105" s="1" t="s">
        <v>2681</v>
      </c>
      <c r="H105" s="1" t="s">
        <v>2676</v>
      </c>
      <c r="I105" s="1" t="s">
        <v>2677</v>
      </c>
    </row>
    <row r="106" spans="1:19" ht="90" x14ac:dyDescent="0.25">
      <c r="A106" s="2" t="s">
        <v>2822</v>
      </c>
      <c r="B106" s="2" t="s">
        <v>3254</v>
      </c>
      <c r="C106" s="43">
        <v>1</v>
      </c>
      <c r="D106" s="1" t="s">
        <v>66</v>
      </c>
      <c r="E106" s="1" t="s">
        <v>67</v>
      </c>
      <c r="F106" s="1" t="str">
        <f>UnitControlCenter!$B$22</f>
        <v>thousand vehicles / year</v>
      </c>
      <c r="G106" s="1" t="s">
        <v>2682</v>
      </c>
      <c r="H106" s="1" t="s">
        <v>2679</v>
      </c>
      <c r="I106" s="1" t="s">
        <v>2680</v>
      </c>
    </row>
    <row r="107" spans="1:19" ht="30" x14ac:dyDescent="0.25">
      <c r="A107" s="2" t="s">
        <v>2822</v>
      </c>
      <c r="B107" s="2" t="s">
        <v>2825</v>
      </c>
      <c r="C107" s="43">
        <v>1</v>
      </c>
      <c r="D107" s="1" t="s">
        <v>66</v>
      </c>
      <c r="E107" s="1" t="s">
        <v>67</v>
      </c>
      <c r="F107" s="1" t="str">
        <f>UnitControlCenter!$B$22</f>
        <v>thousand vehicles / year</v>
      </c>
      <c r="G107" s="1" t="s">
        <v>2563</v>
      </c>
      <c r="H107" s="1" t="s">
        <v>2564</v>
      </c>
      <c r="I107" s="1" t="s">
        <v>2664</v>
      </c>
    </row>
    <row r="108" spans="1:19" ht="75" x14ac:dyDescent="0.25">
      <c r="A108" s="2" t="s">
        <v>2822</v>
      </c>
      <c r="B108" s="2" t="s">
        <v>2826</v>
      </c>
      <c r="C108" s="43">
        <v>1</v>
      </c>
      <c r="D108" s="1" t="s">
        <v>66</v>
      </c>
      <c r="E108" s="1" t="s">
        <v>67</v>
      </c>
      <c r="F108" s="1" t="str">
        <f>UnitControlCenter!$B$23</f>
        <v>million vehicles</v>
      </c>
      <c r="G108" s="1" t="s">
        <v>2683</v>
      </c>
      <c r="H108" s="1" t="s">
        <v>2676</v>
      </c>
      <c r="I108" s="1" t="s">
        <v>2677</v>
      </c>
    </row>
    <row r="109" spans="1:19" ht="90" x14ac:dyDescent="0.25">
      <c r="A109" s="2" t="s">
        <v>2822</v>
      </c>
      <c r="B109" s="2" t="s">
        <v>2827</v>
      </c>
      <c r="C109" s="43">
        <v>1</v>
      </c>
      <c r="D109" s="1" t="s">
        <v>66</v>
      </c>
      <c r="E109" s="1" t="s">
        <v>67</v>
      </c>
      <c r="F109" s="1" t="str">
        <f>UnitControlCenter!$B$24</f>
        <v>thousand vehicles</v>
      </c>
      <c r="G109" s="1" t="s">
        <v>2917</v>
      </c>
      <c r="H109" s="1" t="s">
        <v>2679</v>
      </c>
      <c r="I109" s="1" t="s">
        <v>2680</v>
      </c>
    </row>
    <row r="110" spans="1:19" ht="75" x14ac:dyDescent="0.25">
      <c r="A110" s="2" t="s">
        <v>2822</v>
      </c>
      <c r="B110" s="2" t="s">
        <v>3252</v>
      </c>
      <c r="C110" s="43">
        <v>1</v>
      </c>
      <c r="D110" s="1" t="s">
        <v>66</v>
      </c>
      <c r="E110" s="1" t="s">
        <v>67</v>
      </c>
      <c r="F110" s="1" t="str">
        <f>UnitControlCenter!$B$23</f>
        <v>million vehicles</v>
      </c>
      <c r="G110" s="1" t="s">
        <v>2684</v>
      </c>
      <c r="H110" s="1" t="s">
        <v>2676</v>
      </c>
      <c r="I110" s="1" t="s">
        <v>2677</v>
      </c>
    </row>
    <row r="111" spans="1:19" ht="75" x14ac:dyDescent="0.25">
      <c r="A111" s="2" t="s">
        <v>2822</v>
      </c>
      <c r="B111" s="2" t="s">
        <v>3255</v>
      </c>
      <c r="C111" s="43">
        <v>1</v>
      </c>
      <c r="D111" s="1" t="s">
        <v>66</v>
      </c>
      <c r="E111" s="1" t="s">
        <v>67</v>
      </c>
      <c r="F111" s="1" t="str">
        <f>UnitControlCenter!$B$23</f>
        <v>million vehicles</v>
      </c>
      <c r="G111" s="1" t="s">
        <v>2685</v>
      </c>
      <c r="H111" s="1" t="s">
        <v>2679</v>
      </c>
      <c r="I111" s="1" t="s">
        <v>2680</v>
      </c>
    </row>
    <row r="112" spans="1:19" ht="30.75" thickBot="1" x14ac:dyDescent="0.3">
      <c r="A112" s="198" t="s">
        <v>2822</v>
      </c>
      <c r="B112" s="198" t="s">
        <v>2828</v>
      </c>
      <c r="C112" s="205">
        <v>1</v>
      </c>
      <c r="D112" s="199" t="s">
        <v>66</v>
      </c>
      <c r="E112" s="199" t="s">
        <v>67</v>
      </c>
      <c r="F112" s="199" t="str">
        <f>UnitControlCenter!$B$23</f>
        <v>million vehicles</v>
      </c>
      <c r="G112" s="199" t="s">
        <v>2665</v>
      </c>
      <c r="H112" s="199" t="s">
        <v>2564</v>
      </c>
      <c r="I112" s="199" t="s">
        <v>2664</v>
      </c>
      <c r="J112" s="199"/>
      <c r="K112" s="199"/>
      <c r="L112" s="199"/>
      <c r="M112" s="199"/>
      <c r="N112" s="199"/>
      <c r="O112" s="199"/>
      <c r="P112" s="199"/>
      <c r="Q112" s="199"/>
      <c r="R112" s="199"/>
      <c r="S112" s="199"/>
    </row>
    <row r="113" spans="1:19" ht="150" x14ac:dyDescent="0.25">
      <c r="A113" s="2" t="s">
        <v>2947</v>
      </c>
      <c r="B113" s="2" t="s">
        <v>2388</v>
      </c>
      <c r="C113" s="43">
        <v>1</v>
      </c>
      <c r="D113" s="1" t="s">
        <v>66</v>
      </c>
      <c r="E113" s="1" t="s">
        <v>67</v>
      </c>
      <c r="F113" s="1" t="str">
        <f>UnitControlCenter!$B$3</f>
        <v>million metric tons / year</v>
      </c>
      <c r="G113" s="1" t="s">
        <v>2666</v>
      </c>
      <c r="H113" s="1" t="s">
        <v>3259</v>
      </c>
      <c r="I113" s="1" t="s">
        <v>2667</v>
      </c>
    </row>
    <row r="114" spans="1:19" ht="105" x14ac:dyDescent="0.25">
      <c r="A114" s="2" t="s">
        <v>2947</v>
      </c>
      <c r="B114" s="2" t="s">
        <v>2389</v>
      </c>
      <c r="C114" s="43">
        <v>1</v>
      </c>
      <c r="D114" s="1" t="s">
        <v>66</v>
      </c>
      <c r="E114" s="1" t="s">
        <v>67</v>
      </c>
      <c r="F114" s="1" t="str">
        <f>UnitControlCenter!$B$25</f>
        <v>petajoules / year</v>
      </c>
      <c r="G114" s="1" t="s">
        <v>2852</v>
      </c>
      <c r="H114" s="1" t="s">
        <v>2686</v>
      </c>
      <c r="I114" s="1" t="s">
        <v>2687</v>
      </c>
    </row>
    <row r="115" spans="1:19" ht="135" x14ac:dyDescent="0.25">
      <c r="A115" s="2" t="s">
        <v>2947</v>
      </c>
      <c r="B115" s="2" t="s">
        <v>2440</v>
      </c>
      <c r="C115" s="43">
        <v>1</v>
      </c>
      <c r="D115" s="1" t="s">
        <v>66</v>
      </c>
      <c r="E115" s="1" t="s">
        <v>67</v>
      </c>
      <c r="F115" s="1" t="str">
        <f>UnitControlCenter!$B$25</f>
        <v>petajoules / year</v>
      </c>
      <c r="G115" s="1" t="s">
        <v>2668</v>
      </c>
      <c r="H115" s="1" t="s">
        <v>3259</v>
      </c>
      <c r="I115" s="1" t="s">
        <v>2667</v>
      </c>
    </row>
    <row r="116" spans="1:19" ht="45" x14ac:dyDescent="0.25">
      <c r="A116" s="2" t="s">
        <v>2947</v>
      </c>
      <c r="B116" s="2" t="s">
        <v>2948</v>
      </c>
      <c r="C116" s="43">
        <v>1</v>
      </c>
      <c r="D116" s="1" t="s">
        <v>66</v>
      </c>
      <c r="E116" s="1" t="s">
        <v>67</v>
      </c>
      <c r="F116" s="1" t="str">
        <f>UnitControlCenter!$B$19</f>
        <v>trillion passenger-km / year</v>
      </c>
      <c r="G116" s="1" t="s">
        <v>2403</v>
      </c>
      <c r="H116" s="1" t="s">
        <v>2625</v>
      </c>
      <c r="I116" s="1" t="s">
        <v>2626</v>
      </c>
    </row>
    <row r="117" spans="1:19" ht="45.75" thickBot="1" x14ac:dyDescent="0.3">
      <c r="A117" s="198" t="s">
        <v>2947</v>
      </c>
      <c r="B117" s="198" t="s">
        <v>2949</v>
      </c>
      <c r="C117" s="205">
        <v>1</v>
      </c>
      <c r="D117" s="199" t="s">
        <v>66</v>
      </c>
      <c r="E117" s="199" t="s">
        <v>67</v>
      </c>
      <c r="F117" s="199" t="str">
        <f>UnitControlCenter!$B$20</f>
        <v>trillion freight ton-km / year</v>
      </c>
      <c r="G117" s="199" t="s">
        <v>2662</v>
      </c>
      <c r="H117" s="199" t="s">
        <v>3260</v>
      </c>
      <c r="I117" s="199" t="s">
        <v>2663</v>
      </c>
      <c r="J117" s="199"/>
      <c r="K117" s="199"/>
      <c r="L117" s="199"/>
      <c r="M117" s="199"/>
      <c r="N117" s="199"/>
      <c r="O117" s="199"/>
      <c r="P117" s="199"/>
      <c r="Q117" s="199"/>
      <c r="R117" s="199"/>
      <c r="S117" s="199"/>
    </row>
    <row r="118" spans="1:19" ht="225" x14ac:dyDescent="0.25">
      <c r="A118" s="2" t="s">
        <v>2390</v>
      </c>
      <c r="B118" s="2" t="s">
        <v>2813</v>
      </c>
      <c r="C118" s="43">
        <v>1</v>
      </c>
      <c r="D118" s="1" t="s">
        <v>66</v>
      </c>
      <c r="E118" s="1" t="s">
        <v>67</v>
      </c>
      <c r="F118" s="1" t="str">
        <f>UnitControlCenter!$B$25</f>
        <v>petajoules / year</v>
      </c>
      <c r="G118" s="1" t="s">
        <v>3546</v>
      </c>
      <c r="H118" s="1" t="s">
        <v>3547</v>
      </c>
      <c r="I118" s="221" t="s">
        <v>3548</v>
      </c>
    </row>
    <row r="119" spans="1:19" ht="120" x14ac:dyDescent="0.25">
      <c r="A119" s="2" t="s">
        <v>2390</v>
      </c>
      <c r="B119" s="2" t="s">
        <v>2814</v>
      </c>
      <c r="C119" s="43">
        <v>1</v>
      </c>
      <c r="D119" s="1" t="s">
        <v>66</v>
      </c>
      <c r="E119" s="1" t="s">
        <v>67</v>
      </c>
      <c r="F119" s="1" t="str">
        <f>UnitControlCenter!$B$25</f>
        <v>petajoules / year</v>
      </c>
      <c r="G119" s="1" t="s">
        <v>2815</v>
      </c>
      <c r="H119" s="1" t="s">
        <v>2809</v>
      </c>
      <c r="I119" s="1" t="s">
        <v>2810</v>
      </c>
    </row>
    <row r="120" spans="1:19" ht="165" x14ac:dyDescent="0.25">
      <c r="A120" s="2" t="s">
        <v>2390</v>
      </c>
      <c r="B120" s="2" t="s">
        <v>2811</v>
      </c>
      <c r="C120" s="43">
        <v>1</v>
      </c>
      <c r="D120" s="1" t="s">
        <v>66</v>
      </c>
      <c r="E120" s="1" t="s">
        <v>67</v>
      </c>
      <c r="F120" s="1" t="str">
        <f>UnitControlCenter!$B$25</f>
        <v>petajoules / year</v>
      </c>
      <c r="G120" s="1" t="s">
        <v>3549</v>
      </c>
      <c r="H120" s="1" t="s">
        <v>3547</v>
      </c>
      <c r="I120" s="221" t="s">
        <v>3548</v>
      </c>
    </row>
    <row r="121" spans="1:19" ht="90.75" thickBot="1" x14ac:dyDescent="0.3">
      <c r="A121" s="198" t="s">
        <v>2390</v>
      </c>
      <c r="B121" s="198" t="s">
        <v>2812</v>
      </c>
      <c r="C121" s="205">
        <v>1</v>
      </c>
      <c r="D121" s="199" t="s">
        <v>66</v>
      </c>
      <c r="E121" s="199" t="s">
        <v>67</v>
      </c>
      <c r="F121" s="199" t="str">
        <f>UnitControlCenter!$B$25</f>
        <v>petajoules / year</v>
      </c>
      <c r="G121" s="199" t="s">
        <v>2808</v>
      </c>
      <c r="H121" s="199" t="s">
        <v>2809</v>
      </c>
      <c r="I121" s="199" t="s">
        <v>2810</v>
      </c>
      <c r="J121" s="199"/>
      <c r="K121" s="199"/>
      <c r="L121" s="199"/>
      <c r="M121" s="199"/>
      <c r="N121" s="199"/>
      <c r="O121" s="199"/>
      <c r="P121" s="199"/>
      <c r="Q121" s="199"/>
      <c r="R121" s="199"/>
      <c r="S121" s="199"/>
    </row>
    <row r="122" spans="1:19" ht="195" x14ac:dyDescent="0.25">
      <c r="A122" s="2" t="s">
        <v>2901</v>
      </c>
      <c r="B122" s="2" t="s">
        <v>2436</v>
      </c>
      <c r="C122" s="43">
        <v>1</v>
      </c>
      <c r="D122" s="1" t="s">
        <v>66</v>
      </c>
      <c r="E122" s="1" t="s">
        <v>67</v>
      </c>
      <c r="F122" s="1" t="str">
        <f>UnitControlCenter!$B$3</f>
        <v>million metric tons / year</v>
      </c>
      <c r="G122" s="1" t="s">
        <v>3550</v>
      </c>
      <c r="H122" s="1" t="s">
        <v>3547</v>
      </c>
      <c r="I122" s="221" t="s">
        <v>3548</v>
      </c>
    </row>
    <row r="123" spans="1:19" ht="45" x14ac:dyDescent="0.25">
      <c r="A123" s="2" t="s">
        <v>2901</v>
      </c>
      <c r="B123" s="2" t="s">
        <v>2437</v>
      </c>
      <c r="C123" s="43">
        <v>1</v>
      </c>
      <c r="D123" s="1" t="s">
        <v>66</v>
      </c>
      <c r="E123" s="1" t="s">
        <v>67</v>
      </c>
      <c r="F123" s="1" t="str">
        <f>UnitControlCenter!$B$3</f>
        <v>million metric tons / year</v>
      </c>
      <c r="G123" s="1" t="s">
        <v>2673</v>
      </c>
      <c r="H123" s="1" t="s">
        <v>2671</v>
      </c>
      <c r="I123" s="1" t="s">
        <v>2672</v>
      </c>
    </row>
    <row r="124" spans="1:19" ht="180" x14ac:dyDescent="0.25">
      <c r="A124" s="2" t="s">
        <v>2901</v>
      </c>
      <c r="B124" s="2" t="s">
        <v>2438</v>
      </c>
      <c r="C124" s="43">
        <v>1</v>
      </c>
      <c r="D124" s="1" t="s">
        <v>66</v>
      </c>
      <c r="E124" s="1" t="s">
        <v>67</v>
      </c>
      <c r="F124" s="1" t="str">
        <f>UnitControlCenter!$B$3</f>
        <v>million metric tons / year</v>
      </c>
      <c r="G124" s="1" t="s">
        <v>3551</v>
      </c>
      <c r="H124" s="1" t="s">
        <v>3547</v>
      </c>
      <c r="I124" s="221" t="s">
        <v>3548</v>
      </c>
    </row>
    <row r="125" spans="1:19" ht="45" x14ac:dyDescent="0.25">
      <c r="A125" s="2" t="s">
        <v>2901</v>
      </c>
      <c r="B125" s="2" t="s">
        <v>2439</v>
      </c>
      <c r="C125" s="43">
        <v>1</v>
      </c>
      <c r="D125" s="1" t="s">
        <v>66</v>
      </c>
      <c r="E125" s="1" t="s">
        <v>67</v>
      </c>
      <c r="F125" s="1" t="str">
        <f>UnitControlCenter!$B$3</f>
        <v>million metric tons / year</v>
      </c>
      <c r="G125" s="1" t="s">
        <v>2674</v>
      </c>
      <c r="H125" s="1" t="s">
        <v>2671</v>
      </c>
      <c r="I125" s="1" t="s">
        <v>2672</v>
      </c>
    </row>
    <row r="126" spans="1:19" ht="240" x14ac:dyDescent="0.25">
      <c r="A126" s="2" t="s">
        <v>2901</v>
      </c>
      <c r="B126" s="2" t="s">
        <v>2899</v>
      </c>
      <c r="C126" s="43">
        <v>1</v>
      </c>
      <c r="D126" s="1" t="s">
        <v>66</v>
      </c>
      <c r="E126" s="1" t="s">
        <v>67</v>
      </c>
      <c r="F126" s="1" t="str">
        <f>UnitControlCenter!$B$3</f>
        <v>million metric tons / year</v>
      </c>
      <c r="G126" s="1" t="s">
        <v>3552</v>
      </c>
      <c r="H126" s="1" t="s">
        <v>3547</v>
      </c>
      <c r="I126" s="221" t="s">
        <v>3548</v>
      </c>
    </row>
    <row r="127" spans="1:19" ht="45.75" thickBot="1" x14ac:dyDescent="0.3">
      <c r="A127" s="198" t="s">
        <v>2901</v>
      </c>
      <c r="B127" s="198" t="s">
        <v>2900</v>
      </c>
      <c r="C127" s="205">
        <v>1</v>
      </c>
      <c r="D127" s="199" t="s">
        <v>66</v>
      </c>
      <c r="E127" s="199" t="s">
        <v>67</v>
      </c>
      <c r="F127" s="199" t="str">
        <f>UnitControlCenter!$B$3</f>
        <v>million metric tons / year</v>
      </c>
      <c r="G127" s="199" t="s">
        <v>2944</v>
      </c>
      <c r="H127" s="199" t="s">
        <v>2902</v>
      </c>
      <c r="I127" s="199" t="s">
        <v>2903</v>
      </c>
      <c r="J127" s="199"/>
      <c r="K127" s="199"/>
      <c r="L127" s="199"/>
      <c r="M127" s="199"/>
      <c r="N127" s="199"/>
      <c r="O127" s="199"/>
      <c r="P127" s="199"/>
      <c r="Q127" s="199"/>
      <c r="R127" s="199"/>
      <c r="S127" s="199"/>
    </row>
    <row r="128" spans="1:19" ht="60" x14ac:dyDescent="0.25">
      <c r="A128" s="2" t="s">
        <v>2391</v>
      </c>
      <c r="B128" s="2" t="s">
        <v>2392</v>
      </c>
      <c r="C128" s="43">
        <v>1</v>
      </c>
      <c r="D128" s="1" t="s">
        <v>66</v>
      </c>
      <c r="E128" s="1" t="s">
        <v>67</v>
      </c>
      <c r="F128" s="1" t="str">
        <f>UnitControlCenter!$B$25</f>
        <v>petajoules / year</v>
      </c>
      <c r="G128" s="1" t="s">
        <v>2406</v>
      </c>
      <c r="H128" s="1" t="s">
        <v>2407</v>
      </c>
      <c r="I128" s="1" t="s">
        <v>2655</v>
      </c>
    </row>
    <row r="129" spans="1:19" ht="30" x14ac:dyDescent="0.25">
      <c r="A129" s="2" t="s">
        <v>2391</v>
      </c>
      <c r="B129" s="2" t="s">
        <v>2393</v>
      </c>
      <c r="C129" s="43">
        <v>1</v>
      </c>
      <c r="D129" s="1" t="s">
        <v>66</v>
      </c>
      <c r="E129" s="1" t="s">
        <v>67</v>
      </c>
      <c r="F129" s="1" t="str">
        <f>UnitControlCenter!$B$25</f>
        <v>petajoules / year</v>
      </c>
      <c r="G129" s="1" t="s">
        <v>2422</v>
      </c>
      <c r="H129" s="1" t="s">
        <v>2408</v>
      </c>
      <c r="I129" s="1" t="s">
        <v>2409</v>
      </c>
    </row>
    <row r="130" spans="1:19" ht="90.75" thickBot="1" x14ac:dyDescent="0.3">
      <c r="A130" s="198" t="s">
        <v>2391</v>
      </c>
      <c r="B130" s="198" t="s">
        <v>2394</v>
      </c>
      <c r="C130" s="205">
        <v>1</v>
      </c>
      <c r="D130" s="199" t="s">
        <v>66</v>
      </c>
      <c r="E130" s="199" t="s">
        <v>67</v>
      </c>
      <c r="F130" s="199" t="str">
        <f>UnitControlCenter!$B$25</f>
        <v>petajoules / year</v>
      </c>
      <c r="G130" s="199" t="s">
        <v>2696</v>
      </c>
      <c r="H130" s="199" t="s">
        <v>2698</v>
      </c>
      <c r="I130" s="199" t="s">
        <v>2697</v>
      </c>
      <c r="J130" s="199"/>
      <c r="K130" s="199"/>
      <c r="L130" s="199"/>
      <c r="M130" s="199"/>
      <c r="N130" s="199"/>
      <c r="O130" s="199"/>
      <c r="P130" s="199"/>
      <c r="Q130" s="199"/>
      <c r="R130" s="199"/>
      <c r="S130" s="199"/>
    </row>
    <row r="131" spans="1:19" ht="105" x14ac:dyDescent="0.25">
      <c r="A131" s="2" t="s">
        <v>2460</v>
      </c>
      <c r="B131" s="2" t="s">
        <v>2461</v>
      </c>
      <c r="C131" s="43">
        <v>1</v>
      </c>
      <c r="D131" s="1" t="s">
        <v>66</v>
      </c>
      <c r="E131" s="1" t="s">
        <v>67</v>
      </c>
      <c r="F131" s="1" t="str">
        <f>UnitControlCenter!$B$25</f>
        <v>petajoules / year</v>
      </c>
      <c r="G131" s="1" t="s">
        <v>3477</v>
      </c>
      <c r="H131" s="1" t="s">
        <v>3478</v>
      </c>
      <c r="I131" s="1" t="s">
        <v>2715</v>
      </c>
    </row>
    <row r="132" spans="1:19" ht="60" x14ac:dyDescent="0.25">
      <c r="A132" s="2" t="s">
        <v>2460</v>
      </c>
      <c r="B132" s="2" t="s">
        <v>2462</v>
      </c>
      <c r="C132" s="43">
        <v>1</v>
      </c>
      <c r="D132" s="1" t="s">
        <v>66</v>
      </c>
      <c r="E132" s="1" t="s">
        <v>67</v>
      </c>
      <c r="F132" s="1" t="str">
        <f>UnitControlCenter!$B$25</f>
        <v>petajoules / year</v>
      </c>
      <c r="G132" s="1" t="s">
        <v>2848</v>
      </c>
      <c r="H132" s="1" t="s">
        <v>2849</v>
      </c>
      <c r="I132" s="1" t="s">
        <v>2850</v>
      </c>
    </row>
    <row r="133" spans="1:19" x14ac:dyDescent="0.25">
      <c r="A133" s="2" t="s">
        <v>2460</v>
      </c>
      <c r="B133" s="2" t="s">
        <v>2963</v>
      </c>
      <c r="C133" s="43">
        <v>0</v>
      </c>
      <c r="D133" s="1" t="s">
        <v>64</v>
      </c>
      <c r="E133" s="1" t="s">
        <v>65</v>
      </c>
      <c r="F133" s="1" t="str">
        <f>UnitControlCenter!$B$26</f>
        <v>megajoules / 2019 dollar</v>
      </c>
      <c r="G133" s="1" t="s">
        <v>2912</v>
      </c>
    </row>
    <row r="134" spans="1:19" x14ac:dyDescent="0.25">
      <c r="A134" s="2" t="s">
        <v>2460</v>
      </c>
      <c r="B134" s="2" t="s">
        <v>2463</v>
      </c>
      <c r="C134" s="43">
        <v>1</v>
      </c>
      <c r="D134" s="1" t="s">
        <v>64</v>
      </c>
      <c r="E134" s="1" t="s">
        <v>65</v>
      </c>
      <c r="F134" s="1" t="str">
        <f>UnitControlCenter!$B$15</f>
        <v>terawatt-hours (TWh) / year</v>
      </c>
      <c r="G134" s="1" t="s">
        <v>2348</v>
      </c>
    </row>
    <row r="135" spans="1:19" x14ac:dyDescent="0.25">
      <c r="A135" s="2" t="s">
        <v>2460</v>
      </c>
      <c r="B135" s="2" t="s">
        <v>2464</v>
      </c>
      <c r="C135" s="43">
        <v>1</v>
      </c>
      <c r="D135" s="1" t="s">
        <v>64</v>
      </c>
      <c r="E135" s="1" t="s">
        <v>65</v>
      </c>
      <c r="F135" s="1" t="str">
        <f>UnitControlCenter!$B$27</f>
        <v>millions of metric tons / year</v>
      </c>
      <c r="G135" s="1" t="s">
        <v>2347</v>
      </c>
    </row>
    <row r="136" spans="1:19" x14ac:dyDescent="0.25">
      <c r="A136" s="2" t="s">
        <v>2460</v>
      </c>
      <c r="B136" s="2" t="s">
        <v>2465</v>
      </c>
      <c r="C136" s="43">
        <v>0</v>
      </c>
      <c r="D136" s="1" t="s">
        <v>64</v>
      </c>
      <c r="E136" s="1" t="s">
        <v>65</v>
      </c>
      <c r="F136" s="1" t="str">
        <f>UnitControlCenter!$B$27</f>
        <v>millions of metric tons / year</v>
      </c>
      <c r="G136" s="1" t="s">
        <v>2346</v>
      </c>
    </row>
    <row r="137" spans="1:19" x14ac:dyDescent="0.25">
      <c r="A137" s="2" t="s">
        <v>2460</v>
      </c>
      <c r="B137" s="2" t="s">
        <v>2466</v>
      </c>
      <c r="C137" s="43">
        <v>1</v>
      </c>
      <c r="D137" s="1" t="s">
        <v>64</v>
      </c>
      <c r="E137" s="1" t="s">
        <v>65</v>
      </c>
      <c r="F137" s="1" t="str">
        <f>UnitControlCenter!$B$28</f>
        <v>billion cubic meters / year</v>
      </c>
      <c r="G137" s="1" t="s">
        <v>2345</v>
      </c>
    </row>
    <row r="138" spans="1:19" ht="30" x14ac:dyDescent="0.25">
      <c r="A138" s="2" t="s">
        <v>2460</v>
      </c>
      <c r="B138" s="2" t="s">
        <v>2467</v>
      </c>
      <c r="C138" s="43">
        <v>1</v>
      </c>
      <c r="D138" s="1" t="s">
        <v>64</v>
      </c>
      <c r="E138" s="1" t="s">
        <v>65</v>
      </c>
      <c r="F138" s="1" t="str">
        <f>UnitControlCenter!$B$29</f>
        <v>millions of metric tons / year</v>
      </c>
      <c r="G138" s="1" t="s">
        <v>2344</v>
      </c>
    </row>
    <row r="139" spans="1:19" x14ac:dyDescent="0.25">
      <c r="A139" s="2" t="s">
        <v>2460</v>
      </c>
      <c r="B139" s="2" t="s">
        <v>2468</v>
      </c>
      <c r="C139" s="43">
        <v>1</v>
      </c>
      <c r="D139" s="1" t="s">
        <v>64</v>
      </c>
      <c r="E139" s="1" t="s">
        <v>65</v>
      </c>
      <c r="F139" s="1" t="str">
        <f>UnitControlCenter!$B$29</f>
        <v>millions of metric tons / year</v>
      </c>
      <c r="G139" s="1" t="s">
        <v>2410</v>
      </c>
    </row>
    <row r="140" spans="1:19" x14ac:dyDescent="0.25">
      <c r="A140" s="2" t="s">
        <v>2460</v>
      </c>
      <c r="B140" s="2" t="s">
        <v>2469</v>
      </c>
      <c r="C140" s="43">
        <v>1</v>
      </c>
      <c r="D140" s="1" t="s">
        <v>64</v>
      </c>
      <c r="E140" s="1" t="s">
        <v>65</v>
      </c>
      <c r="F140" s="1" t="str">
        <f>UnitControlCenter!$B$27</f>
        <v>millions of metric tons / year</v>
      </c>
      <c r="G140" s="1" t="s">
        <v>2411</v>
      </c>
    </row>
    <row r="141" spans="1:19" ht="30" x14ac:dyDescent="0.25">
      <c r="A141" s="2" t="s">
        <v>2460</v>
      </c>
      <c r="B141" s="2" t="s">
        <v>2699</v>
      </c>
      <c r="C141" s="43">
        <v>1</v>
      </c>
      <c r="D141" s="1" t="s">
        <v>64</v>
      </c>
      <c r="E141" s="1" t="s">
        <v>65</v>
      </c>
      <c r="F141" s="1" t="str">
        <f>UnitControlCenter!$B$30</f>
        <v>thousand metric tons / year</v>
      </c>
      <c r="G141" s="1" t="s">
        <v>2702</v>
      </c>
    </row>
    <row r="142" spans="1:19" ht="30" x14ac:dyDescent="0.25">
      <c r="A142" s="2" t="s">
        <v>2460</v>
      </c>
      <c r="B142" s="2" t="s">
        <v>2700</v>
      </c>
      <c r="C142" s="43">
        <v>1</v>
      </c>
      <c r="D142" s="1" t="s">
        <v>64</v>
      </c>
      <c r="E142" s="1" t="s">
        <v>65</v>
      </c>
      <c r="F142" s="1" t="str">
        <f>UnitControlCenter!$B$27</f>
        <v>millions of metric tons / year</v>
      </c>
      <c r="G142" s="1" t="s">
        <v>2703</v>
      </c>
    </row>
    <row r="143" spans="1:19" ht="15.75" thickBot="1" x14ac:dyDescent="0.3">
      <c r="A143" s="198" t="s">
        <v>2460</v>
      </c>
      <c r="B143" s="198" t="s">
        <v>2701</v>
      </c>
      <c r="C143" s="205">
        <v>1</v>
      </c>
      <c r="D143" s="199" t="s">
        <v>64</v>
      </c>
      <c r="E143" s="199" t="s">
        <v>65</v>
      </c>
      <c r="F143" s="199" t="str">
        <f>UnitControlCenter!$B$5</f>
        <v>thousand metric tons / year</v>
      </c>
      <c r="G143" s="199" t="s">
        <v>2704</v>
      </c>
      <c r="H143" s="199"/>
      <c r="I143" s="199"/>
      <c r="J143" s="199"/>
      <c r="K143" s="199"/>
      <c r="L143" s="199"/>
      <c r="M143" s="199"/>
      <c r="N143" s="199"/>
      <c r="O143" s="199"/>
      <c r="P143" s="199"/>
      <c r="Q143" s="199"/>
      <c r="R143" s="199"/>
      <c r="S143" s="199"/>
    </row>
    <row r="144" spans="1:19" ht="60" x14ac:dyDescent="0.25">
      <c r="A144" s="2" t="s">
        <v>2834</v>
      </c>
      <c r="B144" s="2" t="s">
        <v>2710</v>
      </c>
      <c r="C144" s="43">
        <v>1</v>
      </c>
      <c r="D144" s="1" t="s">
        <v>66</v>
      </c>
      <c r="E144" s="1" t="s">
        <v>67</v>
      </c>
      <c r="F144" s="1" t="str">
        <f>UnitControlCenter!$B$31</f>
        <v>petajoules / year</v>
      </c>
      <c r="G144" s="1" t="s">
        <v>2716</v>
      </c>
      <c r="H144" s="1" t="s">
        <v>2717</v>
      </c>
      <c r="I144" s="1" t="s">
        <v>2718</v>
      </c>
    </row>
    <row r="145" spans="1:19" ht="60" x14ac:dyDescent="0.25">
      <c r="A145" s="2" t="s">
        <v>2834</v>
      </c>
      <c r="B145" s="2" t="s">
        <v>2470</v>
      </c>
      <c r="C145" s="43">
        <v>1</v>
      </c>
      <c r="D145" s="1" t="s">
        <v>66</v>
      </c>
      <c r="E145" s="1" t="s">
        <v>65</v>
      </c>
      <c r="F145" s="1" t="str">
        <f>UnitControlCenter!$B$31</f>
        <v>petajoules / year</v>
      </c>
      <c r="G145" s="1" t="s">
        <v>2719</v>
      </c>
      <c r="H145" s="1" t="s">
        <v>2717</v>
      </c>
      <c r="I145" s="1" t="s">
        <v>2718</v>
      </c>
    </row>
    <row r="146" spans="1:19" ht="60" x14ac:dyDescent="0.25">
      <c r="A146" s="2" t="s">
        <v>2834</v>
      </c>
      <c r="B146" s="2" t="s">
        <v>2711</v>
      </c>
      <c r="C146" s="43">
        <v>1</v>
      </c>
      <c r="D146" s="1" t="s">
        <v>66</v>
      </c>
      <c r="E146" s="1" t="s">
        <v>67</v>
      </c>
      <c r="F146" s="1" t="str">
        <f>UnitControlCenter!$B$8</f>
        <v>billion 2019 dollars / year</v>
      </c>
      <c r="G146" s="1" t="s">
        <v>2720</v>
      </c>
      <c r="H146" s="1" t="s">
        <v>2717</v>
      </c>
      <c r="I146" s="1" t="s">
        <v>2718</v>
      </c>
    </row>
    <row r="147" spans="1:19" ht="75" x14ac:dyDescent="0.25">
      <c r="A147" s="2" t="s">
        <v>2834</v>
      </c>
      <c r="B147" s="2" t="s">
        <v>2708</v>
      </c>
      <c r="C147" s="43">
        <v>1</v>
      </c>
      <c r="D147" s="1" t="s">
        <v>66</v>
      </c>
      <c r="E147" s="1" t="s">
        <v>65</v>
      </c>
      <c r="F147" s="1" t="str">
        <f>UnitControlCenter!$B$8</f>
        <v>billion 2019 dollars / year</v>
      </c>
      <c r="G147" s="1" t="s">
        <v>2721</v>
      </c>
      <c r="H147" s="1" t="s">
        <v>2717</v>
      </c>
      <c r="I147" s="1" t="s">
        <v>2718</v>
      </c>
    </row>
    <row r="148" spans="1:19" ht="60" x14ac:dyDescent="0.25">
      <c r="A148" s="2" t="s">
        <v>2834</v>
      </c>
      <c r="B148" s="2" t="s">
        <v>2984</v>
      </c>
      <c r="C148" s="43">
        <v>1</v>
      </c>
      <c r="D148" s="1" t="s">
        <v>66</v>
      </c>
      <c r="E148" s="1" t="s">
        <v>67</v>
      </c>
      <c r="F148" s="1" t="str">
        <f>UnitControlCenter!B3</f>
        <v>million metric tons / year</v>
      </c>
      <c r="G148" s="1" t="s">
        <v>2988</v>
      </c>
      <c r="H148" s="1" t="s">
        <v>2986</v>
      </c>
      <c r="I148" s="1" t="s">
        <v>2987</v>
      </c>
    </row>
    <row r="149" spans="1:19" ht="60" x14ac:dyDescent="0.25">
      <c r="A149" s="2" t="s">
        <v>2834</v>
      </c>
      <c r="B149" s="2" t="s">
        <v>2985</v>
      </c>
      <c r="C149" s="43">
        <v>1</v>
      </c>
      <c r="D149" s="1" t="s">
        <v>66</v>
      </c>
      <c r="E149" s="1" t="s">
        <v>65</v>
      </c>
      <c r="F149" s="1" t="str">
        <f>UnitControlCenter!B3</f>
        <v>million metric tons / year</v>
      </c>
      <c r="G149" s="1" t="s">
        <v>2989</v>
      </c>
      <c r="H149" s="1" t="s">
        <v>2986</v>
      </c>
      <c r="I149" s="1" t="s">
        <v>2987</v>
      </c>
    </row>
    <row r="150" spans="1:19" ht="60" x14ac:dyDescent="0.25">
      <c r="A150" s="2" t="s">
        <v>2834</v>
      </c>
      <c r="B150" s="2" t="s">
        <v>2712</v>
      </c>
      <c r="C150" s="43">
        <v>1</v>
      </c>
      <c r="D150" s="1" t="s">
        <v>66</v>
      </c>
      <c r="E150" s="1" t="s">
        <v>67</v>
      </c>
      <c r="F150" s="1" t="str">
        <f>UnitControlCenter!$B$31</f>
        <v>petajoules / year</v>
      </c>
      <c r="G150" s="1" t="s">
        <v>2803</v>
      </c>
      <c r="H150" s="1" t="s">
        <v>2798</v>
      </c>
      <c r="I150" s="1" t="s">
        <v>2799</v>
      </c>
    </row>
    <row r="151" spans="1:19" ht="75" x14ac:dyDescent="0.25">
      <c r="A151" s="2" t="s">
        <v>2834</v>
      </c>
      <c r="B151" s="2" t="s">
        <v>2471</v>
      </c>
      <c r="C151" s="43">
        <v>1</v>
      </c>
      <c r="D151" s="1" t="s">
        <v>66</v>
      </c>
      <c r="E151" s="1" t="s">
        <v>65</v>
      </c>
      <c r="F151" s="1" t="str">
        <f>UnitControlCenter!$B$31</f>
        <v>petajoules / year</v>
      </c>
      <c r="G151" s="1" t="s">
        <v>2804</v>
      </c>
      <c r="H151" s="1" t="s">
        <v>2798</v>
      </c>
      <c r="I151" s="1" t="s">
        <v>2800</v>
      </c>
    </row>
    <row r="152" spans="1:19" ht="75" x14ac:dyDescent="0.25">
      <c r="A152" s="2" t="s">
        <v>2834</v>
      </c>
      <c r="B152" s="2" t="s">
        <v>2713</v>
      </c>
      <c r="C152" s="43">
        <v>1</v>
      </c>
      <c r="D152" s="1" t="s">
        <v>66</v>
      </c>
      <c r="E152" s="1" t="s">
        <v>67</v>
      </c>
      <c r="F152" s="1" t="str">
        <f>UnitControlCenter!$B$8</f>
        <v>billion 2019 dollars / year</v>
      </c>
      <c r="G152" s="1" t="s">
        <v>2805</v>
      </c>
      <c r="H152" s="1" t="s">
        <v>2798</v>
      </c>
      <c r="I152" s="1" t="s">
        <v>2801</v>
      </c>
    </row>
    <row r="153" spans="1:19" ht="90" x14ac:dyDescent="0.25">
      <c r="A153" s="2" t="s">
        <v>2834</v>
      </c>
      <c r="B153" s="2" t="s">
        <v>2709</v>
      </c>
      <c r="C153" s="43">
        <v>1</v>
      </c>
      <c r="D153" s="1" t="s">
        <v>66</v>
      </c>
      <c r="E153" s="1" t="s">
        <v>65</v>
      </c>
      <c r="F153" s="1" t="str">
        <f>UnitControlCenter!$B$8</f>
        <v>billion 2019 dollars / year</v>
      </c>
      <c r="G153" s="1" t="s">
        <v>2806</v>
      </c>
      <c r="H153" s="1" t="s">
        <v>2798</v>
      </c>
      <c r="I153" s="1" t="s">
        <v>2802</v>
      </c>
    </row>
    <row r="154" spans="1:19" ht="105" x14ac:dyDescent="0.25">
      <c r="A154" s="2" t="s">
        <v>2834</v>
      </c>
      <c r="B154" s="2" t="s">
        <v>2835</v>
      </c>
      <c r="C154" s="43">
        <v>1</v>
      </c>
      <c r="D154" s="1" t="s">
        <v>66</v>
      </c>
      <c r="E154" s="1" t="s">
        <v>67</v>
      </c>
      <c r="F154" s="1" t="str">
        <f>UnitControlCenter!$B$25</f>
        <v>petajoules / year</v>
      </c>
      <c r="G154" s="1" t="s">
        <v>2837</v>
      </c>
      <c r="H154" s="1" t="s">
        <v>2839</v>
      </c>
      <c r="I154" s="1" t="s">
        <v>2840</v>
      </c>
    </row>
    <row r="155" spans="1:19" ht="120.75" thickBot="1" x14ac:dyDescent="0.3">
      <c r="A155" s="198" t="s">
        <v>2834</v>
      </c>
      <c r="B155" s="198" t="s">
        <v>2836</v>
      </c>
      <c r="C155" s="205">
        <v>1</v>
      </c>
      <c r="D155" s="199" t="s">
        <v>66</v>
      </c>
      <c r="E155" s="199" t="s">
        <v>65</v>
      </c>
      <c r="F155" s="199" t="str">
        <f>UnitControlCenter!$B$25</f>
        <v>petajoules / year</v>
      </c>
      <c r="G155" s="199" t="s">
        <v>2838</v>
      </c>
      <c r="H155" s="199" t="s">
        <v>2839</v>
      </c>
      <c r="I155" s="199" t="s">
        <v>2840</v>
      </c>
      <c r="J155" s="199"/>
      <c r="K155" s="199"/>
      <c r="L155" s="199"/>
      <c r="M155" s="199"/>
      <c r="N155" s="199"/>
      <c r="O155" s="199"/>
      <c r="P155" s="199"/>
      <c r="Q155" s="199"/>
      <c r="R155" s="199"/>
      <c r="S155" s="199"/>
    </row>
    <row r="156" spans="1:19" ht="75" x14ac:dyDescent="0.25">
      <c r="A156" s="2" t="s">
        <v>2395</v>
      </c>
      <c r="B156" s="2" t="s">
        <v>96</v>
      </c>
      <c r="C156" s="43">
        <v>1</v>
      </c>
      <c r="D156" s="1" t="s">
        <v>66</v>
      </c>
      <c r="E156" s="1" t="s">
        <v>2402</v>
      </c>
      <c r="F156" s="1" t="str">
        <f>UnitControlCenter!$B$17</f>
        <v>2019 dollars / megawatt-hour (MWh)</v>
      </c>
      <c r="G156" s="1" t="s">
        <v>2722</v>
      </c>
      <c r="H156" s="1" t="s">
        <v>2921</v>
      </c>
      <c r="I156" s="1" t="s">
        <v>2723</v>
      </c>
    </row>
    <row r="157" spans="1:19" ht="45" x14ac:dyDescent="0.25">
      <c r="A157" s="2" t="s">
        <v>2395</v>
      </c>
      <c r="B157" s="2" t="s">
        <v>469</v>
      </c>
      <c r="C157" s="43">
        <v>1</v>
      </c>
      <c r="D157" s="1" t="s">
        <v>66</v>
      </c>
      <c r="E157" s="1" t="s">
        <v>2402</v>
      </c>
      <c r="F157" s="1" t="str">
        <f>UnitControlCenter!$B$32</f>
        <v>2019 dollars / metric ton</v>
      </c>
      <c r="G157" s="1" t="s">
        <v>2732</v>
      </c>
      <c r="H157" s="1" t="s">
        <v>2733</v>
      </c>
      <c r="I157" s="1" t="s">
        <v>2734</v>
      </c>
    </row>
    <row r="158" spans="1:19" x14ac:dyDescent="0.25">
      <c r="A158" s="2" t="s">
        <v>2395</v>
      </c>
      <c r="B158" s="2" t="s">
        <v>466</v>
      </c>
      <c r="C158" s="43">
        <v>0</v>
      </c>
      <c r="D158" s="1" t="s">
        <v>66</v>
      </c>
      <c r="E158" s="1" t="s">
        <v>2402</v>
      </c>
      <c r="F158" s="1" t="str">
        <f>UnitControlCenter!$B$32</f>
        <v>2019 dollars / metric ton</v>
      </c>
      <c r="G158" s="1" t="s">
        <v>2413</v>
      </c>
      <c r="H158" s="1" t="s">
        <v>362</v>
      </c>
      <c r="I158" s="1" t="s">
        <v>2608</v>
      </c>
    </row>
    <row r="159" spans="1:19" ht="75" x14ac:dyDescent="0.25">
      <c r="A159" s="2" t="s">
        <v>2395</v>
      </c>
      <c r="B159" s="2" t="s">
        <v>90</v>
      </c>
      <c r="C159" s="43">
        <v>1</v>
      </c>
      <c r="D159" s="1" t="s">
        <v>66</v>
      </c>
      <c r="E159" s="1" t="s">
        <v>2402</v>
      </c>
      <c r="F159" s="1" t="str">
        <f>UnitControlCenter!$B$33</f>
        <v>2019 dollars / cubic meter</v>
      </c>
      <c r="G159" s="1" t="s">
        <v>2724</v>
      </c>
      <c r="H159" s="1" t="s">
        <v>2725</v>
      </c>
      <c r="I159" s="1" t="s">
        <v>2726</v>
      </c>
    </row>
    <row r="160" spans="1:19" x14ac:dyDescent="0.25">
      <c r="A160" s="2" t="s">
        <v>2395</v>
      </c>
      <c r="B160" s="2" t="s">
        <v>98</v>
      </c>
      <c r="C160" s="43">
        <v>1</v>
      </c>
      <c r="D160" s="1" t="s">
        <v>66</v>
      </c>
      <c r="E160" s="1" t="s">
        <v>2402</v>
      </c>
      <c r="F160" s="1" t="str">
        <f>UnitControlCenter!$B$34</f>
        <v>2019 dollars / liter</v>
      </c>
      <c r="G160" s="1" t="s">
        <v>2415</v>
      </c>
      <c r="H160" s="1" t="s">
        <v>357</v>
      </c>
      <c r="I160" s="43">
        <v>969696</v>
      </c>
    </row>
    <row r="161" spans="1:19" ht="90" x14ac:dyDescent="0.25">
      <c r="A161" s="2" t="s">
        <v>2395</v>
      </c>
      <c r="B161" s="2" t="s">
        <v>99</v>
      </c>
      <c r="C161" s="43">
        <v>1</v>
      </c>
      <c r="D161" s="1" t="s">
        <v>66</v>
      </c>
      <c r="E161" s="1" t="s">
        <v>2402</v>
      </c>
      <c r="F161" s="1" t="str">
        <f>UnitControlCenter!$B$34</f>
        <v>2019 dollars / liter</v>
      </c>
      <c r="G161" s="1" t="s">
        <v>2727</v>
      </c>
      <c r="H161" s="1" t="s">
        <v>2725</v>
      </c>
      <c r="I161" s="1" t="s">
        <v>2726</v>
      </c>
    </row>
    <row r="162" spans="1:19" ht="60" x14ac:dyDescent="0.25">
      <c r="A162" s="2" t="s">
        <v>2395</v>
      </c>
      <c r="B162" s="2" t="s">
        <v>95</v>
      </c>
      <c r="C162" s="43">
        <v>1</v>
      </c>
      <c r="D162" s="1" t="s">
        <v>66</v>
      </c>
      <c r="E162" s="1" t="s">
        <v>2402</v>
      </c>
      <c r="F162" s="1" t="str">
        <f>UnitControlCenter!$B$32</f>
        <v>2019 dollars / metric ton</v>
      </c>
      <c r="G162" s="1" t="s">
        <v>2728</v>
      </c>
      <c r="H162" s="1" t="s">
        <v>2729</v>
      </c>
      <c r="I162" s="1" t="s">
        <v>2730</v>
      </c>
    </row>
    <row r="163" spans="1:19" ht="60" x14ac:dyDescent="0.25">
      <c r="A163" s="2" t="s">
        <v>2395</v>
      </c>
      <c r="B163" s="2" t="s">
        <v>2658</v>
      </c>
      <c r="C163" s="43">
        <v>1</v>
      </c>
      <c r="D163" s="1" t="s">
        <v>66</v>
      </c>
      <c r="E163" s="1" t="s">
        <v>2402</v>
      </c>
      <c r="F163" s="1" t="str">
        <f>UnitControlCenter!$B$35</f>
        <v>2019 dollars / metric ton</v>
      </c>
      <c r="G163" s="1" t="s">
        <v>2795</v>
      </c>
      <c r="H163" s="1" t="s">
        <v>2796</v>
      </c>
      <c r="I163" s="1" t="s">
        <v>2797</v>
      </c>
    </row>
    <row r="164" spans="1:19" ht="60" x14ac:dyDescent="0.25">
      <c r="A164" s="2" t="s">
        <v>2395</v>
      </c>
      <c r="B164" s="2" t="s">
        <v>2731</v>
      </c>
      <c r="C164" s="43">
        <v>1</v>
      </c>
      <c r="D164" s="1" t="s">
        <v>66</v>
      </c>
      <c r="E164" s="1" t="s">
        <v>2402</v>
      </c>
      <c r="F164" s="1" t="str">
        <f>UnitControlCenter!$B$34</f>
        <v>2019 dollars / liter</v>
      </c>
      <c r="G164" s="1" t="s">
        <v>2735</v>
      </c>
      <c r="H164" s="1" t="s">
        <v>2412</v>
      </c>
      <c r="I164" s="1" t="s">
        <v>2654</v>
      </c>
    </row>
    <row r="165" spans="1:19" ht="30.75" thickBot="1" x14ac:dyDescent="0.3">
      <c r="A165" s="198" t="s">
        <v>2395</v>
      </c>
      <c r="B165" s="198" t="s">
        <v>2527</v>
      </c>
      <c r="C165" s="205">
        <v>1</v>
      </c>
      <c r="D165" s="199" t="s">
        <v>66</v>
      </c>
      <c r="E165" s="199" t="s">
        <v>2402</v>
      </c>
      <c r="F165" s="199" t="str">
        <f>UnitControlCenter!$B$36</f>
        <v>2019 dollars / kg</v>
      </c>
      <c r="G165" s="199" t="s">
        <v>2845</v>
      </c>
      <c r="H165" s="199" t="s">
        <v>2846</v>
      </c>
      <c r="I165" s="199" t="s">
        <v>2847</v>
      </c>
      <c r="J165" s="199"/>
      <c r="K165" s="199"/>
      <c r="L165" s="199"/>
      <c r="M165" s="199"/>
      <c r="N165" s="199"/>
      <c r="O165" s="199"/>
      <c r="P165" s="199"/>
      <c r="Q165" s="199"/>
      <c r="R165" s="199"/>
      <c r="S165" s="199"/>
    </row>
    <row r="166" spans="1:19" x14ac:dyDescent="0.25">
      <c r="A166" s="2" t="s">
        <v>2396</v>
      </c>
      <c r="B166" s="2" t="s">
        <v>2397</v>
      </c>
      <c r="C166" s="43">
        <v>1</v>
      </c>
      <c r="D166" s="1" t="s">
        <v>64</v>
      </c>
      <c r="E166" s="1" t="s">
        <v>65</v>
      </c>
      <c r="F166" s="1" t="str">
        <f>UnitControlCenter!$B$37</f>
        <v>2019 dollars / kilowatt-hour (kWh)</v>
      </c>
      <c r="G166" s="1" t="s">
        <v>2416</v>
      </c>
    </row>
    <row r="167" spans="1:19" ht="30" x14ac:dyDescent="0.25">
      <c r="A167" s="2" t="s">
        <v>2396</v>
      </c>
      <c r="B167" s="2" t="s">
        <v>2398</v>
      </c>
      <c r="C167" s="43">
        <v>1</v>
      </c>
      <c r="D167" s="1" t="s">
        <v>66</v>
      </c>
      <c r="E167" s="1" t="s">
        <v>65</v>
      </c>
      <c r="F167" s="1" t="str">
        <f>UnitControlCenter!$B$38</f>
        <v>cost of eqpt. to capture 1 metric ton CO2e/yr (2019 dollars)</v>
      </c>
      <c r="G167" s="1" t="s">
        <v>2420</v>
      </c>
      <c r="H167" s="1" t="s">
        <v>2421</v>
      </c>
      <c r="I167" s="1" t="s">
        <v>2615</v>
      </c>
    </row>
    <row r="168" spans="1:19" ht="30" x14ac:dyDescent="0.25">
      <c r="A168" s="2" t="s">
        <v>2396</v>
      </c>
      <c r="B168" s="2" t="s">
        <v>2399</v>
      </c>
      <c r="C168" s="43">
        <v>1</v>
      </c>
      <c r="D168" s="1" t="s">
        <v>64</v>
      </c>
      <c r="E168" s="1" t="s">
        <v>65</v>
      </c>
      <c r="F168" s="1" t="str">
        <f>UnitControlCenter!$B$39</f>
        <v>million 2019 dollars / megawatt (MW)</v>
      </c>
      <c r="G168" s="1" t="s">
        <v>2417</v>
      </c>
    </row>
    <row r="169" spans="1:19" ht="30" x14ac:dyDescent="0.25">
      <c r="A169" s="2" t="s">
        <v>2396</v>
      </c>
      <c r="B169" s="2" t="s">
        <v>2400</v>
      </c>
      <c r="C169" s="43">
        <v>1</v>
      </c>
      <c r="D169" s="1" t="s">
        <v>64</v>
      </c>
      <c r="E169" s="1" t="s">
        <v>65</v>
      </c>
      <c r="F169" s="1" t="str">
        <f>UnitControlCenter!$B$39</f>
        <v>million 2019 dollars / megawatt (MW)</v>
      </c>
      <c r="G169" s="1" t="s">
        <v>2418</v>
      </c>
    </row>
    <row r="170" spans="1:19" ht="30" x14ac:dyDescent="0.25">
      <c r="A170" s="2" t="s">
        <v>2396</v>
      </c>
      <c r="B170" s="2" t="s">
        <v>2401</v>
      </c>
      <c r="C170" s="43">
        <v>1</v>
      </c>
      <c r="D170" s="1" t="s">
        <v>64</v>
      </c>
      <c r="E170" s="1" t="s">
        <v>65</v>
      </c>
      <c r="F170" s="1" t="str">
        <f>UnitControlCenter!$B$39</f>
        <v>million 2019 dollars / megawatt (MW)</v>
      </c>
      <c r="G170" s="1" t="s">
        <v>2419</v>
      </c>
    </row>
    <row r="171" spans="1:19" ht="30.75" thickBot="1" x14ac:dyDescent="0.3">
      <c r="A171" s="198" t="s">
        <v>2396</v>
      </c>
      <c r="B171" s="198" t="s">
        <v>2543</v>
      </c>
      <c r="C171" s="205">
        <v>1</v>
      </c>
      <c r="D171" s="199" t="s">
        <v>64</v>
      </c>
      <c r="E171" s="199" t="s">
        <v>65</v>
      </c>
      <c r="F171" s="199" t="str">
        <f>UnitControlCenter!$B$40</f>
        <v>cost of eqpt. to produce 1 kg H2/yr (2019 dollars)</v>
      </c>
      <c r="G171" s="199" t="s">
        <v>2544</v>
      </c>
      <c r="H171" s="199"/>
      <c r="I171" s="199"/>
      <c r="J171" s="199"/>
      <c r="K171" s="199"/>
      <c r="L171" s="199"/>
      <c r="M171" s="199"/>
      <c r="N171" s="199"/>
      <c r="O171" s="199"/>
      <c r="P171" s="199"/>
      <c r="Q171" s="199"/>
      <c r="R171" s="199"/>
      <c r="S171" s="199"/>
    </row>
  </sheetData>
  <conditionalFormatting sqref="C2:C17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2602</v>
      </c>
      <c r="B1" s="175"/>
      <c r="C1" s="161"/>
      <c r="D1" s="161"/>
    </row>
    <row r="2" spans="1:4" x14ac:dyDescent="0.25">
      <c r="A2" s="9" t="s">
        <v>2566</v>
      </c>
      <c r="B2" s="176" t="s">
        <v>2567</v>
      </c>
      <c r="C2" s="9" t="s">
        <v>2568</v>
      </c>
      <c r="D2" s="9" t="s">
        <v>2569</v>
      </c>
    </row>
    <row r="3" spans="1:4" x14ac:dyDescent="0.25">
      <c r="A3" t="s">
        <v>2576</v>
      </c>
      <c r="B3" s="20" t="s">
        <v>2587</v>
      </c>
      <c r="C3" s="182"/>
      <c r="D3" t="s">
        <v>459</v>
      </c>
    </row>
    <row r="4" spans="1:4" x14ac:dyDescent="0.25">
      <c r="A4" t="s">
        <v>2584</v>
      </c>
      <c r="B4" s="177" t="s">
        <v>2585</v>
      </c>
      <c r="C4" s="181"/>
      <c r="D4" t="s">
        <v>95</v>
      </c>
    </row>
    <row r="5" spans="1:4" x14ac:dyDescent="0.25">
      <c r="A5" t="s">
        <v>2613</v>
      </c>
      <c r="B5" s="20" t="s">
        <v>2607</v>
      </c>
      <c r="C5" s="191"/>
      <c r="D5" t="s">
        <v>94</v>
      </c>
    </row>
    <row r="6" spans="1:4" x14ac:dyDescent="0.25">
      <c r="A6" t="s">
        <v>2591</v>
      </c>
      <c r="B6" s="20" t="s">
        <v>2608</v>
      </c>
      <c r="C6" s="186"/>
      <c r="D6" t="s">
        <v>2603</v>
      </c>
    </row>
    <row r="7" spans="1:4" x14ac:dyDescent="0.25">
      <c r="A7" t="s">
        <v>2614</v>
      </c>
      <c r="B7" s="20" t="s">
        <v>2414</v>
      </c>
      <c r="C7" s="190"/>
      <c r="D7" t="s">
        <v>2604</v>
      </c>
    </row>
    <row r="8" spans="1:4" x14ac:dyDescent="0.25">
      <c r="A8" t="s">
        <v>2612</v>
      </c>
      <c r="B8" s="20" t="s">
        <v>2609</v>
      </c>
      <c r="C8" s="193"/>
      <c r="D8" t="s">
        <v>474</v>
      </c>
    </row>
    <row r="9" spans="1:4" x14ac:dyDescent="0.25">
      <c r="A9" t="s">
        <v>2592</v>
      </c>
      <c r="B9" s="20" t="s">
        <v>2588</v>
      </c>
      <c r="C9" s="185"/>
      <c r="D9" t="s">
        <v>477</v>
      </c>
    </row>
    <row r="10" spans="1:4" x14ac:dyDescent="0.25">
      <c r="A10" t="s">
        <v>2565</v>
      </c>
      <c r="B10" s="178" t="s">
        <v>2572</v>
      </c>
      <c r="C10" s="174"/>
      <c r="D10" t="s">
        <v>92</v>
      </c>
    </row>
    <row r="11" spans="1:4" x14ac:dyDescent="0.25">
      <c r="A11" t="s">
        <v>2593</v>
      </c>
      <c r="B11" s="20" t="s">
        <v>2589</v>
      </c>
      <c r="C11" s="187"/>
      <c r="D11" t="s">
        <v>91</v>
      </c>
    </row>
    <row r="12" spans="1:4" x14ac:dyDescent="0.25">
      <c r="A12" t="s">
        <v>2575</v>
      </c>
      <c r="B12" s="177" t="s">
        <v>2580</v>
      </c>
      <c r="C12" s="183"/>
      <c r="D12" t="s">
        <v>2605</v>
      </c>
    </row>
    <row r="13" spans="1:4" x14ac:dyDescent="0.25">
      <c r="A13" t="s">
        <v>2616</v>
      </c>
      <c r="B13" s="20" t="s">
        <v>2610</v>
      </c>
      <c r="C13" s="192"/>
      <c r="D13" t="s">
        <v>2526</v>
      </c>
    </row>
    <row r="14" spans="1:4" x14ac:dyDescent="0.25">
      <c r="A14" t="s">
        <v>2578</v>
      </c>
      <c r="B14" s="177" t="s">
        <v>2579</v>
      </c>
      <c r="C14" s="173"/>
      <c r="D14" t="s">
        <v>329</v>
      </c>
    </row>
    <row r="15" spans="1:4" x14ac:dyDescent="0.25">
      <c r="A15" t="s">
        <v>2659</v>
      </c>
      <c r="B15" s="177" t="s">
        <v>2661</v>
      </c>
      <c r="C15" s="195"/>
      <c r="D15" t="s">
        <v>2658</v>
      </c>
    </row>
    <row r="16" spans="1:4" x14ac:dyDescent="0.25">
      <c r="A16" t="s">
        <v>2660</v>
      </c>
      <c r="B16" s="177">
        <v>740000</v>
      </c>
      <c r="C16" s="196"/>
      <c r="D16" t="s">
        <v>2524</v>
      </c>
    </row>
    <row r="17" spans="1:4" x14ac:dyDescent="0.25">
      <c r="A17" t="s">
        <v>2594</v>
      </c>
      <c r="B17" s="20" t="s">
        <v>2590</v>
      </c>
      <c r="C17" s="188"/>
      <c r="D17" t="s">
        <v>330</v>
      </c>
    </row>
    <row r="18" spans="1:4" x14ac:dyDescent="0.25">
      <c r="A18" t="s">
        <v>2577</v>
      </c>
      <c r="B18" s="177" t="s">
        <v>2582</v>
      </c>
      <c r="C18" s="180"/>
      <c r="D18" t="s">
        <v>326</v>
      </c>
    </row>
    <row r="19" spans="1:4" x14ac:dyDescent="0.25">
      <c r="A19" t="s">
        <v>2601</v>
      </c>
      <c r="B19" s="20" t="s">
        <v>2600</v>
      </c>
      <c r="C19" s="189"/>
      <c r="D19" t="s">
        <v>466</v>
      </c>
    </row>
    <row r="20" spans="1:4" x14ac:dyDescent="0.25">
      <c r="A20" t="s">
        <v>2571</v>
      </c>
      <c r="B20" s="177" t="s">
        <v>2581</v>
      </c>
      <c r="C20" s="179"/>
      <c r="D20" t="s">
        <v>469</v>
      </c>
    </row>
    <row r="21" spans="1:4" x14ac:dyDescent="0.25">
      <c r="A21" t="s">
        <v>2617</v>
      </c>
      <c r="B21" s="20" t="s">
        <v>2611</v>
      </c>
      <c r="C21" s="194"/>
      <c r="D21" t="s">
        <v>2606</v>
      </c>
    </row>
    <row r="23" spans="1:4" x14ac:dyDescent="0.25">
      <c r="A23" s="42" t="s">
        <v>2586</v>
      </c>
      <c r="B23" s="175"/>
      <c r="C23" s="161"/>
      <c r="D23" s="161"/>
    </row>
    <row r="24" spans="1:4" s="9" customFormat="1" x14ac:dyDescent="0.25">
      <c r="A24" s="9" t="s">
        <v>2566</v>
      </c>
      <c r="B24" s="176" t="s">
        <v>2567</v>
      </c>
      <c r="C24" s="9" t="s">
        <v>2568</v>
      </c>
      <c r="D24" s="9" t="s">
        <v>2651</v>
      </c>
    </row>
    <row r="25" spans="1:4" x14ac:dyDescent="0.25">
      <c r="A25" t="s">
        <v>2592</v>
      </c>
      <c r="B25" s="20" t="s">
        <v>2588</v>
      </c>
      <c r="C25" s="185"/>
      <c r="D25" t="s">
        <v>2653</v>
      </c>
    </row>
    <row r="26" spans="1:4" x14ac:dyDescent="0.25">
      <c r="A26" t="s">
        <v>2565</v>
      </c>
      <c r="B26" s="178" t="s">
        <v>2572</v>
      </c>
      <c r="C26" s="174"/>
      <c r="D26" t="s">
        <v>2652</v>
      </c>
    </row>
    <row r="27" spans="1:4" x14ac:dyDescent="0.25">
      <c r="A27" t="s">
        <v>2577</v>
      </c>
      <c r="B27" s="20" t="s">
        <v>2582</v>
      </c>
      <c r="C27" s="180"/>
      <c r="D27" t="s">
        <v>4</v>
      </c>
    </row>
    <row r="28" spans="1:4" x14ac:dyDescent="0.25">
      <c r="A28" t="s">
        <v>2591</v>
      </c>
      <c r="B28" s="20" t="s">
        <v>2608</v>
      </c>
      <c r="C28" s="186"/>
      <c r="D28" t="s">
        <v>96</v>
      </c>
    </row>
    <row r="29" spans="1:4" x14ac:dyDescent="0.25">
      <c r="A29" t="s">
        <v>2571</v>
      </c>
      <c r="B29" s="20">
        <v>969696</v>
      </c>
      <c r="C29" s="179"/>
      <c r="D29" t="s">
        <v>9</v>
      </c>
    </row>
    <row r="30" spans="1:4" x14ac:dyDescent="0.25">
      <c r="A30" t="s">
        <v>2584</v>
      </c>
      <c r="B30" s="20" t="s">
        <v>2585</v>
      </c>
      <c r="C30" s="181"/>
      <c r="D30" t="s">
        <v>2475</v>
      </c>
    </row>
    <row r="31" spans="1:4" x14ac:dyDescent="0.25">
      <c r="A31" t="s">
        <v>2593</v>
      </c>
      <c r="B31" s="20" t="s">
        <v>2589</v>
      </c>
      <c r="C31" s="187"/>
      <c r="D31" t="s">
        <v>138</v>
      </c>
    </row>
    <row r="32" spans="1:4" x14ac:dyDescent="0.25">
      <c r="A32" t="s">
        <v>2594</v>
      </c>
      <c r="B32" s="20" t="s">
        <v>2590</v>
      </c>
      <c r="C32" s="188"/>
      <c r="D32" t="s">
        <v>2484</v>
      </c>
    </row>
    <row r="33" spans="1:4" x14ac:dyDescent="0.25">
      <c r="A33" t="s">
        <v>2576</v>
      </c>
      <c r="B33" s="20" t="s">
        <v>2587</v>
      </c>
      <c r="C33" s="184"/>
      <c r="D33" t="s">
        <v>2542</v>
      </c>
    </row>
    <row r="34" spans="1:4" x14ac:dyDescent="0.25">
      <c r="A34" t="s">
        <v>2659</v>
      </c>
      <c r="B34" s="177" t="s">
        <v>2661</v>
      </c>
      <c r="C34" s="195"/>
      <c r="D34" t="s">
        <v>2883</v>
      </c>
    </row>
    <row r="36" spans="1:4" x14ac:dyDescent="0.25">
      <c r="A36" s="42" t="s">
        <v>2595</v>
      </c>
      <c r="B36" s="175"/>
      <c r="C36" s="161"/>
      <c r="D36" s="161"/>
    </row>
    <row r="37" spans="1:4" x14ac:dyDescent="0.25">
      <c r="A37" s="9" t="s">
        <v>2566</v>
      </c>
      <c r="B37" s="176" t="s">
        <v>2567</v>
      </c>
      <c r="C37" s="9" t="s">
        <v>2568</v>
      </c>
      <c r="D37" s="9" t="s">
        <v>2569</v>
      </c>
    </row>
    <row r="38" spans="1:4" x14ac:dyDescent="0.25">
      <c r="A38" t="s">
        <v>2577</v>
      </c>
      <c r="B38" s="177" t="s">
        <v>2582</v>
      </c>
      <c r="C38" s="180"/>
      <c r="D38" t="s">
        <v>2596</v>
      </c>
    </row>
    <row r="39" spans="1:4" x14ac:dyDescent="0.25">
      <c r="A39" t="s">
        <v>2571</v>
      </c>
      <c r="B39" s="20">
        <v>969696</v>
      </c>
      <c r="C39" s="179"/>
      <c r="D39" t="s">
        <v>2597</v>
      </c>
    </row>
    <row r="40" spans="1:4" x14ac:dyDescent="0.25">
      <c r="A40" t="s">
        <v>2584</v>
      </c>
      <c r="B40" s="20" t="s">
        <v>2585</v>
      </c>
      <c r="C40" s="181"/>
      <c r="D40" t="s">
        <v>2598</v>
      </c>
    </row>
    <row r="41" spans="1:4" x14ac:dyDescent="0.25">
      <c r="A41" t="s">
        <v>2659</v>
      </c>
      <c r="B41" s="177" t="s">
        <v>2661</v>
      </c>
      <c r="C41" s="195"/>
      <c r="D41" t="s">
        <v>2884</v>
      </c>
    </row>
    <row r="43" spans="1:4" x14ac:dyDescent="0.25">
      <c r="A43" s="42" t="s">
        <v>2599</v>
      </c>
      <c r="B43" s="175"/>
      <c r="C43" s="161"/>
      <c r="D43" s="161"/>
    </row>
    <row r="44" spans="1:4" x14ac:dyDescent="0.25">
      <c r="A44" s="9" t="s">
        <v>2566</v>
      </c>
      <c r="B44" s="176" t="s">
        <v>2567</v>
      </c>
      <c r="C44" s="9" t="s">
        <v>2568</v>
      </c>
      <c r="D44" s="9" t="s">
        <v>2569</v>
      </c>
    </row>
    <row r="45" spans="1:4" x14ac:dyDescent="0.25">
      <c r="A45" t="s">
        <v>2584</v>
      </c>
      <c r="B45" s="20" t="s">
        <v>2585</v>
      </c>
      <c r="C45" s="181"/>
      <c r="D45" t="s">
        <v>2264</v>
      </c>
    </row>
    <row r="46" spans="1:4" x14ac:dyDescent="0.25">
      <c r="A46" t="s">
        <v>2578</v>
      </c>
      <c r="B46" s="177" t="s">
        <v>2579</v>
      </c>
      <c r="C46" s="173"/>
      <c r="D46" t="s">
        <v>873</v>
      </c>
    </row>
    <row r="47" spans="1:4" x14ac:dyDescent="0.25">
      <c r="A47" t="s">
        <v>2577</v>
      </c>
      <c r="B47" s="177" t="s">
        <v>2582</v>
      </c>
      <c r="C47" s="180"/>
      <c r="D47" t="s">
        <v>2262</v>
      </c>
    </row>
    <row r="48" spans="1:4" x14ac:dyDescent="0.25">
      <c r="A48" t="s">
        <v>2571</v>
      </c>
      <c r="B48" s="177" t="s">
        <v>2581</v>
      </c>
      <c r="C48" s="179"/>
      <c r="D48" t="s">
        <v>2246</v>
      </c>
    </row>
    <row r="49" spans="1:4" x14ac:dyDescent="0.25">
      <c r="B49" s="177"/>
    </row>
    <row r="50" spans="1:4" x14ac:dyDescent="0.25">
      <c r="A50" s="42" t="s">
        <v>2748</v>
      </c>
      <c r="B50" s="175"/>
      <c r="C50" s="161"/>
      <c r="D50" s="161"/>
    </row>
    <row r="51" spans="1:4" x14ac:dyDescent="0.25">
      <c r="A51" s="9" t="s">
        <v>2566</v>
      </c>
      <c r="B51" s="176" t="s">
        <v>2567</v>
      </c>
      <c r="C51" s="9" t="s">
        <v>2568</v>
      </c>
      <c r="D51" s="9" t="s">
        <v>2569</v>
      </c>
    </row>
    <row r="52" spans="1:4" x14ac:dyDescent="0.25">
      <c r="A52" t="s">
        <v>2577</v>
      </c>
      <c r="B52" s="177" t="s">
        <v>2582</v>
      </c>
      <c r="C52" s="180"/>
      <c r="D52" t="s">
        <v>2629</v>
      </c>
    </row>
    <row r="53" spans="1:4" x14ac:dyDescent="0.25">
      <c r="A53" t="s">
        <v>2592</v>
      </c>
      <c r="B53" s="20" t="s">
        <v>2588</v>
      </c>
      <c r="C53" s="185"/>
      <c r="D53" t="s">
        <v>2630</v>
      </c>
    </row>
    <row r="54" spans="1:4" x14ac:dyDescent="0.25">
      <c r="A54" t="s">
        <v>2591</v>
      </c>
      <c r="B54" s="20" t="s">
        <v>2608</v>
      </c>
      <c r="C54" s="186"/>
      <c r="D54" t="s">
        <v>2631</v>
      </c>
    </row>
    <row r="55" spans="1:4" x14ac:dyDescent="0.25">
      <c r="A55" t="s">
        <v>2584</v>
      </c>
      <c r="B55" s="177" t="s">
        <v>2585</v>
      </c>
      <c r="C55" s="181"/>
      <c r="D55" t="s">
        <v>2632</v>
      </c>
    </row>
    <row r="56" spans="1:4" x14ac:dyDescent="0.25">
      <c r="A56" t="s">
        <v>2578</v>
      </c>
      <c r="B56" s="177" t="s">
        <v>2579</v>
      </c>
      <c r="C56" s="173"/>
      <c r="D56" t="s">
        <v>2633</v>
      </c>
    </row>
    <row r="58" spans="1:4" x14ac:dyDescent="0.25">
      <c r="A58" s="42" t="s">
        <v>3049</v>
      </c>
      <c r="B58" s="175"/>
      <c r="C58" s="161"/>
      <c r="D58" s="161"/>
    </row>
    <row r="59" spans="1:4" x14ac:dyDescent="0.25">
      <c r="A59" s="9" t="s">
        <v>2566</v>
      </c>
      <c r="B59" s="176" t="s">
        <v>2567</v>
      </c>
      <c r="C59" s="9" t="s">
        <v>2568</v>
      </c>
      <c r="D59" s="9" t="s">
        <v>2569</v>
      </c>
    </row>
    <row r="60" spans="1:4" x14ac:dyDescent="0.25">
      <c r="A60" t="s">
        <v>2592</v>
      </c>
      <c r="B60" s="20" t="s">
        <v>2588</v>
      </c>
      <c r="C60" s="185"/>
      <c r="D60" t="s">
        <v>3037</v>
      </c>
    </row>
    <row r="61" spans="1:4" x14ac:dyDescent="0.25">
      <c r="A61" t="s">
        <v>2577</v>
      </c>
      <c r="B61" s="177" t="s">
        <v>2582</v>
      </c>
      <c r="C61" s="180"/>
      <c r="D61" t="s">
        <v>3036</v>
      </c>
    </row>
    <row r="62" spans="1:4" x14ac:dyDescent="0.25">
      <c r="A62" t="s">
        <v>2576</v>
      </c>
      <c r="B62" s="20" t="s">
        <v>2587</v>
      </c>
      <c r="C62" s="184"/>
      <c r="D62" t="s">
        <v>3033</v>
      </c>
    </row>
    <row r="63" spans="1:4" x14ac:dyDescent="0.25">
      <c r="A63" t="s">
        <v>2617</v>
      </c>
      <c r="B63" s="20" t="s">
        <v>2611</v>
      </c>
      <c r="C63" s="194"/>
      <c r="D63" t="s">
        <v>3034</v>
      </c>
    </row>
    <row r="64" spans="1:4" x14ac:dyDescent="0.25">
      <c r="A64" t="s">
        <v>2594</v>
      </c>
      <c r="B64" s="20" t="s">
        <v>2590</v>
      </c>
      <c r="C64" s="188"/>
      <c r="D64" t="s">
        <v>3035</v>
      </c>
    </row>
    <row r="66" spans="1:4" x14ac:dyDescent="0.25">
      <c r="A66" s="42" t="s">
        <v>3138</v>
      </c>
      <c r="B66" s="175"/>
      <c r="C66" s="161"/>
      <c r="D66" s="161"/>
    </row>
    <row r="67" spans="1:4" x14ac:dyDescent="0.25">
      <c r="A67" s="9" t="s">
        <v>2566</v>
      </c>
      <c r="B67" s="176" t="s">
        <v>2567</v>
      </c>
      <c r="C67" s="9" t="s">
        <v>2568</v>
      </c>
      <c r="D67" s="9" t="s">
        <v>2569</v>
      </c>
    </row>
    <row r="68" spans="1:4" x14ac:dyDescent="0.25">
      <c r="A68" t="s">
        <v>2659</v>
      </c>
      <c r="B68" s="177" t="s">
        <v>2661</v>
      </c>
      <c r="C68" s="195"/>
      <c r="D68" t="s">
        <v>3056</v>
      </c>
    </row>
    <row r="69" spans="1:4" x14ac:dyDescent="0.25">
      <c r="A69" t="s">
        <v>2592</v>
      </c>
      <c r="B69" s="20" t="s">
        <v>2588</v>
      </c>
      <c r="C69" s="185"/>
      <c r="D69" t="s">
        <v>3057</v>
      </c>
    </row>
    <row r="70" spans="1:4" x14ac:dyDescent="0.25">
      <c r="A70" t="s">
        <v>2594</v>
      </c>
      <c r="B70" s="20" t="s">
        <v>2590</v>
      </c>
      <c r="C70" s="188"/>
      <c r="D70" t="s">
        <v>480</v>
      </c>
    </row>
    <row r="71" spans="1:4" x14ac:dyDescent="0.25">
      <c r="A71" t="s">
        <v>2593</v>
      </c>
      <c r="B71" s="20" t="s">
        <v>2589</v>
      </c>
      <c r="C71" s="187"/>
      <c r="D71" t="s">
        <v>3058</v>
      </c>
    </row>
    <row r="72" spans="1:4" x14ac:dyDescent="0.25">
      <c r="A72" t="s">
        <v>2591</v>
      </c>
      <c r="B72" s="20" t="s">
        <v>2608</v>
      </c>
      <c r="C72" s="186"/>
      <c r="D72" t="s">
        <v>3059</v>
      </c>
    </row>
    <row r="73" spans="1:4" x14ac:dyDescent="0.25">
      <c r="A73" t="s">
        <v>2571</v>
      </c>
      <c r="B73" s="177" t="s">
        <v>2581</v>
      </c>
      <c r="C73" s="179"/>
      <c r="D73" t="s">
        <v>278</v>
      </c>
    </row>
    <row r="74" spans="1:4" x14ac:dyDescent="0.25">
      <c r="A74" t="s">
        <v>2577</v>
      </c>
      <c r="B74" s="177" t="s">
        <v>2582</v>
      </c>
      <c r="C74" s="180"/>
      <c r="D74" t="s">
        <v>3060</v>
      </c>
    </row>
    <row r="75" spans="1:4" x14ac:dyDescent="0.25">
      <c r="A75" t="s">
        <v>2584</v>
      </c>
      <c r="B75" s="177" t="s">
        <v>2585</v>
      </c>
      <c r="C75" s="181"/>
      <c r="D75" t="s">
        <v>3061</v>
      </c>
    </row>
    <row r="76" spans="1:4" x14ac:dyDescent="0.25">
      <c r="A76" t="s">
        <v>2576</v>
      </c>
      <c r="B76" s="20" t="s">
        <v>2587</v>
      </c>
      <c r="C76" s="184"/>
      <c r="D76" t="s">
        <v>3062</v>
      </c>
    </row>
    <row r="77" spans="1:4" x14ac:dyDescent="0.25">
      <c r="A77" t="s">
        <v>2578</v>
      </c>
      <c r="B77" s="177" t="s">
        <v>2579</v>
      </c>
      <c r="C77" s="173"/>
      <c r="D77" t="s">
        <v>2633</v>
      </c>
    </row>
    <row r="78" spans="1:4" x14ac:dyDescent="0.25">
      <c r="B78" s="177"/>
    </row>
    <row r="79" spans="1:4" x14ac:dyDescent="0.25">
      <c r="A79" s="42" t="s">
        <v>3018</v>
      </c>
      <c r="B79" s="175"/>
      <c r="C79" s="161"/>
      <c r="D79" s="161"/>
    </row>
    <row r="80" spans="1:4" x14ac:dyDescent="0.25">
      <c r="A80" s="9" t="s">
        <v>2566</v>
      </c>
      <c r="B80" s="176" t="s">
        <v>2567</v>
      </c>
      <c r="C80" s="9" t="s">
        <v>2568</v>
      </c>
      <c r="D80" s="9" t="s">
        <v>2569</v>
      </c>
    </row>
    <row r="81" spans="1:4" x14ac:dyDescent="0.25">
      <c r="A81" t="s">
        <v>2577</v>
      </c>
      <c r="B81" s="177" t="s">
        <v>2582</v>
      </c>
      <c r="C81" s="180"/>
      <c r="D81" t="s">
        <v>2954</v>
      </c>
    </row>
    <row r="82" spans="1:4" x14ac:dyDescent="0.25">
      <c r="A82" t="s">
        <v>2592</v>
      </c>
      <c r="B82" s="20" t="s">
        <v>2588</v>
      </c>
      <c r="C82" s="185"/>
      <c r="D82" t="s">
        <v>2955</v>
      </c>
    </row>
    <row r="83" spans="1:4" x14ac:dyDescent="0.25">
      <c r="A83" t="s">
        <v>2591</v>
      </c>
      <c r="B83" s="20" t="s">
        <v>2608</v>
      </c>
      <c r="C83" s="186"/>
      <c r="D83" t="s">
        <v>2956</v>
      </c>
    </row>
    <row r="84" spans="1:4" x14ac:dyDescent="0.25">
      <c r="A84" t="s">
        <v>2578</v>
      </c>
      <c r="B84" s="177" t="s">
        <v>2579</v>
      </c>
      <c r="C84" s="173"/>
      <c r="D84" t="s">
        <v>2633</v>
      </c>
    </row>
    <row r="86" spans="1:4" x14ac:dyDescent="0.25">
      <c r="A86" s="42" t="s">
        <v>3429</v>
      </c>
      <c r="B86" s="175"/>
      <c r="C86" s="161"/>
      <c r="D86" s="161"/>
    </row>
    <row r="87" spans="1:4" x14ac:dyDescent="0.25">
      <c r="A87" s="9" t="s">
        <v>2566</v>
      </c>
      <c r="B87" s="176" t="s">
        <v>2567</v>
      </c>
      <c r="C87" s="9" t="s">
        <v>2568</v>
      </c>
      <c r="D87" s="9" t="s">
        <v>2569</v>
      </c>
    </row>
    <row r="88" spans="1:4" x14ac:dyDescent="0.25">
      <c r="A88" t="s">
        <v>2613</v>
      </c>
      <c r="B88" s="20" t="s">
        <v>2607</v>
      </c>
      <c r="C88" s="191"/>
      <c r="D88" t="s">
        <v>3275</v>
      </c>
    </row>
    <row r="89" spans="1:4" x14ac:dyDescent="0.25">
      <c r="A89" t="s">
        <v>2584</v>
      </c>
      <c r="B89" s="177" t="s">
        <v>2585</v>
      </c>
      <c r="C89" s="181"/>
      <c r="D89" t="s">
        <v>3276</v>
      </c>
    </row>
    <row r="91" spans="1:4" x14ac:dyDescent="0.25">
      <c r="A91" s="42" t="s">
        <v>3277</v>
      </c>
      <c r="B91" s="175"/>
      <c r="C91" s="161"/>
      <c r="D91" s="161"/>
    </row>
    <row r="92" spans="1:4" x14ac:dyDescent="0.25">
      <c r="A92" s="9" t="s">
        <v>2566</v>
      </c>
      <c r="B92" s="176" t="s">
        <v>2567</v>
      </c>
      <c r="C92" s="9" t="s">
        <v>2568</v>
      </c>
      <c r="D92" s="9" t="s">
        <v>2569</v>
      </c>
    </row>
    <row r="93" spans="1:4" x14ac:dyDescent="0.25">
      <c r="A93" t="s">
        <v>2577</v>
      </c>
      <c r="B93" s="177" t="s">
        <v>2582</v>
      </c>
      <c r="C93" s="180"/>
      <c r="D93" t="s">
        <v>3278</v>
      </c>
    </row>
    <row r="94" spans="1:4" x14ac:dyDescent="0.25">
      <c r="A94" t="s">
        <v>2591</v>
      </c>
      <c r="B94" s="20" t="s">
        <v>2608</v>
      </c>
      <c r="C94" s="186"/>
      <c r="D94" t="s">
        <v>3279</v>
      </c>
    </row>
    <row r="95" spans="1:4" x14ac:dyDescent="0.25">
      <c r="A95" t="s">
        <v>2584</v>
      </c>
      <c r="B95" s="177" t="s">
        <v>2585</v>
      </c>
      <c r="C95" s="181"/>
      <c r="D95" t="s">
        <v>3280</v>
      </c>
    </row>
    <row r="96" spans="1:4" x14ac:dyDescent="0.25">
      <c r="A96" t="s">
        <v>2592</v>
      </c>
      <c r="B96" s="20" t="s">
        <v>2588</v>
      </c>
      <c r="C96" s="185"/>
      <c r="D96" t="s">
        <v>3281</v>
      </c>
    </row>
    <row r="98" spans="1:4" x14ac:dyDescent="0.25">
      <c r="A98" s="42" t="s">
        <v>3282</v>
      </c>
      <c r="B98" s="175"/>
      <c r="C98" s="161"/>
      <c r="D98" s="161"/>
    </row>
    <row r="99" spans="1:4" x14ac:dyDescent="0.25">
      <c r="A99" s="9" t="s">
        <v>2566</v>
      </c>
      <c r="B99" s="176" t="s">
        <v>2567</v>
      </c>
      <c r="C99" s="9" t="s">
        <v>2568</v>
      </c>
      <c r="D99" s="9" t="s">
        <v>2569</v>
      </c>
    </row>
    <row r="100" spans="1:4" x14ac:dyDescent="0.25">
      <c r="A100" t="s">
        <v>2617</v>
      </c>
      <c r="B100" s="20" t="s">
        <v>2611</v>
      </c>
      <c r="C100" s="194"/>
      <c r="D100" t="s">
        <v>3283</v>
      </c>
    </row>
    <row r="101" spans="1:4" x14ac:dyDescent="0.25">
      <c r="A101" t="s">
        <v>2593</v>
      </c>
      <c r="B101" s="20" t="s">
        <v>2589</v>
      </c>
      <c r="C101" s="187"/>
      <c r="D101" t="s">
        <v>3284</v>
      </c>
    </row>
    <row r="103" spans="1:4" x14ac:dyDescent="0.25">
      <c r="A103" s="42" t="s">
        <v>3285</v>
      </c>
      <c r="B103" s="175"/>
      <c r="C103" s="161"/>
      <c r="D103" s="161"/>
    </row>
    <row r="104" spans="1:4" x14ac:dyDescent="0.25">
      <c r="A104" s="9" t="s">
        <v>2566</v>
      </c>
      <c r="B104" s="176" t="s">
        <v>2567</v>
      </c>
      <c r="C104" s="9" t="s">
        <v>2568</v>
      </c>
      <c r="D104" s="9" t="s">
        <v>2569</v>
      </c>
    </row>
    <row r="105" spans="1:4" x14ac:dyDescent="0.25">
      <c r="A105" t="s">
        <v>2613</v>
      </c>
      <c r="B105" s="20" t="s">
        <v>2607</v>
      </c>
      <c r="C105" s="191"/>
      <c r="D105" t="s">
        <v>3286</v>
      </c>
    </row>
    <row r="106" spans="1:4" x14ac:dyDescent="0.25">
      <c r="A106" t="s">
        <v>2592</v>
      </c>
      <c r="B106" s="20" t="s">
        <v>2588</v>
      </c>
      <c r="C106" s="185"/>
      <c r="D106" t="s">
        <v>3287</v>
      </c>
    </row>
    <row r="107" spans="1:4" x14ac:dyDescent="0.25">
      <c r="A107" t="s">
        <v>2594</v>
      </c>
      <c r="B107" s="20" t="s">
        <v>2590</v>
      </c>
      <c r="C107" s="188"/>
      <c r="D107" t="s">
        <v>3288</v>
      </c>
    </row>
    <row r="108" spans="1:4" x14ac:dyDescent="0.25">
      <c r="A108" t="s">
        <v>2584</v>
      </c>
      <c r="B108" s="177" t="s">
        <v>2585</v>
      </c>
      <c r="C108" s="181"/>
      <c r="D108" t="s">
        <v>3289</v>
      </c>
    </row>
    <row r="109" spans="1:4" x14ac:dyDescent="0.25">
      <c r="A109" t="s">
        <v>2591</v>
      </c>
      <c r="B109" s="20" t="s">
        <v>2608</v>
      </c>
      <c r="C109" s="186"/>
      <c r="D109" t="s">
        <v>3290</v>
      </c>
    </row>
    <row r="110" spans="1:4" x14ac:dyDescent="0.25">
      <c r="A110" t="s">
        <v>2571</v>
      </c>
      <c r="B110" s="177" t="s">
        <v>2581</v>
      </c>
      <c r="C110" s="179"/>
      <c r="D110" t="s">
        <v>3291</v>
      </c>
    </row>
    <row r="111" spans="1:4" x14ac:dyDescent="0.25">
      <c r="A111" t="s">
        <v>2577</v>
      </c>
      <c r="B111" s="177" t="s">
        <v>2582</v>
      </c>
      <c r="C111" s="180"/>
      <c r="D111" t="s">
        <v>3292</v>
      </c>
    </row>
    <row r="113" spans="1:4" x14ac:dyDescent="0.25">
      <c r="A113" s="42" t="s">
        <v>2968</v>
      </c>
      <c r="B113" s="175"/>
      <c r="C113" s="161"/>
      <c r="D113" s="161"/>
    </row>
    <row r="114" spans="1:4" x14ac:dyDescent="0.25">
      <c r="A114" s="9" t="s">
        <v>2566</v>
      </c>
      <c r="B114" s="176" t="s">
        <v>2567</v>
      </c>
      <c r="C114" s="9" t="s">
        <v>2568</v>
      </c>
      <c r="D114" s="9" t="s">
        <v>2569</v>
      </c>
    </row>
    <row r="115" spans="1:4" x14ac:dyDescent="0.25">
      <c r="A115" t="s">
        <v>2592</v>
      </c>
      <c r="B115" s="20" t="s">
        <v>2588</v>
      </c>
      <c r="C115" s="185"/>
      <c r="D115" t="s">
        <v>2969</v>
      </c>
    </row>
    <row r="116" spans="1:4" x14ac:dyDescent="0.25">
      <c r="A116" t="s">
        <v>2584</v>
      </c>
      <c r="B116" s="177" t="s">
        <v>2585</v>
      </c>
      <c r="C116" s="181"/>
      <c r="D116" t="s">
        <v>2970</v>
      </c>
    </row>
    <row r="117" spans="1:4" x14ac:dyDescent="0.25">
      <c r="A117" t="s">
        <v>2578</v>
      </c>
      <c r="B117" s="177" t="s">
        <v>2579</v>
      </c>
      <c r="C117" s="173"/>
      <c r="D117" t="s">
        <v>2633</v>
      </c>
    </row>
    <row r="118" spans="1:4" x14ac:dyDescent="0.25">
      <c r="B118" s="177"/>
    </row>
    <row r="119" spans="1:4" x14ac:dyDescent="0.25">
      <c r="A119" s="42" t="s">
        <v>3019</v>
      </c>
      <c r="B119" s="175"/>
      <c r="C119" s="161"/>
      <c r="D119" s="161"/>
    </row>
    <row r="120" spans="1:4" x14ac:dyDescent="0.25">
      <c r="A120" s="9" t="s">
        <v>2566</v>
      </c>
      <c r="B120" s="176" t="s">
        <v>2567</v>
      </c>
      <c r="C120" s="9" t="s">
        <v>2568</v>
      </c>
      <c r="D120" s="9" t="s">
        <v>2569</v>
      </c>
    </row>
    <row r="121" spans="1:4" x14ac:dyDescent="0.25">
      <c r="A121" t="s">
        <v>2577</v>
      </c>
      <c r="B121" s="177" t="s">
        <v>2582</v>
      </c>
      <c r="C121" s="180"/>
      <c r="D121" t="s">
        <v>3020</v>
      </c>
    </row>
    <row r="122" spans="1:4" x14ac:dyDescent="0.25">
      <c r="A122" t="s">
        <v>2617</v>
      </c>
      <c r="B122" s="20" t="s">
        <v>2611</v>
      </c>
      <c r="C122" s="194"/>
      <c r="D122" t="s">
        <v>3021</v>
      </c>
    </row>
    <row r="123" spans="1:4" x14ac:dyDescent="0.25">
      <c r="A123" t="s">
        <v>2594</v>
      </c>
      <c r="B123" s="20" t="s">
        <v>2590</v>
      </c>
      <c r="C123" s="188"/>
      <c r="D123" t="s">
        <v>3022</v>
      </c>
    </row>
    <row r="124" spans="1:4" x14ac:dyDescent="0.25">
      <c r="A124" t="s">
        <v>2578</v>
      </c>
      <c r="B124" s="177" t="s">
        <v>2579</v>
      </c>
      <c r="C124" s="173"/>
      <c r="D124" t="s">
        <v>2633</v>
      </c>
    </row>
    <row r="126" spans="1:4" x14ac:dyDescent="0.25">
      <c r="A126" s="42" t="s">
        <v>2635</v>
      </c>
      <c r="B126" s="175"/>
      <c r="C126" s="161"/>
      <c r="D126" s="161"/>
    </row>
    <row r="127" spans="1:4" x14ac:dyDescent="0.25">
      <c r="A127" s="9" t="s">
        <v>2566</v>
      </c>
      <c r="B127" s="176" t="s">
        <v>2567</v>
      </c>
      <c r="C127" s="9" t="s">
        <v>2568</v>
      </c>
      <c r="D127" s="9" t="s">
        <v>2569</v>
      </c>
    </row>
    <row r="128" spans="1:4" x14ac:dyDescent="0.25">
      <c r="A128" t="s">
        <v>2578</v>
      </c>
      <c r="B128" s="177" t="s">
        <v>2579</v>
      </c>
      <c r="C128" s="173"/>
      <c r="D128" t="s">
        <v>2636</v>
      </c>
    </row>
    <row r="129" spans="1:4" x14ac:dyDescent="0.25">
      <c r="A129" t="s">
        <v>2592</v>
      </c>
      <c r="B129" s="20" t="s">
        <v>2588</v>
      </c>
      <c r="C129" s="185"/>
      <c r="D129" t="s">
        <v>2637</v>
      </c>
    </row>
    <row r="130" spans="1:4" x14ac:dyDescent="0.25">
      <c r="A130" t="s">
        <v>2594</v>
      </c>
      <c r="B130" s="20" t="s">
        <v>2590</v>
      </c>
      <c r="C130" s="188"/>
      <c r="D130" t="s">
        <v>2740</v>
      </c>
    </row>
    <row r="131" spans="1:4" x14ac:dyDescent="0.25">
      <c r="A131" t="s">
        <v>2593</v>
      </c>
      <c r="B131" s="20" t="s">
        <v>2589</v>
      </c>
      <c r="C131" s="187"/>
      <c r="D131" t="s">
        <v>2638</v>
      </c>
    </row>
    <row r="132" spans="1:4" x14ac:dyDescent="0.25">
      <c r="A132" t="s">
        <v>2591</v>
      </c>
      <c r="B132" s="20" t="s">
        <v>2608</v>
      </c>
      <c r="C132" s="186"/>
      <c r="D132" t="s">
        <v>2639</v>
      </c>
    </row>
    <row r="133" spans="1:4" x14ac:dyDescent="0.25">
      <c r="A133" t="s">
        <v>2571</v>
      </c>
      <c r="B133" s="177" t="s">
        <v>2581</v>
      </c>
      <c r="C133" s="179"/>
      <c r="D133" t="s">
        <v>2640</v>
      </c>
    </row>
    <row r="134" spans="1:4" x14ac:dyDescent="0.25">
      <c r="A134" t="s">
        <v>2577</v>
      </c>
      <c r="B134" s="177" t="s">
        <v>2582</v>
      </c>
      <c r="C134" s="180"/>
      <c r="D134" t="s">
        <v>2641</v>
      </c>
    </row>
    <row r="135" spans="1:4" x14ac:dyDescent="0.25">
      <c r="A135" t="s">
        <v>2584</v>
      </c>
      <c r="B135" s="177" t="s">
        <v>2585</v>
      </c>
      <c r="C135" s="181"/>
      <c r="D135" t="s">
        <v>2642</v>
      </c>
    </row>
    <row r="136" spans="1:4" x14ac:dyDescent="0.25">
      <c r="A136" t="s">
        <v>2576</v>
      </c>
      <c r="B136" s="20" t="s">
        <v>2587</v>
      </c>
      <c r="C136" s="184"/>
      <c r="D136" t="s">
        <v>2643</v>
      </c>
    </row>
    <row r="138" spans="1:4" x14ac:dyDescent="0.25">
      <c r="A138" s="42" t="s">
        <v>2634</v>
      </c>
      <c r="B138" s="175"/>
      <c r="C138" s="161"/>
      <c r="D138" s="161"/>
    </row>
    <row r="139" spans="1:4" x14ac:dyDescent="0.25">
      <c r="A139" s="9" t="s">
        <v>2566</v>
      </c>
      <c r="B139" s="176" t="s">
        <v>2567</v>
      </c>
      <c r="C139" s="9" t="s">
        <v>2568</v>
      </c>
      <c r="D139" s="9" t="s">
        <v>2569</v>
      </c>
    </row>
    <row r="140" spans="1:4" x14ac:dyDescent="0.25">
      <c r="A140" t="s">
        <v>2584</v>
      </c>
      <c r="B140" s="177" t="s">
        <v>2585</v>
      </c>
      <c r="C140" s="181"/>
      <c r="D140" t="s">
        <v>2758</v>
      </c>
    </row>
    <row r="141" spans="1:4" x14ac:dyDescent="0.25">
      <c r="A141" t="s">
        <v>2591</v>
      </c>
      <c r="B141" s="20" t="s">
        <v>2608</v>
      </c>
      <c r="C141" s="186"/>
      <c r="D141" t="s">
        <v>2759</v>
      </c>
    </row>
    <row r="142" spans="1:4" x14ac:dyDescent="0.25">
      <c r="A142" t="s">
        <v>2577</v>
      </c>
      <c r="B142" s="177" t="s">
        <v>2582</v>
      </c>
      <c r="C142" s="180"/>
      <c r="D142" t="s">
        <v>2749</v>
      </c>
    </row>
    <row r="143" spans="1:4" x14ac:dyDescent="0.25">
      <c r="A143" t="s">
        <v>2592</v>
      </c>
      <c r="B143" s="20" t="s">
        <v>2588</v>
      </c>
      <c r="C143" s="185"/>
      <c r="D143" t="s">
        <v>2750</v>
      </c>
    </row>
    <row r="144" spans="1:4" x14ac:dyDescent="0.25">
      <c r="A144" t="s">
        <v>2578</v>
      </c>
      <c r="B144" s="177" t="s">
        <v>2579</v>
      </c>
      <c r="C144" s="173"/>
      <c r="D144" t="s">
        <v>2633</v>
      </c>
    </row>
    <row r="146" spans="1:4" x14ac:dyDescent="0.25">
      <c r="A146" s="42" t="s">
        <v>2570</v>
      </c>
      <c r="B146" s="175"/>
      <c r="C146" s="161"/>
      <c r="D146" s="161"/>
    </row>
    <row r="147" spans="1:4" x14ac:dyDescent="0.25">
      <c r="A147" s="9" t="s">
        <v>2566</v>
      </c>
      <c r="B147" s="176" t="s">
        <v>2567</v>
      </c>
      <c r="C147" s="9" t="s">
        <v>2568</v>
      </c>
      <c r="D147" s="9" t="s">
        <v>2569</v>
      </c>
    </row>
    <row r="148" spans="1:4" x14ac:dyDescent="0.25">
      <c r="A148" t="s">
        <v>2591</v>
      </c>
      <c r="B148" s="20" t="s">
        <v>2608</v>
      </c>
      <c r="C148" s="186"/>
      <c r="D148" t="s">
        <v>2272</v>
      </c>
    </row>
    <row r="149" spans="1:4" x14ac:dyDescent="0.25">
      <c r="A149" t="s">
        <v>2571</v>
      </c>
      <c r="B149" s="177" t="s">
        <v>2581</v>
      </c>
      <c r="C149" s="179"/>
      <c r="D149" t="s">
        <v>2274</v>
      </c>
    </row>
    <row r="150" spans="1:4" x14ac:dyDescent="0.25">
      <c r="A150" t="s">
        <v>2577</v>
      </c>
      <c r="B150" s="177" t="s">
        <v>2582</v>
      </c>
      <c r="C150" s="180"/>
      <c r="D150" t="s">
        <v>2273</v>
      </c>
    </row>
    <row r="151" spans="1:4" x14ac:dyDescent="0.25">
      <c r="A151" t="s">
        <v>2576</v>
      </c>
      <c r="B151" s="20" t="s">
        <v>2587</v>
      </c>
      <c r="C151" s="182"/>
      <c r="D151" t="s">
        <v>2573</v>
      </c>
    </row>
    <row r="152" spans="1:4" x14ac:dyDescent="0.25">
      <c r="A152" t="s">
        <v>2592</v>
      </c>
      <c r="B152" s="20" t="s">
        <v>2588</v>
      </c>
      <c r="C152" s="185"/>
      <c r="D152" t="s">
        <v>2574</v>
      </c>
    </row>
    <row r="153" spans="1:4" x14ac:dyDescent="0.25">
      <c r="A153" t="s">
        <v>2578</v>
      </c>
      <c r="B153" s="177" t="s">
        <v>2579</v>
      </c>
      <c r="C153" s="173"/>
      <c r="D153" t="s">
        <v>2275</v>
      </c>
    </row>
    <row r="154" spans="1:4" x14ac:dyDescent="0.25">
      <c r="A154" t="s">
        <v>2584</v>
      </c>
      <c r="B154" s="177" t="s">
        <v>2585</v>
      </c>
      <c r="C154" s="181"/>
      <c r="D154" t="s">
        <v>2583</v>
      </c>
    </row>
    <row r="156" spans="1:4" x14ac:dyDescent="0.25">
      <c r="A156" s="42" t="s">
        <v>2618</v>
      </c>
      <c r="B156" s="175"/>
      <c r="C156" s="161"/>
      <c r="D156" s="161"/>
    </row>
    <row r="157" spans="1:4" x14ac:dyDescent="0.25">
      <c r="A157" s="9" t="s">
        <v>2566</v>
      </c>
      <c r="B157" s="176" t="s">
        <v>2567</v>
      </c>
      <c r="C157" s="9" t="s">
        <v>2568</v>
      </c>
      <c r="D157" s="9" t="s">
        <v>2569</v>
      </c>
    </row>
    <row r="158" spans="1:4" x14ac:dyDescent="0.25">
      <c r="A158" t="s">
        <v>2577</v>
      </c>
      <c r="B158" s="177" t="s">
        <v>2582</v>
      </c>
      <c r="C158" s="180"/>
      <c r="D158" t="s">
        <v>148</v>
      </c>
    </row>
    <row r="159" spans="1:4" x14ac:dyDescent="0.25">
      <c r="A159" t="s">
        <v>2565</v>
      </c>
      <c r="B159" s="178" t="s">
        <v>2572</v>
      </c>
      <c r="C159" s="174"/>
      <c r="D159" t="s">
        <v>2620</v>
      </c>
    </row>
    <row r="160" spans="1:4" x14ac:dyDescent="0.25">
      <c r="A160" t="s">
        <v>2617</v>
      </c>
      <c r="B160" s="20" t="s">
        <v>2611</v>
      </c>
      <c r="C160" s="194"/>
      <c r="D160" t="s">
        <v>2627</v>
      </c>
    </row>
    <row r="161" spans="1:4" x14ac:dyDescent="0.25">
      <c r="A161" t="s">
        <v>2584</v>
      </c>
      <c r="B161" s="177" t="s">
        <v>2585</v>
      </c>
      <c r="C161" s="181"/>
      <c r="D161" t="s">
        <v>2621</v>
      </c>
    </row>
    <row r="162" spans="1:4" x14ac:dyDescent="0.25">
      <c r="A162" t="s">
        <v>2593</v>
      </c>
      <c r="B162" s="20" t="s">
        <v>2589</v>
      </c>
      <c r="C162" s="187"/>
      <c r="D162" t="s">
        <v>2622</v>
      </c>
    </row>
    <row r="163" spans="1:4" x14ac:dyDescent="0.25">
      <c r="A163" t="s">
        <v>2592</v>
      </c>
      <c r="B163" s="20" t="s">
        <v>2588</v>
      </c>
      <c r="C163" s="185"/>
      <c r="D163" t="s">
        <v>2623</v>
      </c>
    </row>
    <row r="164" spans="1:4" x14ac:dyDescent="0.25">
      <c r="A164" t="s">
        <v>2612</v>
      </c>
      <c r="B164" s="20" t="s">
        <v>2609</v>
      </c>
      <c r="C164" s="193"/>
      <c r="D164" t="s">
        <v>2624</v>
      </c>
    </row>
    <row r="165" spans="1:4" x14ac:dyDescent="0.25">
      <c r="A165" t="s">
        <v>2578</v>
      </c>
      <c r="B165" s="177" t="s">
        <v>2579</v>
      </c>
      <c r="C165" s="173"/>
      <c r="D165" t="s">
        <v>2628</v>
      </c>
    </row>
    <row r="166" spans="1:4" x14ac:dyDescent="0.25">
      <c r="A166" t="s">
        <v>2591</v>
      </c>
      <c r="B166" s="20" t="s">
        <v>2608</v>
      </c>
      <c r="C166" s="186"/>
      <c r="D166" t="s">
        <v>2387</v>
      </c>
    </row>
    <row r="167" spans="1:4" x14ac:dyDescent="0.25">
      <c r="A167" t="s">
        <v>2594</v>
      </c>
      <c r="B167" s="20" t="s">
        <v>2590</v>
      </c>
      <c r="C167" s="188"/>
      <c r="D167" t="s">
        <v>3253</v>
      </c>
    </row>
    <row r="168" spans="1:4" x14ac:dyDescent="0.25">
      <c r="A168" t="s">
        <v>2571</v>
      </c>
      <c r="B168" s="177" t="s">
        <v>2581</v>
      </c>
      <c r="C168" s="179"/>
      <c r="D168" t="s">
        <v>2619</v>
      </c>
    </row>
    <row r="170" spans="1:4" x14ac:dyDescent="0.25">
      <c r="A170" s="42" t="s">
        <v>2644</v>
      </c>
      <c r="B170" s="175"/>
      <c r="C170" s="161"/>
      <c r="D170" s="161"/>
    </row>
    <row r="171" spans="1:4" x14ac:dyDescent="0.25">
      <c r="A171" s="9" t="s">
        <v>2566</v>
      </c>
      <c r="B171" s="176" t="s">
        <v>2567</v>
      </c>
      <c r="C171" s="9" t="s">
        <v>2568</v>
      </c>
      <c r="D171" s="9" t="s">
        <v>2569</v>
      </c>
    </row>
    <row r="172" spans="1:4" x14ac:dyDescent="0.25">
      <c r="A172" t="s">
        <v>2571</v>
      </c>
      <c r="B172" s="177" t="s">
        <v>2581</v>
      </c>
      <c r="C172" s="179"/>
      <c r="D172" t="s">
        <v>2844</v>
      </c>
    </row>
    <row r="173" spans="1:4" x14ac:dyDescent="0.25">
      <c r="A173" t="s">
        <v>2577</v>
      </c>
      <c r="B173" s="177" t="s">
        <v>2582</v>
      </c>
      <c r="C173" s="180"/>
      <c r="D173" t="s">
        <v>3160</v>
      </c>
    </row>
    <row r="174" spans="1:4" x14ac:dyDescent="0.25">
      <c r="A174" t="s">
        <v>2576</v>
      </c>
      <c r="B174" s="20" t="s">
        <v>2587</v>
      </c>
      <c r="C174" s="182"/>
      <c r="D174" t="s">
        <v>3161</v>
      </c>
    </row>
    <row r="175" spans="1:4" x14ac:dyDescent="0.25">
      <c r="A175" t="s">
        <v>2613</v>
      </c>
      <c r="B175" s="20" t="s">
        <v>2607</v>
      </c>
      <c r="C175" s="191"/>
      <c r="D175" t="s">
        <v>3162</v>
      </c>
    </row>
    <row r="176" spans="1:4" x14ac:dyDescent="0.25">
      <c r="A176" t="s">
        <v>2614</v>
      </c>
      <c r="B176" s="20" t="s">
        <v>2414</v>
      </c>
      <c r="C176" s="190"/>
      <c r="D176" t="s">
        <v>3163</v>
      </c>
    </row>
    <row r="177" spans="1:4" x14ac:dyDescent="0.25">
      <c r="A177" t="s">
        <v>2584</v>
      </c>
      <c r="B177" s="177" t="s">
        <v>2585</v>
      </c>
      <c r="C177" s="181"/>
      <c r="D177" t="s">
        <v>3164</v>
      </c>
    </row>
    <row r="178" spans="1:4" x14ac:dyDescent="0.25">
      <c r="A178" t="s">
        <v>2593</v>
      </c>
      <c r="B178" s="20" t="s">
        <v>2589</v>
      </c>
      <c r="C178" s="187"/>
      <c r="D178" t="s">
        <v>3165</v>
      </c>
    </row>
    <row r="179" spans="1:4" x14ac:dyDescent="0.25">
      <c r="A179" t="s">
        <v>2578</v>
      </c>
      <c r="B179" s="177" t="s">
        <v>2579</v>
      </c>
      <c r="C179" s="173"/>
      <c r="D179" t="s">
        <v>3166</v>
      </c>
    </row>
    <row r="180" spans="1:4" x14ac:dyDescent="0.25">
      <c r="A180" t="s">
        <v>2591</v>
      </c>
      <c r="B180" s="20" t="s">
        <v>2608</v>
      </c>
      <c r="C180" s="186"/>
      <c r="D180" t="s">
        <v>2645</v>
      </c>
    </row>
    <row r="181" spans="1:4" x14ac:dyDescent="0.25">
      <c r="A181" t="s">
        <v>2616</v>
      </c>
      <c r="B181" s="20" t="s">
        <v>2610</v>
      </c>
      <c r="C181" s="192"/>
      <c r="D181" t="s">
        <v>3167</v>
      </c>
    </row>
    <row r="182" spans="1:4" x14ac:dyDescent="0.25">
      <c r="A182" t="s">
        <v>2659</v>
      </c>
      <c r="B182" s="177" t="s">
        <v>2661</v>
      </c>
      <c r="C182" s="195"/>
      <c r="D182" t="s">
        <v>3168</v>
      </c>
    </row>
    <row r="183" spans="1:4" x14ac:dyDescent="0.25">
      <c r="A183" t="s">
        <v>2612</v>
      </c>
      <c r="B183" s="20" t="s">
        <v>2609</v>
      </c>
      <c r="C183" s="193"/>
      <c r="D183" t="s">
        <v>3169</v>
      </c>
    </row>
    <row r="184" spans="1:4" x14ac:dyDescent="0.25">
      <c r="A184" t="s">
        <v>2565</v>
      </c>
      <c r="B184" s="178" t="s">
        <v>2572</v>
      </c>
      <c r="C184" s="174"/>
      <c r="D184" t="s">
        <v>2646</v>
      </c>
    </row>
    <row r="185" spans="1:4" x14ac:dyDescent="0.25">
      <c r="A185" t="s">
        <v>2592</v>
      </c>
      <c r="B185" s="20" t="s">
        <v>2588</v>
      </c>
      <c r="C185" s="185"/>
      <c r="D185" t="s">
        <v>3170</v>
      </c>
    </row>
    <row r="186" spans="1:4" x14ac:dyDescent="0.25">
      <c r="A186" t="s">
        <v>2660</v>
      </c>
      <c r="B186" s="177">
        <v>740000</v>
      </c>
      <c r="C186" s="196"/>
      <c r="D186" t="s">
        <v>3171</v>
      </c>
    </row>
    <row r="187" spans="1:4" x14ac:dyDescent="0.25">
      <c r="A187" t="s">
        <v>2594</v>
      </c>
      <c r="B187" s="20" t="s">
        <v>2590</v>
      </c>
      <c r="C187" s="188"/>
      <c r="D187" t="s">
        <v>3172</v>
      </c>
    </row>
    <row r="188" spans="1:4" x14ac:dyDescent="0.25">
      <c r="A188" t="s">
        <v>2601</v>
      </c>
      <c r="B188" s="20" t="s">
        <v>2600</v>
      </c>
      <c r="C188" s="189"/>
      <c r="D188" t="s">
        <v>3173</v>
      </c>
    </row>
    <row r="189" spans="1:4" x14ac:dyDescent="0.25">
      <c r="A189" t="s">
        <v>2617</v>
      </c>
      <c r="B189" s="20" t="s">
        <v>2611</v>
      </c>
      <c r="C189" s="194"/>
      <c r="D189" t="s">
        <v>3174</v>
      </c>
    </row>
    <row r="190" spans="1:4" x14ac:dyDescent="0.25">
      <c r="A190" t="s">
        <v>2575</v>
      </c>
      <c r="B190" s="177" t="s">
        <v>2580</v>
      </c>
      <c r="C190" s="183"/>
      <c r="D190" t="s">
        <v>3175</v>
      </c>
    </row>
    <row r="191" spans="1:4" x14ac:dyDescent="0.25">
      <c r="A191" t="s">
        <v>3187</v>
      </c>
      <c r="B191" s="217" t="s">
        <v>3180</v>
      </c>
      <c r="C191" s="216"/>
      <c r="D191" t="s">
        <v>3176</v>
      </c>
    </row>
    <row r="192" spans="1:4" x14ac:dyDescent="0.25">
      <c r="A192" t="s">
        <v>3184</v>
      </c>
      <c r="B192" s="177" t="s">
        <v>3181</v>
      </c>
      <c r="C192" s="218"/>
      <c r="D192" t="s">
        <v>3177</v>
      </c>
    </row>
    <row r="193" spans="1:4" x14ac:dyDescent="0.25">
      <c r="A193" t="s">
        <v>3185</v>
      </c>
      <c r="B193" t="s">
        <v>3182</v>
      </c>
      <c r="C193" s="219"/>
      <c r="D193" t="s">
        <v>3178</v>
      </c>
    </row>
    <row r="194" spans="1:4" x14ac:dyDescent="0.25">
      <c r="A194" t="s">
        <v>3186</v>
      </c>
      <c r="B194" s="17" t="s">
        <v>3183</v>
      </c>
      <c r="C194" s="220"/>
      <c r="D194" t="s">
        <v>3179</v>
      </c>
    </row>
    <row r="196" spans="1:4" x14ac:dyDescent="0.25">
      <c r="A196" s="42" t="s">
        <v>2647</v>
      </c>
      <c r="B196" s="175"/>
      <c r="C196" s="161"/>
      <c r="D196" s="161"/>
    </row>
    <row r="197" spans="1:4" x14ac:dyDescent="0.25">
      <c r="A197" s="9" t="s">
        <v>2566</v>
      </c>
      <c r="B197" s="176" t="s">
        <v>2567</v>
      </c>
      <c r="C197" s="9" t="s">
        <v>2568</v>
      </c>
      <c r="D197" s="9" t="s">
        <v>2569</v>
      </c>
    </row>
    <row r="198" spans="1:4" x14ac:dyDescent="0.25">
      <c r="A198" t="s">
        <v>2578</v>
      </c>
      <c r="B198" s="177" t="s">
        <v>2579</v>
      </c>
      <c r="C198" s="173"/>
      <c r="D198" t="s">
        <v>129</v>
      </c>
    </row>
    <row r="199" spans="1:4" x14ac:dyDescent="0.25">
      <c r="A199" t="s">
        <v>2584</v>
      </c>
      <c r="B199" s="177" t="s">
        <v>2585</v>
      </c>
      <c r="C199" s="181"/>
      <c r="D199" t="s">
        <v>128</v>
      </c>
    </row>
    <row r="200" spans="1:4" x14ac:dyDescent="0.25">
      <c r="A200" t="s">
        <v>2591</v>
      </c>
      <c r="B200" s="20" t="s">
        <v>2608</v>
      </c>
      <c r="C200" s="186"/>
      <c r="D200" t="s">
        <v>127</v>
      </c>
    </row>
    <row r="201" spans="1:4" x14ac:dyDescent="0.25">
      <c r="A201" t="s">
        <v>2592</v>
      </c>
      <c r="B201" s="20" t="s">
        <v>2588</v>
      </c>
      <c r="C201" s="185"/>
      <c r="D201" t="s">
        <v>125</v>
      </c>
    </row>
    <row r="202" spans="1:4" x14ac:dyDescent="0.25">
      <c r="A202" t="s">
        <v>2577</v>
      </c>
      <c r="B202" s="177" t="s">
        <v>2582</v>
      </c>
      <c r="C202" s="180"/>
      <c r="D202" t="s">
        <v>124</v>
      </c>
    </row>
    <row r="204" spans="1:4" x14ac:dyDescent="0.25">
      <c r="A204" s="42" t="s">
        <v>2648</v>
      </c>
      <c r="B204" s="175"/>
      <c r="C204" s="161"/>
      <c r="D204" s="161"/>
    </row>
    <row r="205" spans="1:4" x14ac:dyDescent="0.25">
      <c r="A205" s="9" t="s">
        <v>2566</v>
      </c>
      <c r="B205" s="176" t="s">
        <v>2567</v>
      </c>
      <c r="C205" s="9" t="s">
        <v>2568</v>
      </c>
      <c r="D205" s="9" t="s">
        <v>2569</v>
      </c>
    </row>
    <row r="206" spans="1:4" x14ac:dyDescent="0.25">
      <c r="A206" t="s">
        <v>2565</v>
      </c>
      <c r="B206" s="178" t="s">
        <v>2572</v>
      </c>
      <c r="C206" s="174"/>
      <c r="D206" t="s">
        <v>171</v>
      </c>
    </row>
    <row r="207" spans="1:4" x14ac:dyDescent="0.25">
      <c r="A207" t="s">
        <v>2584</v>
      </c>
      <c r="B207" s="177" t="s">
        <v>2585</v>
      </c>
      <c r="C207" s="181"/>
      <c r="D207" t="s">
        <v>295</v>
      </c>
    </row>
    <row r="208" spans="1:4" x14ac:dyDescent="0.25">
      <c r="A208" t="s">
        <v>2571</v>
      </c>
      <c r="B208" s="177" t="s">
        <v>2581</v>
      </c>
      <c r="C208" s="179"/>
      <c r="D208" t="s">
        <v>296</v>
      </c>
    </row>
    <row r="210" spans="1:4" x14ac:dyDescent="0.25">
      <c r="A210" s="42" t="s">
        <v>2689</v>
      </c>
      <c r="B210" s="175"/>
      <c r="C210" s="161"/>
      <c r="D210" s="161"/>
    </row>
    <row r="211" spans="1:4" x14ac:dyDescent="0.25">
      <c r="A211" s="9" t="s">
        <v>2566</v>
      </c>
      <c r="B211" s="176" t="s">
        <v>2567</v>
      </c>
      <c r="C211" s="9" t="s">
        <v>2568</v>
      </c>
      <c r="D211" s="9" t="s">
        <v>2569</v>
      </c>
    </row>
    <row r="212" spans="1:4" x14ac:dyDescent="0.25">
      <c r="A212" t="s">
        <v>2576</v>
      </c>
      <c r="B212" s="20" t="s">
        <v>2587</v>
      </c>
      <c r="C212" s="182"/>
      <c r="D212" t="s">
        <v>2527</v>
      </c>
    </row>
    <row r="213" spans="1:4" x14ac:dyDescent="0.25">
      <c r="A213" t="s">
        <v>2591</v>
      </c>
      <c r="B213" s="20" t="s">
        <v>2608</v>
      </c>
      <c r="C213" s="186"/>
      <c r="D213" t="s">
        <v>96</v>
      </c>
    </row>
    <row r="214" spans="1:4" x14ac:dyDescent="0.25">
      <c r="A214" t="s">
        <v>2577</v>
      </c>
      <c r="B214" s="177" t="s">
        <v>2582</v>
      </c>
      <c r="C214" s="180"/>
      <c r="D214" t="s">
        <v>90</v>
      </c>
    </row>
    <row r="215" spans="1:4" x14ac:dyDescent="0.25">
      <c r="A215" t="s">
        <v>2612</v>
      </c>
      <c r="B215" s="20" t="s">
        <v>2609</v>
      </c>
      <c r="C215" s="193"/>
      <c r="D215" t="s">
        <v>2690</v>
      </c>
    </row>
    <row r="216" spans="1:4" x14ac:dyDescent="0.25">
      <c r="A216" t="s">
        <v>2592</v>
      </c>
      <c r="B216" s="20" t="s">
        <v>2588</v>
      </c>
      <c r="C216" s="185"/>
      <c r="D216" t="s">
        <v>2691</v>
      </c>
    </row>
    <row r="217" spans="1:4" x14ac:dyDescent="0.25">
      <c r="A217" t="s">
        <v>2584</v>
      </c>
      <c r="B217" s="177" t="s">
        <v>2585</v>
      </c>
      <c r="C217" s="181"/>
      <c r="D217" t="s">
        <v>101</v>
      </c>
    </row>
    <row r="218" spans="1:4" x14ac:dyDescent="0.25">
      <c r="A218" t="s">
        <v>2593</v>
      </c>
      <c r="B218" s="20" t="s">
        <v>2589</v>
      </c>
      <c r="C218" s="187"/>
      <c r="D218" t="s">
        <v>100</v>
      </c>
    </row>
    <row r="219" spans="1:4" x14ac:dyDescent="0.25">
      <c r="A219" t="s">
        <v>2578</v>
      </c>
      <c r="B219" s="177" t="s">
        <v>2579</v>
      </c>
      <c r="C219" s="173"/>
      <c r="D219" t="s">
        <v>99</v>
      </c>
    </row>
    <row r="220" spans="1:4" x14ac:dyDescent="0.25">
      <c r="A220" t="s">
        <v>2571</v>
      </c>
      <c r="B220" s="177" t="s">
        <v>2581</v>
      </c>
      <c r="C220" s="179"/>
      <c r="D220" t="s">
        <v>98</v>
      </c>
    </row>
    <row r="222" spans="1:4" x14ac:dyDescent="0.25">
      <c r="A222" s="42" t="s">
        <v>2694</v>
      </c>
      <c r="B222" s="175"/>
      <c r="C222" s="161"/>
      <c r="D222" s="161"/>
    </row>
    <row r="223" spans="1:4" x14ac:dyDescent="0.25">
      <c r="A223" s="9" t="s">
        <v>2566</v>
      </c>
      <c r="B223" s="176" t="s">
        <v>2567</v>
      </c>
      <c r="C223" s="9" t="s">
        <v>2568</v>
      </c>
      <c r="D223" s="9" t="s">
        <v>2569</v>
      </c>
    </row>
    <row r="224" spans="1:4" x14ac:dyDescent="0.25">
      <c r="A224" t="s">
        <v>2576</v>
      </c>
      <c r="B224" s="20" t="s">
        <v>2587</v>
      </c>
      <c r="C224" s="182"/>
      <c r="D224" t="s">
        <v>2527</v>
      </c>
    </row>
    <row r="225" spans="1:4" x14ac:dyDescent="0.25">
      <c r="A225" t="s">
        <v>2594</v>
      </c>
      <c r="B225" s="20" t="s">
        <v>2590</v>
      </c>
      <c r="C225" s="188"/>
      <c r="D225" t="s">
        <v>2650</v>
      </c>
    </row>
    <row r="226" spans="1:4" x14ac:dyDescent="0.25">
      <c r="A226" t="s">
        <v>2584</v>
      </c>
      <c r="B226" s="177" t="s">
        <v>2585</v>
      </c>
      <c r="C226" s="181"/>
      <c r="D226" t="s">
        <v>95</v>
      </c>
    </row>
    <row r="227" spans="1:4" x14ac:dyDescent="0.25">
      <c r="A227" t="s">
        <v>2591</v>
      </c>
      <c r="B227" s="20" t="s">
        <v>2608</v>
      </c>
      <c r="C227" s="186"/>
      <c r="D227" t="s">
        <v>96</v>
      </c>
    </row>
    <row r="228" spans="1:4" x14ac:dyDescent="0.25">
      <c r="A228" t="s">
        <v>2577</v>
      </c>
      <c r="B228" s="177" t="s">
        <v>2582</v>
      </c>
      <c r="C228" s="180"/>
      <c r="D228" t="s">
        <v>90</v>
      </c>
    </row>
    <row r="229" spans="1:4" x14ac:dyDescent="0.25">
      <c r="A229" t="s">
        <v>2592</v>
      </c>
      <c r="B229" s="20" t="s">
        <v>2588</v>
      </c>
      <c r="C229" s="185"/>
      <c r="D229" t="s">
        <v>2692</v>
      </c>
    </row>
    <row r="230" spans="1:4" x14ac:dyDescent="0.25">
      <c r="A230" t="s">
        <v>2571</v>
      </c>
      <c r="B230" s="177" t="s">
        <v>2581</v>
      </c>
      <c r="C230" s="179"/>
      <c r="D230" t="s">
        <v>469</v>
      </c>
    </row>
    <row r="231" spans="1:4" x14ac:dyDescent="0.25">
      <c r="A231" t="s">
        <v>2659</v>
      </c>
      <c r="B231" s="177" t="s">
        <v>2661</v>
      </c>
      <c r="C231" s="195"/>
      <c r="D231" t="s">
        <v>2658</v>
      </c>
    </row>
    <row r="232" spans="1:4" x14ac:dyDescent="0.25">
      <c r="A232" t="s">
        <v>2660</v>
      </c>
      <c r="B232" s="177">
        <v>740000</v>
      </c>
      <c r="C232" s="196"/>
      <c r="D232" t="s">
        <v>2524</v>
      </c>
    </row>
    <row r="233" spans="1:4" x14ac:dyDescent="0.25">
      <c r="A233" t="s">
        <v>2578</v>
      </c>
      <c r="B233" s="177" t="s">
        <v>2579</v>
      </c>
      <c r="C233" s="173"/>
      <c r="D233" t="s">
        <v>2693</v>
      </c>
    </row>
    <row r="235" spans="1:4" x14ac:dyDescent="0.25">
      <c r="A235" s="42" t="s">
        <v>2695</v>
      </c>
      <c r="B235" s="175"/>
      <c r="C235" s="161"/>
      <c r="D235" s="161"/>
    </row>
    <row r="236" spans="1:4" x14ac:dyDescent="0.25">
      <c r="A236" s="9" t="s">
        <v>2566</v>
      </c>
      <c r="B236" s="176" t="s">
        <v>2567</v>
      </c>
      <c r="C236" s="9" t="s">
        <v>2568</v>
      </c>
      <c r="D236" s="9" t="s">
        <v>2569</v>
      </c>
    </row>
    <row r="237" spans="1:4" x14ac:dyDescent="0.25">
      <c r="A237" t="s">
        <v>2576</v>
      </c>
      <c r="B237" s="20" t="s">
        <v>2587</v>
      </c>
      <c r="C237" s="182"/>
      <c r="D237" t="s">
        <v>2527</v>
      </c>
    </row>
    <row r="238" spans="1:4" x14ac:dyDescent="0.25">
      <c r="A238" t="s">
        <v>2571</v>
      </c>
      <c r="B238" s="177" t="s">
        <v>2581</v>
      </c>
      <c r="C238" s="179"/>
      <c r="D238" t="s">
        <v>469</v>
      </c>
    </row>
    <row r="239" spans="1:4" x14ac:dyDescent="0.25">
      <c r="A239" t="s">
        <v>2594</v>
      </c>
      <c r="B239" s="20" t="s">
        <v>2590</v>
      </c>
      <c r="C239" s="188"/>
      <c r="D239" t="s">
        <v>2650</v>
      </c>
    </row>
    <row r="240" spans="1:4" x14ac:dyDescent="0.25">
      <c r="A240" t="s">
        <v>2584</v>
      </c>
      <c r="B240" s="177" t="s">
        <v>2585</v>
      </c>
      <c r="C240" s="181"/>
      <c r="D240" t="s">
        <v>95</v>
      </c>
    </row>
    <row r="241" spans="1:4" x14ac:dyDescent="0.25">
      <c r="A241" t="s">
        <v>2612</v>
      </c>
      <c r="B241" s="20" t="s">
        <v>2609</v>
      </c>
      <c r="C241" s="193"/>
      <c r="D241" t="s">
        <v>2688</v>
      </c>
    </row>
    <row r="242" spans="1:4" x14ac:dyDescent="0.25">
      <c r="A242" t="s">
        <v>2659</v>
      </c>
      <c r="B242" s="177" t="s">
        <v>2661</v>
      </c>
      <c r="C242" s="195"/>
      <c r="D242" t="s">
        <v>2658</v>
      </c>
    </row>
    <row r="243" spans="1:4" x14ac:dyDescent="0.25">
      <c r="A243" t="s">
        <v>2578</v>
      </c>
      <c r="B243" s="177" t="s">
        <v>2579</v>
      </c>
      <c r="C243" s="173"/>
      <c r="D243" t="s">
        <v>2693</v>
      </c>
    </row>
    <row r="244" spans="1:4" x14ac:dyDescent="0.25">
      <c r="A244" t="s">
        <v>2592</v>
      </c>
      <c r="B244" s="20" t="s">
        <v>2588</v>
      </c>
      <c r="C244" s="185"/>
      <c r="D244" t="s">
        <v>2692</v>
      </c>
    </row>
    <row r="245" spans="1:4" x14ac:dyDescent="0.25">
      <c r="A245" t="s">
        <v>2577</v>
      </c>
      <c r="B245" s="177" t="s">
        <v>2582</v>
      </c>
      <c r="C245" s="180"/>
      <c r="D245" t="s">
        <v>90</v>
      </c>
    </row>
    <row r="246" spans="1:4" x14ac:dyDescent="0.25">
      <c r="A246" t="s">
        <v>2591</v>
      </c>
      <c r="B246" s="20" t="s">
        <v>2608</v>
      </c>
      <c r="C246" s="186"/>
      <c r="D246" t="s">
        <v>96</v>
      </c>
    </row>
    <row r="248" spans="1:4" x14ac:dyDescent="0.25">
      <c r="A248" s="42" t="s">
        <v>2669</v>
      </c>
      <c r="B248" s="175"/>
      <c r="C248" s="161"/>
      <c r="D248" s="161"/>
    </row>
    <row r="249" spans="1:4" x14ac:dyDescent="0.25">
      <c r="A249" s="9" t="s">
        <v>2566</v>
      </c>
      <c r="B249" s="176" t="s">
        <v>2567</v>
      </c>
      <c r="C249" s="9" t="s">
        <v>2568</v>
      </c>
      <c r="D249" s="9" t="s">
        <v>2569</v>
      </c>
    </row>
    <row r="250" spans="1:4" x14ac:dyDescent="0.25">
      <c r="A250" t="s">
        <v>2576</v>
      </c>
      <c r="B250" s="20" t="s">
        <v>2587</v>
      </c>
      <c r="C250" s="182"/>
      <c r="D250" t="s">
        <v>459</v>
      </c>
    </row>
    <row r="251" spans="1:4" x14ac:dyDescent="0.25">
      <c r="A251" t="s">
        <v>2617</v>
      </c>
      <c r="B251" s="20" t="s">
        <v>2611</v>
      </c>
      <c r="C251" s="194"/>
      <c r="D251" t="s">
        <v>2649</v>
      </c>
    </row>
    <row r="252" spans="1:4" x14ac:dyDescent="0.25">
      <c r="A252" t="s">
        <v>2616</v>
      </c>
      <c r="B252" s="20" t="s">
        <v>2610</v>
      </c>
      <c r="C252" s="192"/>
      <c r="D252" t="s">
        <v>2526</v>
      </c>
    </row>
    <row r="253" spans="1:4" x14ac:dyDescent="0.25">
      <c r="A253" t="s">
        <v>2584</v>
      </c>
      <c r="B253" s="177" t="s">
        <v>2585</v>
      </c>
      <c r="C253" s="181"/>
      <c r="D253" t="s">
        <v>95</v>
      </c>
    </row>
    <row r="254" spans="1:4" x14ac:dyDescent="0.25">
      <c r="A254" t="s">
        <v>2591</v>
      </c>
      <c r="B254" s="20" t="s">
        <v>2608</v>
      </c>
      <c r="C254" s="186"/>
      <c r="D254" t="s">
        <v>2656</v>
      </c>
    </row>
    <row r="255" spans="1:4" x14ac:dyDescent="0.25">
      <c r="A255" t="s">
        <v>2612</v>
      </c>
      <c r="B255" s="20" t="s">
        <v>2609</v>
      </c>
      <c r="C255" s="193"/>
      <c r="D255" t="s">
        <v>2657</v>
      </c>
    </row>
    <row r="256" spans="1:4" x14ac:dyDescent="0.25">
      <c r="A256" t="s">
        <v>2565</v>
      </c>
      <c r="B256" s="178" t="s">
        <v>2572</v>
      </c>
      <c r="C256" s="174"/>
      <c r="D256" t="s">
        <v>92</v>
      </c>
    </row>
    <row r="257" spans="1:4" x14ac:dyDescent="0.25">
      <c r="A257" t="s">
        <v>2593</v>
      </c>
      <c r="B257" s="20" t="s">
        <v>2589</v>
      </c>
      <c r="C257" s="187"/>
      <c r="D257" t="s">
        <v>91</v>
      </c>
    </row>
    <row r="258" spans="1:4" x14ac:dyDescent="0.25">
      <c r="A258" t="s">
        <v>2578</v>
      </c>
      <c r="B258" s="177" t="s">
        <v>2579</v>
      </c>
      <c r="C258" s="173"/>
      <c r="D258" t="s">
        <v>2705</v>
      </c>
    </row>
    <row r="259" spans="1:4" x14ac:dyDescent="0.25">
      <c r="A259" t="s">
        <v>2577</v>
      </c>
      <c r="B259" s="177" t="s">
        <v>2582</v>
      </c>
      <c r="C259" s="180"/>
      <c r="D259" t="s">
        <v>90</v>
      </c>
    </row>
    <row r="260" spans="1:4" x14ac:dyDescent="0.25">
      <c r="A260" t="s">
        <v>2601</v>
      </c>
      <c r="B260" s="20" t="s">
        <v>2600</v>
      </c>
      <c r="C260" s="189"/>
      <c r="D260" t="s">
        <v>466</v>
      </c>
    </row>
    <row r="261" spans="1:4" x14ac:dyDescent="0.25">
      <c r="A261" t="s">
        <v>2571</v>
      </c>
      <c r="B261" s="177" t="s">
        <v>2581</v>
      </c>
      <c r="C261" s="179"/>
      <c r="D261" t="s">
        <v>469</v>
      </c>
    </row>
    <row r="262" spans="1:4" x14ac:dyDescent="0.25">
      <c r="A262" t="s">
        <v>2660</v>
      </c>
      <c r="B262" s="177">
        <v>740000</v>
      </c>
      <c r="C262" s="196"/>
      <c r="D262" t="s">
        <v>2524</v>
      </c>
    </row>
    <row r="263" spans="1:4" x14ac:dyDescent="0.25">
      <c r="B263"/>
    </row>
    <row r="264" spans="1:4" x14ac:dyDescent="0.25">
      <c r="A264" s="42" t="s">
        <v>2833</v>
      </c>
      <c r="B264" s="175"/>
      <c r="C264" s="161"/>
      <c r="D264" s="161"/>
    </row>
    <row r="265" spans="1:4" x14ac:dyDescent="0.25">
      <c r="A265" s="9" t="s">
        <v>2566</v>
      </c>
      <c r="B265" s="176" t="s">
        <v>2567</v>
      </c>
      <c r="C265" s="9" t="s">
        <v>2568</v>
      </c>
      <c r="D265" s="9" t="s">
        <v>2569</v>
      </c>
    </row>
    <row r="266" spans="1:4" x14ac:dyDescent="0.25">
      <c r="A266" t="s">
        <v>2576</v>
      </c>
      <c r="B266" s="20" t="s">
        <v>2587</v>
      </c>
      <c r="C266" s="182"/>
      <c r="D266" t="s">
        <v>2527</v>
      </c>
    </row>
    <row r="267" spans="1:4" x14ac:dyDescent="0.25">
      <c r="A267" t="s">
        <v>2591</v>
      </c>
      <c r="B267" s="20" t="s">
        <v>2608</v>
      </c>
      <c r="C267" s="186"/>
      <c r="D267" t="s">
        <v>96</v>
      </c>
    </row>
    <row r="268" spans="1:4" x14ac:dyDescent="0.25">
      <c r="A268" t="s">
        <v>2594</v>
      </c>
      <c r="B268" s="20" t="s">
        <v>2590</v>
      </c>
      <c r="C268" s="188"/>
      <c r="D268" t="s">
        <v>2650</v>
      </c>
    </row>
    <row r="269" spans="1:4" x14ac:dyDescent="0.25">
      <c r="A269" t="s">
        <v>2616</v>
      </c>
      <c r="B269" s="20" t="s">
        <v>2610</v>
      </c>
      <c r="C269" s="192"/>
      <c r="D269" t="s">
        <v>2526</v>
      </c>
    </row>
    <row r="270" spans="1:4" x14ac:dyDescent="0.25">
      <c r="A270" t="s">
        <v>2617</v>
      </c>
      <c r="B270" s="20" t="s">
        <v>2611</v>
      </c>
      <c r="C270" s="194"/>
      <c r="D270" t="s">
        <v>2649</v>
      </c>
    </row>
    <row r="271" spans="1:4" x14ac:dyDescent="0.25">
      <c r="A271" t="s">
        <v>2584</v>
      </c>
      <c r="B271" s="177" t="s">
        <v>2585</v>
      </c>
      <c r="C271" s="181"/>
      <c r="D271" t="s">
        <v>95</v>
      </c>
    </row>
    <row r="272" spans="1:4" x14ac:dyDescent="0.25">
      <c r="A272" t="s">
        <v>2593</v>
      </c>
      <c r="B272" s="20" t="s">
        <v>2589</v>
      </c>
      <c r="C272" s="187"/>
      <c r="D272" t="s">
        <v>2707</v>
      </c>
    </row>
    <row r="273" spans="1:4" x14ac:dyDescent="0.25">
      <c r="A273" t="s">
        <v>2571</v>
      </c>
      <c r="B273" s="177" t="s">
        <v>2581</v>
      </c>
      <c r="C273" s="179"/>
      <c r="D273" t="s">
        <v>2706</v>
      </c>
    </row>
    <row r="274" spans="1:4" x14ac:dyDescent="0.25">
      <c r="A274" t="s">
        <v>2577</v>
      </c>
      <c r="B274" s="177" t="s">
        <v>2582</v>
      </c>
      <c r="C274" s="180"/>
      <c r="D274" t="s">
        <v>90</v>
      </c>
    </row>
    <row r="275" spans="1:4" x14ac:dyDescent="0.25">
      <c r="A275" t="s">
        <v>2578</v>
      </c>
      <c r="B275" s="177" t="s">
        <v>2579</v>
      </c>
      <c r="C275" s="173"/>
      <c r="D275" t="s">
        <v>2705</v>
      </c>
    </row>
    <row r="276" spans="1:4" x14ac:dyDescent="0.25">
      <c r="A276" t="s">
        <v>2660</v>
      </c>
      <c r="B276" s="177">
        <v>740000</v>
      </c>
      <c r="C276" s="196"/>
      <c r="D276" t="s">
        <v>2524</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3032</v>
      </c>
      <c r="C2" s="208" t="s">
        <v>3043</v>
      </c>
    </row>
    <row r="3" spans="1:3" x14ac:dyDescent="0.25">
      <c r="A3" t="s">
        <v>3543</v>
      </c>
      <c r="B3" t="s">
        <v>3544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96" t="s">
        <v>503</v>
      </c>
      <c r="B2" s="396"/>
      <c r="C2" s="227"/>
      <c r="D2" s="227"/>
      <c r="E2" s="227"/>
      <c r="F2" s="227"/>
      <c r="G2" s="227"/>
      <c r="H2" s="49" t="s">
        <v>504</v>
      </c>
    </row>
    <row r="3" spans="1:8" ht="15.75" x14ac:dyDescent="0.25">
      <c r="A3" s="227" t="s">
        <v>749</v>
      </c>
      <c r="B3" s="227"/>
      <c r="C3" s="227"/>
      <c r="D3" s="227"/>
      <c r="E3" s="227"/>
      <c r="F3" s="227"/>
      <c r="G3" s="227"/>
      <c r="H3" s="49" t="s">
        <v>3421</v>
      </c>
    </row>
    <row r="4" spans="1:8" x14ac:dyDescent="0.25">
      <c r="A4" s="228"/>
      <c r="B4" s="228"/>
      <c r="C4" s="228"/>
      <c r="D4" s="228"/>
      <c r="E4" s="228"/>
      <c r="F4" s="228"/>
      <c r="G4" s="49"/>
      <c r="H4" s="49" t="s">
        <v>505</v>
      </c>
    </row>
    <row r="5" spans="1:8" x14ac:dyDescent="0.25">
      <c r="A5" s="228"/>
      <c r="B5" s="228"/>
      <c r="C5" s="228"/>
      <c r="D5" s="228"/>
      <c r="E5" s="228"/>
      <c r="F5" s="228"/>
      <c r="G5" s="228"/>
      <c r="H5" s="228"/>
    </row>
    <row r="6" spans="1:8" x14ac:dyDescent="0.25">
      <c r="A6" s="401" t="s">
        <v>506</v>
      </c>
      <c r="B6" s="292" t="s">
        <v>507</v>
      </c>
      <c r="C6" s="292" t="s">
        <v>508</v>
      </c>
      <c r="D6" s="292" t="s">
        <v>509</v>
      </c>
      <c r="E6" s="292" t="s">
        <v>510</v>
      </c>
      <c r="F6" s="292" t="s">
        <v>511</v>
      </c>
      <c r="G6" s="292" t="s">
        <v>512</v>
      </c>
      <c r="H6" s="292" t="s">
        <v>513</v>
      </c>
    </row>
    <row r="7" spans="1:8" ht="15.75" thickBot="1" x14ac:dyDescent="0.3">
      <c r="A7" s="402"/>
      <c r="B7" s="403" t="s">
        <v>514</v>
      </c>
      <c r="C7" s="404"/>
      <c r="D7" s="404"/>
      <c r="E7" s="404"/>
      <c r="F7" s="404"/>
      <c r="G7" s="404"/>
      <c r="H7" s="405"/>
    </row>
    <row r="8" spans="1:8" ht="15.75" thickTop="1" x14ac:dyDescent="0.25">
      <c r="A8" s="293" t="s">
        <v>515</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516</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517</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518</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519</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521</v>
      </c>
      <c r="B13" s="294">
        <v>47127.791655633242</v>
      </c>
      <c r="C13" s="294">
        <v>1.5630179469099901</v>
      </c>
      <c r="D13" s="294">
        <v>0.20796062622860001</v>
      </c>
      <c r="E13" s="298" t="s">
        <v>522</v>
      </c>
      <c r="F13" s="298" t="s">
        <v>522</v>
      </c>
      <c r="G13" s="298" t="s">
        <v>522</v>
      </c>
      <c r="H13" s="298" t="s">
        <v>522</v>
      </c>
    </row>
    <row r="14" spans="1:8" x14ac:dyDescent="0.25">
      <c r="A14" s="299" t="s">
        <v>523</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524</v>
      </c>
      <c r="B15" s="294">
        <v>14558.872168514019</v>
      </c>
      <c r="C15" s="294">
        <v>0.26506107425178999</v>
      </c>
      <c r="D15" s="294">
        <v>3.4431093875209998E-2</v>
      </c>
      <c r="E15" s="298" t="s">
        <v>522</v>
      </c>
      <c r="F15" s="298" t="s">
        <v>522</v>
      </c>
      <c r="G15" s="298" t="s">
        <v>522</v>
      </c>
      <c r="H15" s="298" t="s">
        <v>522</v>
      </c>
    </row>
    <row r="16" spans="1:8" x14ac:dyDescent="0.25">
      <c r="A16" s="297" t="s">
        <v>525</v>
      </c>
      <c r="B16" s="294">
        <v>4324.0266958123129</v>
      </c>
      <c r="C16" s="294">
        <v>0.21993490848121999</v>
      </c>
      <c r="D16" s="294">
        <v>3.1755858181610003E-2</v>
      </c>
      <c r="E16" s="298" t="s">
        <v>522</v>
      </c>
      <c r="F16" s="298" t="s">
        <v>522</v>
      </c>
      <c r="G16" s="298" t="s">
        <v>522</v>
      </c>
      <c r="H16" s="298" t="s">
        <v>522</v>
      </c>
    </row>
    <row r="17" spans="1:8" x14ac:dyDescent="0.25">
      <c r="A17" s="297" t="s">
        <v>526</v>
      </c>
      <c r="B17" s="294">
        <v>68062.59585493186</v>
      </c>
      <c r="C17" s="294">
        <v>2.1634295884067098</v>
      </c>
      <c r="D17" s="294">
        <v>0.32207738930322999</v>
      </c>
      <c r="E17" s="298" t="s">
        <v>522</v>
      </c>
      <c r="F17" s="298" t="s">
        <v>522</v>
      </c>
      <c r="G17" s="298" t="s">
        <v>522</v>
      </c>
      <c r="H17" s="298" t="s">
        <v>522</v>
      </c>
    </row>
    <row r="18" spans="1:8" x14ac:dyDescent="0.25">
      <c r="A18" s="297" t="s">
        <v>527</v>
      </c>
      <c r="B18" s="294">
        <v>42643.232056364206</v>
      </c>
      <c r="C18" s="294">
        <v>2.9129032519703002</v>
      </c>
      <c r="D18" s="294">
        <v>0.49111046929190999</v>
      </c>
      <c r="E18" s="298" t="s">
        <v>522</v>
      </c>
      <c r="F18" s="298" t="s">
        <v>522</v>
      </c>
      <c r="G18" s="298" t="s">
        <v>522</v>
      </c>
      <c r="H18" s="298" t="s">
        <v>522</v>
      </c>
    </row>
    <row r="19" spans="1:8" x14ac:dyDescent="0.25">
      <c r="A19" s="297" t="s">
        <v>528</v>
      </c>
      <c r="B19" s="294">
        <v>32687.652624332597</v>
      </c>
      <c r="C19" s="294">
        <v>2.1724960612470801</v>
      </c>
      <c r="D19" s="294">
        <v>0.32965613051379999</v>
      </c>
      <c r="E19" s="298" t="s">
        <v>522</v>
      </c>
      <c r="F19" s="298" t="s">
        <v>522</v>
      </c>
      <c r="G19" s="298" t="s">
        <v>522</v>
      </c>
      <c r="H19" s="298" t="s">
        <v>522</v>
      </c>
    </row>
    <row r="20" spans="1:8" x14ac:dyDescent="0.25">
      <c r="A20" s="297" t="s">
        <v>529</v>
      </c>
      <c r="B20" s="294">
        <v>38327.06069611937</v>
      </c>
      <c r="C20" s="294">
        <v>2.7616536525147199</v>
      </c>
      <c r="D20" s="294">
        <v>0.41262766327205003</v>
      </c>
      <c r="E20" s="298" t="s">
        <v>522</v>
      </c>
      <c r="F20" s="298" t="s">
        <v>522</v>
      </c>
      <c r="G20" s="298" t="s">
        <v>522</v>
      </c>
      <c r="H20" s="298" t="s">
        <v>522</v>
      </c>
    </row>
    <row r="21" spans="1:8" x14ac:dyDescent="0.25">
      <c r="A21" s="300" t="s">
        <v>3379</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530</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531</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532</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533</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534</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535</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536</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537</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538</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539</v>
      </c>
      <c r="B31" s="294">
        <v>291.62758231404649</v>
      </c>
      <c r="C31" s="294">
        <v>1.8597887494070001E-2</v>
      </c>
      <c r="D31" s="294">
        <v>2.7004131976500001E-3</v>
      </c>
      <c r="E31" s="298" t="s">
        <v>522</v>
      </c>
      <c r="F31" s="298" t="s">
        <v>522</v>
      </c>
      <c r="G31" s="298" t="s">
        <v>522</v>
      </c>
      <c r="H31" s="298" t="s">
        <v>522</v>
      </c>
    </row>
    <row r="32" spans="1:8" x14ac:dyDescent="0.25">
      <c r="A32" s="299" t="s">
        <v>3380</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540</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541</v>
      </c>
      <c r="B34" s="294">
        <v>27632.752332089869</v>
      </c>
      <c r="C34" s="294">
        <v>0.48826677857</v>
      </c>
      <c r="D34" s="294">
        <v>0.78160963399831995</v>
      </c>
      <c r="E34" s="298" t="s">
        <v>520</v>
      </c>
      <c r="F34" s="298" t="s">
        <v>520</v>
      </c>
      <c r="G34" s="298" t="s">
        <v>520</v>
      </c>
      <c r="H34" s="298" t="s">
        <v>520</v>
      </c>
    </row>
    <row r="35" spans="1:8" x14ac:dyDescent="0.25">
      <c r="A35" s="302" t="s">
        <v>542</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544</v>
      </c>
      <c r="B36" s="294" t="s">
        <v>3264</v>
      </c>
      <c r="C36" s="294">
        <v>2828.7193306107342</v>
      </c>
      <c r="D36" s="294" t="s">
        <v>520</v>
      </c>
      <c r="E36" s="294" t="s">
        <v>520</v>
      </c>
      <c r="F36" s="294" t="s">
        <v>520</v>
      </c>
      <c r="G36" s="294" t="s">
        <v>520</v>
      </c>
      <c r="H36" s="294" t="s">
        <v>520</v>
      </c>
    </row>
    <row r="37" spans="1:8" x14ac:dyDescent="0.25">
      <c r="A37" s="297" t="s">
        <v>546</v>
      </c>
      <c r="B37" s="294" t="s">
        <v>547</v>
      </c>
      <c r="C37" s="294">
        <v>2828.7193306107342</v>
      </c>
      <c r="D37" s="298" t="s">
        <v>520</v>
      </c>
      <c r="E37" s="298" t="s">
        <v>520</v>
      </c>
      <c r="F37" s="298" t="s">
        <v>520</v>
      </c>
      <c r="G37" s="298" t="s">
        <v>520</v>
      </c>
      <c r="H37" s="303" t="s">
        <v>195</v>
      </c>
    </row>
    <row r="38" spans="1:8" x14ac:dyDescent="0.25">
      <c r="A38" s="297" t="s">
        <v>548</v>
      </c>
      <c r="B38" s="294" t="s">
        <v>522</v>
      </c>
      <c r="C38" s="294" t="s">
        <v>522</v>
      </c>
      <c r="D38" s="298" t="s">
        <v>520</v>
      </c>
      <c r="E38" s="298" t="s">
        <v>520</v>
      </c>
      <c r="F38" s="298" t="s">
        <v>520</v>
      </c>
      <c r="G38" s="298" t="s">
        <v>520</v>
      </c>
      <c r="H38" s="298" t="s">
        <v>520</v>
      </c>
    </row>
    <row r="39" spans="1:8" x14ac:dyDescent="0.25">
      <c r="A39" s="297" t="s">
        <v>3381</v>
      </c>
      <c r="B39" s="294" t="s">
        <v>549</v>
      </c>
      <c r="C39" s="294" t="s">
        <v>549</v>
      </c>
      <c r="D39" s="298" t="s">
        <v>520</v>
      </c>
      <c r="E39" s="294" t="s">
        <v>520</v>
      </c>
      <c r="F39" s="294" t="s">
        <v>520</v>
      </c>
      <c r="G39" s="294" t="s">
        <v>520</v>
      </c>
      <c r="H39" s="294" t="s">
        <v>520</v>
      </c>
    </row>
    <row r="40" spans="1:8" x14ac:dyDescent="0.25">
      <c r="A40" s="299" t="s">
        <v>550</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551</v>
      </c>
      <c r="B41" s="294">
        <v>12063.700405245312</v>
      </c>
      <c r="C41" s="294">
        <v>1817.0207526802458</v>
      </c>
      <c r="D41" s="294">
        <v>3.5386466609699997E-2</v>
      </c>
      <c r="E41" s="298" t="s">
        <v>522</v>
      </c>
      <c r="F41" s="298" t="s">
        <v>522</v>
      </c>
      <c r="G41" s="298" t="s">
        <v>522</v>
      </c>
      <c r="H41" s="298" t="s">
        <v>522</v>
      </c>
    </row>
    <row r="42" spans="1:8" x14ac:dyDescent="0.25">
      <c r="A42" s="297" t="s">
        <v>552</v>
      </c>
      <c r="B42" s="294">
        <v>25180.686999668131</v>
      </c>
      <c r="C42" s="294">
        <v>6616.1787375014428</v>
      </c>
      <c r="D42" s="303" t="s">
        <v>195</v>
      </c>
      <c r="E42" s="303" t="s">
        <v>195</v>
      </c>
      <c r="F42" s="303" t="s">
        <v>195</v>
      </c>
      <c r="G42" s="298" t="s">
        <v>522</v>
      </c>
      <c r="H42" s="298" t="s">
        <v>522</v>
      </c>
    </row>
    <row r="43" spans="1:8" x14ac:dyDescent="0.25">
      <c r="A43" s="297" t="s">
        <v>553</v>
      </c>
      <c r="B43" s="294" t="s">
        <v>522</v>
      </c>
      <c r="C43" s="294" t="s">
        <v>522</v>
      </c>
      <c r="D43" s="294">
        <v>6.3282485277459999E-2</v>
      </c>
      <c r="E43" s="298" t="s">
        <v>522</v>
      </c>
      <c r="F43" s="298" t="s">
        <v>522</v>
      </c>
      <c r="G43" s="298" t="s">
        <v>522</v>
      </c>
      <c r="H43" s="298" t="s">
        <v>522</v>
      </c>
    </row>
    <row r="44" spans="1:8" x14ac:dyDescent="0.25">
      <c r="A44" s="297" t="s">
        <v>3382</v>
      </c>
      <c r="B44" s="294" t="s">
        <v>549</v>
      </c>
      <c r="C44" s="294" t="s">
        <v>549</v>
      </c>
      <c r="D44" s="294" t="s">
        <v>549</v>
      </c>
      <c r="E44" s="294">
        <v>208.89432174184356</v>
      </c>
      <c r="F44" s="294">
        <v>105.47180460606191</v>
      </c>
      <c r="G44" s="294">
        <v>355.97410702367489</v>
      </c>
      <c r="H44" s="294">
        <v>65.111291475618813</v>
      </c>
    </row>
    <row r="45" spans="1:8" x14ac:dyDescent="0.25">
      <c r="A45" s="304" t="s">
        <v>3265</v>
      </c>
      <c r="B45" s="294" t="s">
        <v>554</v>
      </c>
      <c r="C45" s="303" t="s">
        <v>195</v>
      </c>
      <c r="D45" s="303" t="s">
        <v>195</v>
      </c>
      <c r="E45" s="303" t="s">
        <v>195</v>
      </c>
      <c r="F45" s="303" t="s">
        <v>195</v>
      </c>
      <c r="G45" s="303" t="s">
        <v>195</v>
      </c>
      <c r="H45" s="303" t="s">
        <v>195</v>
      </c>
    </row>
    <row r="46" spans="1:8" x14ac:dyDescent="0.25">
      <c r="A46" s="299" t="s">
        <v>3383</v>
      </c>
      <c r="B46" s="294" t="s">
        <v>522</v>
      </c>
      <c r="C46" s="303" t="s">
        <v>195</v>
      </c>
      <c r="D46" s="303" t="s">
        <v>195</v>
      </c>
      <c r="E46" s="303" t="s">
        <v>195</v>
      </c>
      <c r="F46" s="303" t="s">
        <v>195</v>
      </c>
      <c r="G46" s="303" t="s">
        <v>195</v>
      </c>
      <c r="H46" s="303" t="s">
        <v>195</v>
      </c>
    </row>
    <row r="47" spans="1:8" x14ac:dyDescent="0.25">
      <c r="A47" s="299" t="s">
        <v>555</v>
      </c>
      <c r="B47" s="294" t="s">
        <v>522</v>
      </c>
      <c r="C47" s="303" t="s">
        <v>195</v>
      </c>
      <c r="D47" s="303" t="s">
        <v>195</v>
      </c>
      <c r="E47" s="303" t="s">
        <v>195</v>
      </c>
      <c r="F47" s="303" t="s">
        <v>195</v>
      </c>
      <c r="G47" s="303" t="s">
        <v>195</v>
      </c>
      <c r="H47" s="303" t="s">
        <v>195</v>
      </c>
    </row>
    <row r="48" spans="1:8" x14ac:dyDescent="0.25">
      <c r="A48" s="296" t="s">
        <v>556</v>
      </c>
      <c r="B48" s="294" t="s">
        <v>554</v>
      </c>
      <c r="C48" s="303" t="s">
        <v>195</v>
      </c>
      <c r="D48" s="303" t="s">
        <v>195</v>
      </c>
      <c r="E48" s="303" t="s">
        <v>195</v>
      </c>
      <c r="F48" s="303" t="s">
        <v>195</v>
      </c>
      <c r="G48" s="303" t="s">
        <v>195</v>
      </c>
      <c r="H48" s="303" t="s">
        <v>195</v>
      </c>
    </row>
    <row r="49" spans="1:8" x14ac:dyDescent="0.25">
      <c r="A49" s="304" t="s">
        <v>3266</v>
      </c>
      <c r="B49" s="303" t="s">
        <v>195</v>
      </c>
      <c r="C49" s="303" t="s">
        <v>195</v>
      </c>
      <c r="D49" s="303" t="s">
        <v>195</v>
      </c>
      <c r="E49" s="303" t="s">
        <v>195</v>
      </c>
      <c r="F49" s="303" t="s">
        <v>195</v>
      </c>
      <c r="G49" s="303" t="s">
        <v>195</v>
      </c>
      <c r="H49" s="303" t="s">
        <v>195</v>
      </c>
    </row>
    <row r="50" spans="1:8" x14ac:dyDescent="0.25">
      <c r="A50" s="296" t="s">
        <v>557</v>
      </c>
      <c r="B50" s="294">
        <v>113232.30135064154</v>
      </c>
      <c r="C50" s="294">
        <v>5.2928930187330101</v>
      </c>
      <c r="D50" s="294">
        <v>3.2815608782569399</v>
      </c>
      <c r="E50" s="294">
        <v>1704.0134032501867</v>
      </c>
      <c r="F50" s="294">
        <v>132.66675861432418</v>
      </c>
      <c r="G50" s="294">
        <v>53.948263992089871</v>
      </c>
      <c r="H50" s="294" t="s">
        <v>547</v>
      </c>
    </row>
    <row r="51" spans="1:8" x14ac:dyDescent="0.25">
      <c r="A51" s="305" t="s">
        <v>558</v>
      </c>
      <c r="B51" s="294">
        <v>60125.445140869939</v>
      </c>
      <c r="C51" s="294" t="s">
        <v>582</v>
      </c>
      <c r="D51" s="294">
        <v>1.9373340798485601</v>
      </c>
      <c r="E51" s="298">
        <v>242.16675998106996</v>
      </c>
      <c r="F51" s="298">
        <v>100.74137215212509</v>
      </c>
      <c r="G51" s="298">
        <v>15.11120582281877</v>
      </c>
      <c r="H51" s="298" t="s">
        <v>547</v>
      </c>
    </row>
    <row r="52" spans="1:8" x14ac:dyDescent="0.25">
      <c r="A52" s="305" t="s">
        <v>559</v>
      </c>
      <c r="B52" s="294">
        <v>53106.856209771599</v>
      </c>
      <c r="C52" s="294">
        <v>5.2928930187330101</v>
      </c>
      <c r="D52" s="294">
        <v>1.34422679840838</v>
      </c>
      <c r="E52" s="298">
        <v>1461.8466432691168</v>
      </c>
      <c r="F52" s="298">
        <v>31.9253864621991</v>
      </c>
      <c r="G52" s="298">
        <v>38.837058169271103</v>
      </c>
      <c r="H52" s="298" t="s">
        <v>547</v>
      </c>
    </row>
    <row r="53" spans="1:8" x14ac:dyDescent="0.25">
      <c r="A53" s="296" t="s">
        <v>560</v>
      </c>
      <c r="B53" s="294" t="s">
        <v>522</v>
      </c>
      <c r="C53" s="294" t="s">
        <v>522</v>
      </c>
      <c r="D53" s="294" t="s">
        <v>522</v>
      </c>
      <c r="E53" s="298" t="s">
        <v>522</v>
      </c>
      <c r="F53" s="298" t="s">
        <v>522</v>
      </c>
      <c r="G53" s="298" t="s">
        <v>522</v>
      </c>
      <c r="H53" s="298" t="s">
        <v>547</v>
      </c>
    </row>
    <row r="54" spans="1:8" x14ac:dyDescent="0.25">
      <c r="A54" s="306" t="s">
        <v>3267</v>
      </c>
      <c r="B54" s="294">
        <v>230699.51036740557</v>
      </c>
      <c r="C54" s="303" t="s">
        <v>195</v>
      </c>
      <c r="D54" s="303" t="s">
        <v>195</v>
      </c>
      <c r="E54" s="303" t="s">
        <v>195</v>
      </c>
      <c r="F54" s="303" t="s">
        <v>195</v>
      </c>
      <c r="G54" s="303" t="s">
        <v>195</v>
      </c>
      <c r="H54" s="303" t="s">
        <v>195</v>
      </c>
    </row>
    <row r="55" spans="1:8" x14ac:dyDescent="0.25">
      <c r="A55" s="229" t="s">
        <v>3268</v>
      </c>
      <c r="B55" s="294" t="s">
        <v>582</v>
      </c>
      <c r="C55" s="303" t="s">
        <v>195</v>
      </c>
      <c r="D55" s="303" t="s">
        <v>195</v>
      </c>
      <c r="E55" s="303" t="s">
        <v>195</v>
      </c>
      <c r="F55" s="303" t="s">
        <v>195</v>
      </c>
      <c r="G55" s="303" t="s">
        <v>195</v>
      </c>
      <c r="H55" s="303" t="s">
        <v>195</v>
      </c>
    </row>
    <row r="56" spans="1:8" x14ac:dyDescent="0.25">
      <c r="A56" s="307" t="s">
        <v>561</v>
      </c>
      <c r="B56" s="298" t="s">
        <v>520</v>
      </c>
      <c r="C56" s="303" t="s">
        <v>195</v>
      </c>
      <c r="D56" s="303" t="s">
        <v>195</v>
      </c>
      <c r="E56" s="303" t="s">
        <v>195</v>
      </c>
      <c r="F56" s="303" t="s">
        <v>195</v>
      </c>
      <c r="G56" s="303" t="s">
        <v>195</v>
      </c>
      <c r="H56" s="303" t="s">
        <v>195</v>
      </c>
    </row>
    <row r="57" spans="1:8" x14ac:dyDescent="0.25">
      <c r="A57" s="307" t="s">
        <v>562</v>
      </c>
      <c r="B57" s="298" t="s">
        <v>520</v>
      </c>
      <c r="C57" s="303" t="s">
        <v>195</v>
      </c>
      <c r="D57" s="303" t="s">
        <v>195</v>
      </c>
      <c r="E57" s="303" t="s">
        <v>195</v>
      </c>
      <c r="F57" s="303" t="s">
        <v>195</v>
      </c>
      <c r="G57" s="303" t="s">
        <v>195</v>
      </c>
      <c r="H57" s="303" t="s">
        <v>195</v>
      </c>
    </row>
    <row r="58" spans="1:8" x14ac:dyDescent="0.25">
      <c r="C58" s="5"/>
      <c r="D58" s="5"/>
    </row>
    <row r="59" spans="1:8" x14ac:dyDescent="0.25">
      <c r="A59" s="50" t="s">
        <v>563</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2474</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3257</v>
      </c>
      <c r="B65" s="51">
        <f>G374</f>
        <v>12713.092056610814</v>
      </c>
      <c r="C65" s="51">
        <f t="shared" ref="C65:D65" si="6">H374</f>
        <v>5.1947039253499999E-3</v>
      </c>
      <c r="D65" s="51">
        <f t="shared" si="6"/>
        <v>1.29867598133739</v>
      </c>
      <c r="E65" s="51"/>
      <c r="F65" s="51"/>
      <c r="G65" s="51"/>
      <c r="H65" s="51"/>
    </row>
    <row r="66" spans="1:10" ht="60" x14ac:dyDescent="0.25">
      <c r="A66" s="1" t="s">
        <v>3258</v>
      </c>
      <c r="B66" s="5"/>
      <c r="C66" s="5"/>
      <c r="D66" s="5"/>
      <c r="E66" s="5"/>
      <c r="F66" s="5"/>
      <c r="G66" s="5"/>
      <c r="H66" s="5"/>
    </row>
    <row r="67" spans="1:10" ht="15.75" thickBot="1" x14ac:dyDescent="0.3">
      <c r="B67" s="83"/>
      <c r="C67" s="83"/>
      <c r="D67" s="83"/>
      <c r="E67" s="83"/>
      <c r="F67" s="83"/>
      <c r="G67" s="83"/>
      <c r="H67" s="83"/>
    </row>
    <row r="68" spans="1:10" ht="15.75" x14ac:dyDescent="0.25">
      <c r="A68" s="406" t="s">
        <v>564</v>
      </c>
      <c r="B68" s="407"/>
      <c r="C68" s="230"/>
      <c r="D68" s="230"/>
      <c r="E68" s="230"/>
      <c r="F68" s="230"/>
      <c r="G68" s="230"/>
      <c r="H68" s="230"/>
      <c r="I68" s="54"/>
      <c r="J68" s="49" t="s">
        <v>504</v>
      </c>
    </row>
    <row r="69" spans="1:10" ht="15.75" x14ac:dyDescent="0.25">
      <c r="A69" s="48" t="s">
        <v>565</v>
      </c>
      <c r="B69" s="52"/>
      <c r="C69" s="53"/>
      <c r="D69" s="53"/>
      <c r="E69" s="53"/>
      <c r="F69" s="53"/>
      <c r="G69" s="53"/>
      <c r="H69" s="53"/>
      <c r="I69" s="54"/>
      <c r="J69" s="49" t="s">
        <v>3421</v>
      </c>
    </row>
    <row r="70" spans="1:10" ht="15.75" x14ac:dyDescent="0.25">
      <c r="A70" s="48"/>
      <c r="B70" s="52"/>
      <c r="C70" s="53"/>
      <c r="D70" s="53"/>
      <c r="E70" s="53"/>
      <c r="F70" s="53"/>
      <c r="G70" s="53"/>
      <c r="H70" s="49"/>
      <c r="I70" s="54"/>
      <c r="J70" s="49" t="s">
        <v>505</v>
      </c>
    </row>
    <row r="71" spans="1:10" x14ac:dyDescent="0.25">
      <c r="A71" s="408" t="s">
        <v>506</v>
      </c>
      <c r="B71" s="411" t="s">
        <v>566</v>
      </c>
      <c r="C71" s="412"/>
      <c r="D71" s="411" t="s">
        <v>567</v>
      </c>
      <c r="E71" s="413"/>
      <c r="F71" s="414"/>
      <c r="G71" s="411" t="s">
        <v>568</v>
      </c>
      <c r="H71" s="415"/>
      <c r="I71" s="415"/>
      <c r="J71" s="412"/>
    </row>
    <row r="72" spans="1:10" x14ac:dyDescent="0.25">
      <c r="A72" s="409"/>
      <c r="B72" s="416" t="s">
        <v>569</v>
      </c>
      <c r="C72" s="417"/>
      <c r="D72" s="420" t="s">
        <v>570</v>
      </c>
      <c r="E72" s="416" t="s">
        <v>508</v>
      </c>
      <c r="F72" s="417" t="s">
        <v>509</v>
      </c>
      <c r="G72" s="420" t="s">
        <v>571</v>
      </c>
      <c r="H72" s="420" t="s">
        <v>508</v>
      </c>
      <c r="I72" s="420" t="s">
        <v>509</v>
      </c>
      <c r="J72" s="288" t="s">
        <v>507</v>
      </c>
    </row>
    <row r="73" spans="1:10" x14ac:dyDescent="0.25">
      <c r="A73" s="409"/>
      <c r="B73" s="418"/>
      <c r="C73" s="419"/>
      <c r="D73" s="421"/>
      <c r="E73" s="418"/>
      <c r="F73" s="419"/>
      <c r="G73" s="422"/>
      <c r="H73" s="421"/>
      <c r="I73" s="421"/>
      <c r="J73" s="288" t="s">
        <v>572</v>
      </c>
    </row>
    <row r="74" spans="1:10" ht="15.75" thickBot="1" x14ac:dyDescent="0.3">
      <c r="A74" s="410"/>
      <c r="B74" s="291" t="s">
        <v>573</v>
      </c>
      <c r="C74" s="55" t="s">
        <v>574</v>
      </c>
      <c r="D74" s="55" t="s">
        <v>575</v>
      </c>
      <c r="E74" s="399" t="s">
        <v>576</v>
      </c>
      <c r="F74" s="400"/>
      <c r="G74" s="399" t="s">
        <v>514</v>
      </c>
      <c r="H74" s="397"/>
      <c r="I74" s="397"/>
      <c r="J74" s="398"/>
    </row>
    <row r="75" spans="1:10" ht="15.75" thickTop="1" x14ac:dyDescent="0.25">
      <c r="A75" s="56" t="s">
        <v>577</v>
      </c>
      <c r="B75" s="308">
        <v>91137862.196821675</v>
      </c>
      <c r="C75" s="308" t="s">
        <v>578</v>
      </c>
      <c r="D75" s="303" t="s">
        <v>195</v>
      </c>
      <c r="E75" s="303" t="s">
        <v>195</v>
      </c>
      <c r="F75" s="303" t="s">
        <v>195</v>
      </c>
      <c r="G75" s="308">
        <v>5895355.24157112</v>
      </c>
      <c r="H75" s="308">
        <v>471.45668024581687</v>
      </c>
      <c r="I75" s="308">
        <v>256.02211621946361</v>
      </c>
      <c r="J75" s="308" t="s">
        <v>582</v>
      </c>
    </row>
    <row r="76" spans="1:10" x14ac:dyDescent="0.25">
      <c r="A76" s="309" t="s">
        <v>579</v>
      </c>
      <c r="B76" s="308">
        <v>41043265.44914683</v>
      </c>
      <c r="C76" s="308" t="s">
        <v>578</v>
      </c>
      <c r="D76" s="308">
        <v>62.84904662471471</v>
      </c>
      <c r="E76" s="308">
        <v>4.4582659657373203</v>
      </c>
      <c r="F76" s="308">
        <v>3.4887046842559699</v>
      </c>
      <c r="G76" s="308">
        <v>2579530.1038439716</v>
      </c>
      <c r="H76" s="308">
        <v>182.9817934746539</v>
      </c>
      <c r="I76" s="308">
        <v>143.18783242959987</v>
      </c>
      <c r="J76" s="308" t="s">
        <v>520</v>
      </c>
    </row>
    <row r="77" spans="1:10" x14ac:dyDescent="0.25">
      <c r="A77" s="309" t="s">
        <v>580</v>
      </c>
      <c r="B77" s="308">
        <v>23547856.46013758</v>
      </c>
      <c r="C77" s="308" t="s">
        <v>578</v>
      </c>
      <c r="D77" s="308">
        <v>90.390222007608685</v>
      </c>
      <c r="E77" s="308">
        <v>1.3293847084140999</v>
      </c>
      <c r="F77" s="308">
        <v>4.0838943275543604</v>
      </c>
      <c r="G77" s="308">
        <v>2128495.9732351382</v>
      </c>
      <c r="H77" s="308">
        <v>31.304160294037182</v>
      </c>
      <c r="I77" s="308">
        <v>96.166957423620119</v>
      </c>
      <c r="J77" s="308" t="s">
        <v>520</v>
      </c>
    </row>
    <row r="78" spans="1:10" x14ac:dyDescent="0.25">
      <c r="A78" s="309" t="s">
        <v>581</v>
      </c>
      <c r="B78" s="308">
        <v>23571618.577340122</v>
      </c>
      <c r="C78" s="308" t="s">
        <v>578</v>
      </c>
      <c r="D78" s="308">
        <v>49.812237156145379</v>
      </c>
      <c r="E78" s="308">
        <v>3.11233754212514</v>
      </c>
      <c r="F78" s="308">
        <v>0.33678108860792</v>
      </c>
      <c r="G78" s="308">
        <v>1174155.0547286684</v>
      </c>
      <c r="H78" s="308">
        <v>73.362833426910115</v>
      </c>
      <c r="I78" s="308">
        <v>7.9384753647272399</v>
      </c>
      <c r="J78" s="308" t="s">
        <v>520</v>
      </c>
    </row>
    <row r="79" spans="1:10" x14ac:dyDescent="0.25">
      <c r="A79" s="309" t="s">
        <v>3384</v>
      </c>
      <c r="B79" s="308">
        <v>354960.13390164654</v>
      </c>
      <c r="C79" s="308" t="s">
        <v>578</v>
      </c>
      <c r="D79" s="308">
        <v>37.1143362454117</v>
      </c>
      <c r="E79" s="308">
        <v>1.46346122542E-2</v>
      </c>
      <c r="F79" s="308">
        <v>3.6586530635500401</v>
      </c>
      <c r="G79" s="308">
        <v>13174.10976334207</v>
      </c>
      <c r="H79" s="308">
        <v>5.1947039253499999E-3</v>
      </c>
      <c r="I79" s="308">
        <v>1.29867598133739</v>
      </c>
      <c r="J79" s="308" t="s">
        <v>582</v>
      </c>
    </row>
    <row r="80" spans="1:10" x14ac:dyDescent="0.25">
      <c r="A80" s="309" t="s">
        <v>3385</v>
      </c>
      <c r="B80" s="308" t="s">
        <v>549</v>
      </c>
      <c r="C80" s="308" t="s">
        <v>578</v>
      </c>
      <c r="D80" s="308" t="s">
        <v>549</v>
      </c>
      <c r="E80" s="308" t="s">
        <v>549</v>
      </c>
      <c r="F80" s="308" t="s">
        <v>549</v>
      </c>
      <c r="G80" s="308" t="s">
        <v>549</v>
      </c>
      <c r="H80" s="308" t="s">
        <v>549</v>
      </c>
      <c r="I80" s="308" t="s">
        <v>549</v>
      </c>
      <c r="J80" s="308" t="s">
        <v>549</v>
      </c>
    </row>
    <row r="81" spans="1:10" x14ac:dyDescent="0.25">
      <c r="A81" s="309" t="s">
        <v>3386</v>
      </c>
      <c r="B81" s="308">
        <v>2620161.5762954974</v>
      </c>
      <c r="C81" s="308" t="s">
        <v>578</v>
      </c>
      <c r="D81" s="308">
        <v>88.047818292785962</v>
      </c>
      <c r="E81" s="308">
        <v>70.149375522924387</v>
      </c>
      <c r="F81" s="308">
        <v>2.8357697812987901</v>
      </c>
      <c r="G81" s="303" t="s">
        <v>195</v>
      </c>
      <c r="H81" s="308">
        <v>183.80269834629033</v>
      </c>
      <c r="I81" s="308">
        <v>7.4301750201789796</v>
      </c>
      <c r="J81" s="308" t="s">
        <v>520</v>
      </c>
    </row>
    <row r="82" spans="1:10" x14ac:dyDescent="0.25">
      <c r="A82" s="310" t="s">
        <v>583</v>
      </c>
      <c r="B82" s="308">
        <v>32389766.968968615</v>
      </c>
      <c r="C82" s="308" t="s">
        <v>578</v>
      </c>
      <c r="D82" s="303" t="s">
        <v>195</v>
      </c>
      <c r="E82" s="303" t="s">
        <v>195</v>
      </c>
      <c r="F82" s="303" t="s">
        <v>195</v>
      </c>
      <c r="G82" s="308">
        <v>2536779.2265180089</v>
      </c>
      <c r="H82" s="308">
        <v>38.041270916860228</v>
      </c>
      <c r="I82" s="308">
        <v>101.32393509195673</v>
      </c>
      <c r="J82" s="308" t="s">
        <v>582</v>
      </c>
    </row>
    <row r="83" spans="1:10" x14ac:dyDescent="0.25">
      <c r="A83" s="311" t="s">
        <v>579</v>
      </c>
      <c r="B83" s="308">
        <v>1341824.3940511984</v>
      </c>
      <c r="C83" s="308" t="s">
        <v>578</v>
      </c>
      <c r="D83" s="308">
        <v>75.791010443823595</v>
      </c>
      <c r="E83" s="308">
        <v>0.72442924400886</v>
      </c>
      <c r="F83" s="308">
        <v>0.32133945451558998</v>
      </c>
      <c r="G83" s="308">
        <v>101698.22666331165</v>
      </c>
      <c r="H83" s="308">
        <v>0.97205683137514998</v>
      </c>
      <c r="I83" s="308">
        <v>0.43118111884012</v>
      </c>
      <c r="J83" s="308" t="s">
        <v>520</v>
      </c>
    </row>
    <row r="84" spans="1:10" x14ac:dyDescent="0.25">
      <c r="A84" s="311" t="s">
        <v>580</v>
      </c>
      <c r="B84" s="308">
        <v>21970021.331539605</v>
      </c>
      <c r="C84" s="308" t="s">
        <v>578</v>
      </c>
      <c r="D84" s="308">
        <v>90.620563081369596</v>
      </c>
      <c r="E84" s="308">
        <v>0.73461217854264005</v>
      </c>
      <c r="F84" s="308">
        <v>4.2883790815637504</v>
      </c>
      <c r="G84" s="308">
        <v>1990935.7039738202</v>
      </c>
      <c r="H84" s="308">
        <v>16.139445232990571</v>
      </c>
      <c r="I84" s="308">
        <v>94.215779899683724</v>
      </c>
      <c r="J84" s="308" t="s">
        <v>520</v>
      </c>
    </row>
    <row r="85" spans="1:10" x14ac:dyDescent="0.25">
      <c r="A85" s="311" t="s">
        <v>581</v>
      </c>
      <c r="B85" s="308">
        <v>8829876.3098276611</v>
      </c>
      <c r="C85" s="308" t="s">
        <v>578</v>
      </c>
      <c r="D85" s="308">
        <v>50.248073994006518</v>
      </c>
      <c r="E85" s="308">
        <v>2.3689668073318502</v>
      </c>
      <c r="F85" s="308">
        <v>0.75481115226358997</v>
      </c>
      <c r="G85" s="308">
        <v>443684.27817414561</v>
      </c>
      <c r="H85" s="308">
        <v>20.9176838908276</v>
      </c>
      <c r="I85" s="308">
        <v>6.6648891117659703</v>
      </c>
      <c r="J85" s="308" t="s">
        <v>520</v>
      </c>
    </row>
    <row r="86" spans="1:10" x14ac:dyDescent="0.25">
      <c r="A86" s="311" t="s">
        <v>3384</v>
      </c>
      <c r="B86" s="308">
        <v>52888.087323471489</v>
      </c>
      <c r="C86" s="308" t="s">
        <v>578</v>
      </c>
      <c r="D86" s="308">
        <v>8.7168534553273496</v>
      </c>
      <c r="E86" s="308" t="s">
        <v>3269</v>
      </c>
      <c r="F86" s="308" t="s">
        <v>3269</v>
      </c>
      <c r="G86" s="308">
        <v>461.01770673125719</v>
      </c>
      <c r="H86" s="308" t="s">
        <v>3269</v>
      </c>
      <c r="I86" s="308" t="s">
        <v>3269</v>
      </c>
      <c r="J86" s="308" t="s">
        <v>582</v>
      </c>
    </row>
    <row r="87" spans="1:10" x14ac:dyDescent="0.25">
      <c r="A87" s="311" t="s">
        <v>3385</v>
      </c>
      <c r="B87" s="308" t="s">
        <v>549</v>
      </c>
      <c r="C87" s="308" t="s">
        <v>578</v>
      </c>
      <c r="D87" s="308" t="s">
        <v>549</v>
      </c>
      <c r="E87" s="308" t="s">
        <v>549</v>
      </c>
      <c r="F87" s="308" t="s">
        <v>549</v>
      </c>
      <c r="G87" s="308" t="s">
        <v>549</v>
      </c>
      <c r="H87" s="308" t="s">
        <v>549</v>
      </c>
      <c r="I87" s="308" t="s">
        <v>549</v>
      </c>
      <c r="J87" s="308" t="s">
        <v>549</v>
      </c>
    </row>
    <row r="88" spans="1:10" x14ac:dyDescent="0.25">
      <c r="A88" s="311" t="s">
        <v>3386</v>
      </c>
      <c r="B88" s="308">
        <v>195156.84622667928</v>
      </c>
      <c r="C88" s="308" t="s">
        <v>578</v>
      </c>
      <c r="D88" s="308">
        <v>97.735736802039924</v>
      </c>
      <c r="E88" s="308">
        <v>6.192435418265E-2</v>
      </c>
      <c r="F88" s="308">
        <v>6.192435418265E-2</v>
      </c>
      <c r="G88" s="308">
        <v>19073.798157926904</v>
      </c>
      <c r="H88" s="308">
        <v>1.2084961666909999E-2</v>
      </c>
      <c r="I88" s="308">
        <v>1.2084961666909999E-2</v>
      </c>
      <c r="J88" s="308" t="s">
        <v>520</v>
      </c>
    </row>
    <row r="89" spans="1:10" x14ac:dyDescent="0.25">
      <c r="A89" s="312" t="s">
        <v>3387</v>
      </c>
      <c r="B89" s="308">
        <v>29762022.261531696</v>
      </c>
      <c r="C89" s="308" t="s">
        <v>578</v>
      </c>
      <c r="D89" s="303" t="s">
        <v>195</v>
      </c>
      <c r="E89" s="303" t="s">
        <v>195</v>
      </c>
      <c r="F89" s="303" t="s">
        <v>195</v>
      </c>
      <c r="G89" s="308">
        <v>2400057.4856406469</v>
      </c>
      <c r="H89" s="308">
        <v>34.823479419570468</v>
      </c>
      <c r="I89" s="308">
        <v>100.86538569159121</v>
      </c>
      <c r="J89" s="308" t="s">
        <v>582</v>
      </c>
    </row>
    <row r="90" spans="1:10" x14ac:dyDescent="0.25">
      <c r="A90" s="311" t="s">
        <v>579</v>
      </c>
      <c r="B90" s="308">
        <v>1289345.7754762077</v>
      </c>
      <c r="C90" s="308" t="s">
        <v>578</v>
      </c>
      <c r="D90" s="308">
        <v>75.981710695644367</v>
      </c>
      <c r="E90" s="308">
        <v>0.66331306705496995</v>
      </c>
      <c r="F90" s="308">
        <v>0.25283307148143003</v>
      </c>
      <c r="G90" s="308">
        <v>97966.697698884454</v>
      </c>
      <c r="H90" s="308">
        <v>0.85523990082548995</v>
      </c>
      <c r="I90" s="308">
        <v>0.32598925261525002</v>
      </c>
      <c r="J90" s="308" t="s">
        <v>520</v>
      </c>
    </row>
    <row r="91" spans="1:10" x14ac:dyDescent="0.25">
      <c r="A91" s="311" t="s">
        <v>580</v>
      </c>
      <c r="B91" s="308">
        <v>21878947.484241422</v>
      </c>
      <c r="C91" s="308" t="s">
        <v>578</v>
      </c>
      <c r="D91" s="308">
        <v>90.624623010701626</v>
      </c>
      <c r="E91" s="308">
        <v>0.69812515865578995</v>
      </c>
      <c r="F91" s="308">
        <v>4.3002982540659396</v>
      </c>
      <c r="G91" s="308">
        <v>1982771.3676303178</v>
      </c>
      <c r="H91" s="308">
        <v>15.27424368365784</v>
      </c>
      <c r="I91" s="308">
        <v>94.085999667283815</v>
      </c>
      <c r="J91" s="308" t="s">
        <v>520</v>
      </c>
    </row>
    <row r="92" spans="1:10" x14ac:dyDescent="0.25">
      <c r="A92" s="311" t="s">
        <v>581</v>
      </c>
      <c r="B92" s="308">
        <v>6345684.0682639154</v>
      </c>
      <c r="C92" s="308" t="s">
        <v>578</v>
      </c>
      <c r="D92" s="308">
        <v>50.248073994006518</v>
      </c>
      <c r="E92" s="308">
        <v>2.9440341927598199</v>
      </c>
      <c r="F92" s="308">
        <v>1.01506972939916</v>
      </c>
      <c r="G92" s="308">
        <v>318858.40260471357</v>
      </c>
      <c r="H92" s="308">
        <v>18.681910873420229</v>
      </c>
      <c r="I92" s="308">
        <v>6.4413118100252298</v>
      </c>
      <c r="J92" s="308" t="s">
        <v>520</v>
      </c>
    </row>
    <row r="93" spans="1:10" x14ac:dyDescent="0.25">
      <c r="A93" s="311" t="s">
        <v>3384</v>
      </c>
      <c r="B93" s="308">
        <v>52888.087323471489</v>
      </c>
      <c r="C93" s="308" t="s">
        <v>578</v>
      </c>
      <c r="D93" s="308">
        <v>8.7168534553273496</v>
      </c>
      <c r="E93" s="308" t="s">
        <v>554</v>
      </c>
      <c r="F93" s="308" t="s">
        <v>554</v>
      </c>
      <c r="G93" s="308">
        <v>461.01770673125719</v>
      </c>
      <c r="H93" s="308" t="s">
        <v>554</v>
      </c>
      <c r="I93" s="308" t="s">
        <v>554</v>
      </c>
      <c r="J93" s="308" t="s">
        <v>520</v>
      </c>
    </row>
    <row r="94" spans="1:10" x14ac:dyDescent="0.25">
      <c r="A94" s="311" t="s">
        <v>3385</v>
      </c>
      <c r="B94" s="308" t="s">
        <v>549</v>
      </c>
      <c r="C94" s="308" t="s">
        <v>578</v>
      </c>
      <c r="D94" s="308" t="s">
        <v>549</v>
      </c>
      <c r="E94" s="308" t="s">
        <v>549</v>
      </c>
      <c r="F94" s="308" t="s">
        <v>549</v>
      </c>
      <c r="G94" s="308" t="s">
        <v>549</v>
      </c>
      <c r="H94" s="308" t="s">
        <v>549</v>
      </c>
      <c r="I94" s="308" t="s">
        <v>549</v>
      </c>
      <c r="J94" s="308" t="s">
        <v>549</v>
      </c>
    </row>
    <row r="95" spans="1:10" x14ac:dyDescent="0.25">
      <c r="A95" s="311" t="s">
        <v>3386</v>
      </c>
      <c r="B95" s="308">
        <v>195156.84622667928</v>
      </c>
      <c r="C95" s="308" t="s">
        <v>578</v>
      </c>
      <c r="D95" s="308">
        <v>97.735736802039924</v>
      </c>
      <c r="E95" s="308">
        <v>6.192435418265E-2</v>
      </c>
      <c r="F95" s="308">
        <v>6.192435418265E-2</v>
      </c>
      <c r="G95" s="308">
        <v>19073.798157926904</v>
      </c>
      <c r="H95" s="308">
        <v>1.2084961666909999E-2</v>
      </c>
      <c r="I95" s="308">
        <v>1.2084961666909999E-2</v>
      </c>
      <c r="J95" s="308" t="s">
        <v>520</v>
      </c>
    </row>
    <row r="96" spans="1:10" x14ac:dyDescent="0.25">
      <c r="A96" s="313" t="s">
        <v>584</v>
      </c>
      <c r="B96" s="308">
        <v>29762022.261531696</v>
      </c>
      <c r="C96" s="308" t="s">
        <v>578</v>
      </c>
      <c r="D96" s="303" t="s">
        <v>195</v>
      </c>
      <c r="E96" s="303" t="s">
        <v>195</v>
      </c>
      <c r="F96" s="303" t="s">
        <v>195</v>
      </c>
      <c r="G96" s="308">
        <v>2400057.4856406469</v>
      </c>
      <c r="H96" s="308">
        <v>34.823479419570468</v>
      </c>
      <c r="I96" s="308">
        <v>100.86538569159121</v>
      </c>
      <c r="J96" s="308" t="s">
        <v>582</v>
      </c>
    </row>
    <row r="97" spans="1:10" x14ac:dyDescent="0.25">
      <c r="A97" s="314" t="s">
        <v>585</v>
      </c>
      <c r="B97" s="298">
        <v>1289345.7754762077</v>
      </c>
      <c r="C97" s="308" t="s">
        <v>578</v>
      </c>
      <c r="D97" s="308">
        <v>75.981710695644367</v>
      </c>
      <c r="E97" s="308">
        <v>0.66331306705496995</v>
      </c>
      <c r="F97" s="308">
        <v>0.25283307148143003</v>
      </c>
      <c r="G97" s="298">
        <v>97966.697698884454</v>
      </c>
      <c r="H97" s="298">
        <v>0.85523990082548995</v>
      </c>
      <c r="I97" s="298">
        <v>0.32598925261525002</v>
      </c>
      <c r="J97" s="298" t="s">
        <v>520</v>
      </c>
    </row>
    <row r="98" spans="1:10" x14ac:dyDescent="0.25">
      <c r="A98" s="314" t="s">
        <v>586</v>
      </c>
      <c r="B98" s="298">
        <v>21878947.484241422</v>
      </c>
      <c r="C98" s="308" t="s">
        <v>578</v>
      </c>
      <c r="D98" s="308">
        <v>90.624623010701626</v>
      </c>
      <c r="E98" s="308">
        <v>0.69812515865578995</v>
      </c>
      <c r="F98" s="308">
        <v>4.3002982540659396</v>
      </c>
      <c r="G98" s="298">
        <v>1982771.3676303178</v>
      </c>
      <c r="H98" s="298">
        <v>15.27424368365784</v>
      </c>
      <c r="I98" s="298">
        <v>94.085999667283815</v>
      </c>
      <c r="J98" s="298" t="s">
        <v>520</v>
      </c>
    </row>
    <row r="99" spans="1:10" x14ac:dyDescent="0.25">
      <c r="A99" s="314" t="s">
        <v>587</v>
      </c>
      <c r="B99" s="298">
        <v>6345684.0682639154</v>
      </c>
      <c r="C99" s="308" t="s">
        <v>578</v>
      </c>
      <c r="D99" s="308">
        <v>50.248073994006518</v>
      </c>
      <c r="E99" s="308">
        <v>2.9440341927598199</v>
      </c>
      <c r="F99" s="308">
        <v>1.01506972939916</v>
      </c>
      <c r="G99" s="298">
        <v>318858.40260471357</v>
      </c>
      <c r="H99" s="298">
        <v>18.681910873420229</v>
      </c>
      <c r="I99" s="298">
        <v>6.4413118100252298</v>
      </c>
      <c r="J99" s="298" t="s">
        <v>520</v>
      </c>
    </row>
    <row r="100" spans="1:10" x14ac:dyDescent="0.25">
      <c r="A100" s="314" t="s">
        <v>588</v>
      </c>
      <c r="B100" s="298">
        <v>52888.087323471489</v>
      </c>
      <c r="C100" s="308" t="s">
        <v>578</v>
      </c>
      <c r="D100" s="308">
        <v>8.7168534553273496</v>
      </c>
      <c r="E100" s="308" t="s">
        <v>520</v>
      </c>
      <c r="F100" s="308" t="s">
        <v>520</v>
      </c>
      <c r="G100" s="298">
        <v>461.01770673125719</v>
      </c>
      <c r="H100" s="298" t="s">
        <v>520</v>
      </c>
      <c r="I100" s="298" t="s">
        <v>520</v>
      </c>
      <c r="J100" s="298" t="s">
        <v>520</v>
      </c>
    </row>
    <row r="101" spans="1:10" x14ac:dyDescent="0.25">
      <c r="A101" s="314" t="s">
        <v>589</v>
      </c>
      <c r="B101" s="298" t="s">
        <v>549</v>
      </c>
      <c r="C101" s="308" t="s">
        <v>578</v>
      </c>
      <c r="D101" s="308" t="s">
        <v>549</v>
      </c>
      <c r="E101" s="308" t="s">
        <v>549</v>
      </c>
      <c r="F101" s="308" t="s">
        <v>549</v>
      </c>
      <c r="G101" s="298" t="s">
        <v>549</v>
      </c>
      <c r="H101" s="298" t="s">
        <v>549</v>
      </c>
      <c r="I101" s="298" t="s">
        <v>549</v>
      </c>
      <c r="J101" s="298" t="s">
        <v>549</v>
      </c>
    </row>
    <row r="102" spans="1:10" x14ac:dyDescent="0.25">
      <c r="A102" s="314" t="s">
        <v>95</v>
      </c>
      <c r="B102" s="298">
        <v>195156.84622667928</v>
      </c>
      <c r="C102" s="308" t="s">
        <v>578</v>
      </c>
      <c r="D102" s="308">
        <v>97.735736802039924</v>
      </c>
      <c r="E102" s="308">
        <v>6.192435418265E-2</v>
      </c>
      <c r="F102" s="308">
        <v>6.192435418265E-2</v>
      </c>
      <c r="G102" s="298">
        <v>19073.798157926904</v>
      </c>
      <c r="H102" s="298">
        <v>1.2084961666909999E-2</v>
      </c>
      <c r="I102" s="298">
        <v>1.2084961666909999E-2</v>
      </c>
      <c r="J102" s="298" t="s">
        <v>520</v>
      </c>
    </row>
    <row r="103" spans="1:10" x14ac:dyDescent="0.25">
      <c r="A103" s="313" t="s">
        <v>590</v>
      </c>
      <c r="B103" s="308" t="s">
        <v>3270</v>
      </c>
      <c r="C103" s="308" t="s">
        <v>578</v>
      </c>
      <c r="D103" s="303" t="s">
        <v>195</v>
      </c>
      <c r="E103" s="303" t="s">
        <v>195</v>
      </c>
      <c r="F103" s="303" t="s">
        <v>195</v>
      </c>
      <c r="G103" s="308" t="s">
        <v>3270</v>
      </c>
      <c r="H103" s="308" t="s">
        <v>594</v>
      </c>
      <c r="I103" s="308" t="s">
        <v>594</v>
      </c>
      <c r="J103" s="308" t="s">
        <v>582</v>
      </c>
    </row>
    <row r="104" spans="1:10" x14ac:dyDescent="0.25">
      <c r="A104" s="314" t="s">
        <v>585</v>
      </c>
      <c r="B104" s="298" t="s">
        <v>522</v>
      </c>
      <c r="C104" s="308" t="s">
        <v>578</v>
      </c>
      <c r="D104" s="308" t="s">
        <v>554</v>
      </c>
      <c r="E104" s="308" t="s">
        <v>522</v>
      </c>
      <c r="F104" s="308" t="s">
        <v>522</v>
      </c>
      <c r="G104" s="298" t="s">
        <v>522</v>
      </c>
      <c r="H104" s="298" t="s">
        <v>522</v>
      </c>
      <c r="I104" s="298" t="s">
        <v>522</v>
      </c>
      <c r="J104" s="298" t="s">
        <v>520</v>
      </c>
    </row>
    <row r="105" spans="1:10" x14ac:dyDescent="0.25">
      <c r="A105" s="314" t="s">
        <v>586</v>
      </c>
      <c r="B105" s="298" t="s">
        <v>522</v>
      </c>
      <c r="C105" s="308" t="s">
        <v>578</v>
      </c>
      <c r="D105" s="308" t="s">
        <v>554</v>
      </c>
      <c r="E105" s="308" t="s">
        <v>522</v>
      </c>
      <c r="F105" s="308" t="s">
        <v>522</v>
      </c>
      <c r="G105" s="298" t="s">
        <v>522</v>
      </c>
      <c r="H105" s="298" t="s">
        <v>522</v>
      </c>
      <c r="I105" s="298" t="s">
        <v>522</v>
      </c>
      <c r="J105" s="298" t="s">
        <v>520</v>
      </c>
    </row>
    <row r="106" spans="1:10" x14ac:dyDescent="0.25">
      <c r="A106" s="314" t="s">
        <v>587</v>
      </c>
      <c r="B106" s="298" t="s">
        <v>522</v>
      </c>
      <c r="C106" s="308" t="s">
        <v>578</v>
      </c>
      <c r="D106" s="308" t="s">
        <v>554</v>
      </c>
      <c r="E106" s="308" t="s">
        <v>522</v>
      </c>
      <c r="F106" s="308" t="s">
        <v>522</v>
      </c>
      <c r="G106" s="298" t="s">
        <v>522</v>
      </c>
      <c r="H106" s="298" t="s">
        <v>522</v>
      </c>
      <c r="I106" s="298" t="s">
        <v>522</v>
      </c>
      <c r="J106" s="298" t="s">
        <v>520</v>
      </c>
    </row>
    <row r="107" spans="1:10" x14ac:dyDescent="0.25">
      <c r="A107" s="314" t="s">
        <v>588</v>
      </c>
      <c r="B107" s="298" t="s">
        <v>522</v>
      </c>
      <c r="C107" s="308" t="s">
        <v>578</v>
      </c>
      <c r="D107" s="308" t="s">
        <v>554</v>
      </c>
      <c r="E107" s="308" t="s">
        <v>522</v>
      </c>
      <c r="F107" s="308" t="s">
        <v>522</v>
      </c>
      <c r="G107" s="298" t="s">
        <v>522</v>
      </c>
      <c r="H107" s="298" t="s">
        <v>522</v>
      </c>
      <c r="I107" s="298" t="s">
        <v>522</v>
      </c>
      <c r="J107" s="298" t="s">
        <v>520</v>
      </c>
    </row>
    <row r="108" spans="1:10" x14ac:dyDescent="0.25">
      <c r="A108" s="314" t="s">
        <v>589</v>
      </c>
      <c r="B108" s="298" t="s">
        <v>549</v>
      </c>
      <c r="C108" s="308" t="s">
        <v>578</v>
      </c>
      <c r="D108" s="308" t="s">
        <v>549</v>
      </c>
      <c r="E108" s="308" t="s">
        <v>549</v>
      </c>
      <c r="F108" s="308" t="s">
        <v>549</v>
      </c>
      <c r="G108" s="298" t="s">
        <v>549</v>
      </c>
      <c r="H108" s="298" t="s">
        <v>549</v>
      </c>
      <c r="I108" s="298" t="s">
        <v>549</v>
      </c>
      <c r="J108" s="298" t="s">
        <v>549</v>
      </c>
    </row>
    <row r="109" spans="1:10" x14ac:dyDescent="0.25">
      <c r="A109" s="314" t="s">
        <v>95</v>
      </c>
      <c r="B109" s="298" t="s">
        <v>522</v>
      </c>
      <c r="C109" s="308" t="s">
        <v>578</v>
      </c>
      <c r="D109" s="308" t="s">
        <v>554</v>
      </c>
      <c r="E109" s="308" t="s">
        <v>522</v>
      </c>
      <c r="F109" s="308" t="s">
        <v>522</v>
      </c>
      <c r="G109" s="298" t="s">
        <v>522</v>
      </c>
      <c r="H109" s="298" t="s">
        <v>522</v>
      </c>
      <c r="I109" s="298" t="s">
        <v>522</v>
      </c>
      <c r="J109" s="298" t="s">
        <v>520</v>
      </c>
    </row>
    <row r="110" spans="1:10" x14ac:dyDescent="0.25">
      <c r="A110" s="313" t="s">
        <v>591</v>
      </c>
      <c r="B110" s="308" t="s">
        <v>3270</v>
      </c>
      <c r="C110" s="308" t="s">
        <v>578</v>
      </c>
      <c r="D110" s="303" t="s">
        <v>195</v>
      </c>
      <c r="E110" s="303" t="s">
        <v>195</v>
      </c>
      <c r="F110" s="303" t="s">
        <v>195</v>
      </c>
      <c r="G110" s="308" t="s">
        <v>594</v>
      </c>
      <c r="H110" s="308" t="s">
        <v>3270</v>
      </c>
      <c r="I110" s="308" t="s">
        <v>594</v>
      </c>
      <c r="J110" s="308" t="s">
        <v>582</v>
      </c>
    </row>
    <row r="111" spans="1:10" x14ac:dyDescent="0.25">
      <c r="A111" s="314" t="s">
        <v>585</v>
      </c>
      <c r="B111" s="298" t="s">
        <v>522</v>
      </c>
      <c r="C111" s="308" t="s">
        <v>578</v>
      </c>
      <c r="D111" s="308" t="s">
        <v>554</v>
      </c>
      <c r="E111" s="308" t="s">
        <v>522</v>
      </c>
      <c r="F111" s="308" t="s">
        <v>522</v>
      </c>
      <c r="G111" s="298" t="s">
        <v>522</v>
      </c>
      <c r="H111" s="298" t="s">
        <v>522</v>
      </c>
      <c r="I111" s="298" t="s">
        <v>522</v>
      </c>
      <c r="J111" s="298" t="s">
        <v>520</v>
      </c>
    </row>
    <row r="112" spans="1:10" x14ac:dyDescent="0.25">
      <c r="A112" s="314" t="s">
        <v>586</v>
      </c>
      <c r="B112" s="298" t="s">
        <v>522</v>
      </c>
      <c r="C112" s="308" t="s">
        <v>578</v>
      </c>
      <c r="D112" s="308" t="s">
        <v>554</v>
      </c>
      <c r="E112" s="308" t="s">
        <v>522</v>
      </c>
      <c r="F112" s="308" t="s">
        <v>522</v>
      </c>
      <c r="G112" s="298" t="s">
        <v>522</v>
      </c>
      <c r="H112" s="298" t="s">
        <v>522</v>
      </c>
      <c r="I112" s="298" t="s">
        <v>522</v>
      </c>
      <c r="J112" s="298" t="s">
        <v>520</v>
      </c>
    </row>
    <row r="113" spans="1:10" x14ac:dyDescent="0.25">
      <c r="A113" s="314" t="s">
        <v>587</v>
      </c>
      <c r="B113" s="298" t="s">
        <v>522</v>
      </c>
      <c r="C113" s="308" t="s">
        <v>578</v>
      </c>
      <c r="D113" s="308" t="s">
        <v>554</v>
      </c>
      <c r="E113" s="308" t="s">
        <v>522</v>
      </c>
      <c r="F113" s="308" t="s">
        <v>522</v>
      </c>
      <c r="G113" s="298" t="s">
        <v>522</v>
      </c>
      <c r="H113" s="298" t="s">
        <v>522</v>
      </c>
      <c r="I113" s="298" t="s">
        <v>522</v>
      </c>
      <c r="J113" s="298" t="s">
        <v>520</v>
      </c>
    </row>
    <row r="114" spans="1:10" x14ac:dyDescent="0.25">
      <c r="A114" s="314" t="s">
        <v>588</v>
      </c>
      <c r="B114" s="298" t="s">
        <v>522</v>
      </c>
      <c r="C114" s="308" t="s">
        <v>578</v>
      </c>
      <c r="D114" s="308" t="s">
        <v>554</v>
      </c>
      <c r="E114" s="308" t="s">
        <v>522</v>
      </c>
      <c r="F114" s="308" t="s">
        <v>522</v>
      </c>
      <c r="G114" s="298" t="s">
        <v>522</v>
      </c>
      <c r="H114" s="298" t="s">
        <v>522</v>
      </c>
      <c r="I114" s="298" t="s">
        <v>522</v>
      </c>
      <c r="J114" s="298" t="s">
        <v>520</v>
      </c>
    </row>
    <row r="115" spans="1:10" x14ac:dyDescent="0.25">
      <c r="A115" s="314" t="s">
        <v>589</v>
      </c>
      <c r="B115" s="298" t="s">
        <v>549</v>
      </c>
      <c r="C115" s="308" t="s">
        <v>578</v>
      </c>
      <c r="D115" s="308" t="s">
        <v>549</v>
      </c>
      <c r="E115" s="308" t="s">
        <v>549</v>
      </c>
      <c r="F115" s="308" t="s">
        <v>549</v>
      </c>
      <c r="G115" s="298" t="s">
        <v>549</v>
      </c>
      <c r="H115" s="298" t="s">
        <v>549</v>
      </c>
      <c r="I115" s="298" t="s">
        <v>549</v>
      </c>
      <c r="J115" s="298" t="s">
        <v>549</v>
      </c>
    </row>
    <row r="116" spans="1:10" x14ac:dyDescent="0.25">
      <c r="A116" s="314" t="s">
        <v>95</v>
      </c>
      <c r="B116" s="298" t="s">
        <v>522</v>
      </c>
      <c r="C116" s="308" t="s">
        <v>578</v>
      </c>
      <c r="D116" s="308" t="s">
        <v>554</v>
      </c>
      <c r="E116" s="308" t="s">
        <v>522</v>
      </c>
      <c r="F116" s="308" t="s">
        <v>522</v>
      </c>
      <c r="G116" s="298" t="s">
        <v>522</v>
      </c>
      <c r="H116" s="298" t="s">
        <v>522</v>
      </c>
      <c r="I116" s="298" t="s">
        <v>522</v>
      </c>
      <c r="J116" s="298" t="s">
        <v>520</v>
      </c>
    </row>
    <row r="117" spans="1:10" x14ac:dyDescent="0.25">
      <c r="A117" s="315" t="s">
        <v>519</v>
      </c>
      <c r="B117" s="308">
        <v>1762804.2815129245</v>
      </c>
      <c r="C117" s="308" t="s">
        <v>578</v>
      </c>
      <c r="D117" s="303" t="s">
        <v>195</v>
      </c>
      <c r="E117" s="303" t="s">
        <v>195</v>
      </c>
      <c r="F117" s="303" t="s">
        <v>195</v>
      </c>
      <c r="G117" s="308">
        <v>89593.949221728457</v>
      </c>
      <c r="H117" s="308">
        <v>1.65477355037977</v>
      </c>
      <c r="I117" s="308">
        <v>0.25058877413691999</v>
      </c>
      <c r="J117" s="308" t="s">
        <v>582</v>
      </c>
    </row>
    <row r="118" spans="1:10" x14ac:dyDescent="0.25">
      <c r="A118" s="311" t="s">
        <v>579</v>
      </c>
      <c r="B118" s="298">
        <v>47606.342155162827</v>
      </c>
      <c r="C118" s="308" t="s">
        <v>578</v>
      </c>
      <c r="D118" s="308">
        <v>71.105701059850205</v>
      </c>
      <c r="E118" s="308">
        <v>2.22599096016092</v>
      </c>
      <c r="F118" s="308">
        <v>2.0044709460968599</v>
      </c>
      <c r="G118" s="298">
        <v>3385.0823338379528</v>
      </c>
      <c r="H118" s="298">
        <v>0.10597128728372</v>
      </c>
      <c r="I118" s="298">
        <v>9.5425529699969994E-2</v>
      </c>
      <c r="J118" s="298" t="s">
        <v>520</v>
      </c>
    </row>
    <row r="119" spans="1:10" x14ac:dyDescent="0.25">
      <c r="A119" s="311" t="s">
        <v>580</v>
      </c>
      <c r="B119" s="298">
        <v>595.8276365188334</v>
      </c>
      <c r="C119" s="308" t="s">
        <v>578</v>
      </c>
      <c r="D119" s="308">
        <v>89.645233903118736</v>
      </c>
      <c r="E119" s="308">
        <v>9.5000000000018208</v>
      </c>
      <c r="F119" s="308">
        <v>1.42500000000111</v>
      </c>
      <c r="G119" s="298">
        <v>53.413107841673231</v>
      </c>
      <c r="H119" s="298">
        <v>5.6603625469299999E-3</v>
      </c>
      <c r="I119" s="298">
        <v>8.4905438204000002E-4</v>
      </c>
      <c r="J119" s="298" t="s">
        <v>520</v>
      </c>
    </row>
    <row r="120" spans="1:10" x14ac:dyDescent="0.25">
      <c r="A120" s="311" t="s">
        <v>581</v>
      </c>
      <c r="B120" s="298">
        <v>1714602.1117212428</v>
      </c>
      <c r="C120" s="308" t="s">
        <v>578</v>
      </c>
      <c r="D120" s="308">
        <v>50.248073994006511</v>
      </c>
      <c r="E120" s="308">
        <v>0.9</v>
      </c>
      <c r="F120" s="308">
        <v>0.09</v>
      </c>
      <c r="G120" s="298">
        <v>86155.453780048832</v>
      </c>
      <c r="H120" s="298">
        <v>1.54314190054912</v>
      </c>
      <c r="I120" s="298">
        <v>0.15431419005491001</v>
      </c>
      <c r="J120" s="298" t="s">
        <v>520</v>
      </c>
    </row>
    <row r="121" spans="1:10" x14ac:dyDescent="0.25">
      <c r="A121" s="311" t="s">
        <v>3384</v>
      </c>
      <c r="B121" s="298" t="s">
        <v>549</v>
      </c>
      <c r="C121" s="308" t="s">
        <v>578</v>
      </c>
      <c r="D121" s="308" t="s">
        <v>549</v>
      </c>
      <c r="E121" s="308" t="s">
        <v>549</v>
      </c>
      <c r="F121" s="308" t="s">
        <v>549</v>
      </c>
      <c r="G121" s="298" t="s">
        <v>549</v>
      </c>
      <c r="H121" s="298" t="s">
        <v>549</v>
      </c>
      <c r="I121" s="298" t="s">
        <v>549</v>
      </c>
      <c r="J121" s="298" t="s">
        <v>549</v>
      </c>
    </row>
    <row r="122" spans="1:10" x14ac:dyDescent="0.25">
      <c r="A122" s="311" t="s">
        <v>3385</v>
      </c>
      <c r="B122" s="298" t="s">
        <v>549</v>
      </c>
      <c r="C122" s="308" t="s">
        <v>578</v>
      </c>
      <c r="D122" s="308" t="s">
        <v>549</v>
      </c>
      <c r="E122" s="308" t="s">
        <v>549</v>
      </c>
      <c r="F122" s="308" t="s">
        <v>549</v>
      </c>
      <c r="G122" s="298" t="s">
        <v>549</v>
      </c>
      <c r="H122" s="298" t="s">
        <v>549</v>
      </c>
      <c r="I122" s="298" t="s">
        <v>549</v>
      </c>
      <c r="J122" s="298" t="s">
        <v>549</v>
      </c>
    </row>
    <row r="123" spans="1:10" x14ac:dyDescent="0.25">
      <c r="A123" s="311" t="s">
        <v>3386</v>
      </c>
      <c r="B123" s="298" t="s">
        <v>522</v>
      </c>
      <c r="C123" s="308" t="s">
        <v>578</v>
      </c>
      <c r="D123" s="308" t="s">
        <v>554</v>
      </c>
      <c r="E123" s="308" t="s">
        <v>522</v>
      </c>
      <c r="F123" s="308" t="s">
        <v>522</v>
      </c>
      <c r="G123" s="298" t="s">
        <v>522</v>
      </c>
      <c r="H123" s="298" t="s">
        <v>522</v>
      </c>
      <c r="I123" s="298" t="s">
        <v>522</v>
      </c>
      <c r="J123" s="298" t="s">
        <v>520</v>
      </c>
    </row>
    <row r="124" spans="1:10" x14ac:dyDescent="0.25">
      <c r="A124" s="316" t="s">
        <v>3388</v>
      </c>
      <c r="B124" s="308">
        <v>864940.42592399509</v>
      </c>
      <c r="C124" s="308" t="s">
        <v>578</v>
      </c>
      <c r="D124" s="303" t="s">
        <v>195</v>
      </c>
      <c r="E124" s="303" t="s">
        <v>195</v>
      </c>
      <c r="F124" s="303" t="s">
        <v>195</v>
      </c>
      <c r="G124" s="308">
        <v>47127.791655633242</v>
      </c>
      <c r="H124" s="308">
        <v>1.5630179469099901</v>
      </c>
      <c r="I124" s="308">
        <v>0.20796062622860001</v>
      </c>
      <c r="J124" s="308" t="s">
        <v>582</v>
      </c>
    </row>
    <row r="125" spans="1:10" x14ac:dyDescent="0.25">
      <c r="A125" s="309" t="s">
        <v>579</v>
      </c>
      <c r="B125" s="308">
        <v>4872.2764198279274</v>
      </c>
      <c r="C125" s="308" t="s">
        <v>578</v>
      </c>
      <c r="D125" s="308">
        <v>71.105701059850205</v>
      </c>
      <c r="E125" s="308">
        <v>2.2259909601604702</v>
      </c>
      <c r="F125" s="308">
        <v>2.0044709460972898</v>
      </c>
      <c r="G125" s="308">
        <v>346.44663058924181</v>
      </c>
      <c r="H125" s="308">
        <v>1.0845643265939999E-2</v>
      </c>
      <c r="I125" s="308">
        <v>9.7663365249000007E-3</v>
      </c>
      <c r="J125" s="308" t="s">
        <v>520</v>
      </c>
    </row>
    <row r="126" spans="1:10" x14ac:dyDescent="0.25">
      <c r="A126" s="309" t="s">
        <v>580</v>
      </c>
      <c r="B126" s="308">
        <v>90478.019661663464</v>
      </c>
      <c r="C126" s="308" t="s">
        <v>578</v>
      </c>
      <c r="D126" s="308">
        <v>89.645233903118736</v>
      </c>
      <c r="E126" s="308">
        <v>9.4999999999999698</v>
      </c>
      <c r="F126" s="308">
        <v>1.425</v>
      </c>
      <c r="G126" s="308">
        <v>8110.9232356607972</v>
      </c>
      <c r="H126" s="308">
        <v>0.85954118678580005</v>
      </c>
      <c r="I126" s="308">
        <v>0.12893117801786999</v>
      </c>
      <c r="J126" s="308" t="s">
        <v>520</v>
      </c>
    </row>
    <row r="127" spans="1:10" x14ac:dyDescent="0.25">
      <c r="A127" s="309" t="s">
        <v>581</v>
      </c>
      <c r="B127" s="308">
        <v>769590.12984250369</v>
      </c>
      <c r="C127" s="308" t="s">
        <v>578</v>
      </c>
      <c r="D127" s="308">
        <v>50.248073994006511</v>
      </c>
      <c r="E127" s="308">
        <v>0.9</v>
      </c>
      <c r="F127" s="308">
        <v>9.0000000000010003E-2</v>
      </c>
      <c r="G127" s="308">
        <v>38670.421789383203</v>
      </c>
      <c r="H127" s="308">
        <v>0.69263111685824996</v>
      </c>
      <c r="I127" s="308">
        <v>6.9263111685830006E-2</v>
      </c>
      <c r="J127" s="308" t="s">
        <v>520</v>
      </c>
    </row>
    <row r="128" spans="1:10" x14ac:dyDescent="0.25">
      <c r="A128" s="309" t="s">
        <v>3384</v>
      </c>
      <c r="B128" s="308" t="s">
        <v>549</v>
      </c>
      <c r="C128" s="308" t="s">
        <v>578</v>
      </c>
      <c r="D128" s="308" t="s">
        <v>549</v>
      </c>
      <c r="E128" s="308" t="s">
        <v>549</v>
      </c>
      <c r="F128" s="308" t="s">
        <v>549</v>
      </c>
      <c r="G128" s="308" t="s">
        <v>549</v>
      </c>
      <c r="H128" s="308" t="s">
        <v>549</v>
      </c>
      <c r="I128" s="308" t="s">
        <v>549</v>
      </c>
      <c r="J128" s="308" t="s">
        <v>549</v>
      </c>
    </row>
    <row r="129" spans="1:10" x14ac:dyDescent="0.25">
      <c r="A129" s="309" t="s">
        <v>3385</v>
      </c>
      <c r="B129" s="308" t="s">
        <v>549</v>
      </c>
      <c r="C129" s="308" t="s">
        <v>578</v>
      </c>
      <c r="D129" s="308" t="s">
        <v>549</v>
      </c>
      <c r="E129" s="308" t="s">
        <v>549</v>
      </c>
      <c r="F129" s="308" t="s">
        <v>549</v>
      </c>
      <c r="G129" s="308" t="s">
        <v>549</v>
      </c>
      <c r="H129" s="308" t="s">
        <v>549</v>
      </c>
      <c r="I129" s="308" t="s">
        <v>549</v>
      </c>
      <c r="J129" s="308" t="s">
        <v>549</v>
      </c>
    </row>
    <row r="130" spans="1:10" x14ac:dyDescent="0.25">
      <c r="A130" s="309" t="s">
        <v>3386</v>
      </c>
      <c r="B130" s="308" t="s">
        <v>522</v>
      </c>
      <c r="C130" s="308" t="s">
        <v>578</v>
      </c>
      <c r="D130" s="308" t="s">
        <v>554</v>
      </c>
      <c r="E130" s="308" t="s">
        <v>522</v>
      </c>
      <c r="F130" s="308" t="s">
        <v>522</v>
      </c>
      <c r="G130" s="308" t="s">
        <v>522</v>
      </c>
      <c r="H130" s="308" t="s">
        <v>522</v>
      </c>
      <c r="I130" s="308" t="s">
        <v>522</v>
      </c>
      <c r="J130" s="308" t="s">
        <v>520</v>
      </c>
    </row>
    <row r="131" spans="1:10" x14ac:dyDescent="0.25">
      <c r="A131" s="313" t="s">
        <v>592</v>
      </c>
      <c r="B131" s="308">
        <v>864940.42592399509</v>
      </c>
      <c r="C131" s="308" t="s">
        <v>578</v>
      </c>
      <c r="D131" s="303" t="s">
        <v>195</v>
      </c>
      <c r="E131" s="303" t="s">
        <v>195</v>
      </c>
      <c r="F131" s="303" t="s">
        <v>195</v>
      </c>
      <c r="G131" s="308">
        <v>47127.791655633242</v>
      </c>
      <c r="H131" s="308">
        <v>1.5630179469099901</v>
      </c>
      <c r="I131" s="308">
        <v>0.20796062622860001</v>
      </c>
      <c r="J131" s="308" t="s">
        <v>582</v>
      </c>
    </row>
    <row r="132" spans="1:10" x14ac:dyDescent="0.25">
      <c r="A132" s="314" t="s">
        <v>585</v>
      </c>
      <c r="B132" s="298">
        <v>4872.2764198279274</v>
      </c>
      <c r="C132" s="308" t="s">
        <v>578</v>
      </c>
      <c r="D132" s="308">
        <v>71.105701059850205</v>
      </c>
      <c r="E132" s="308">
        <v>2.2259909601604702</v>
      </c>
      <c r="F132" s="308">
        <v>2.0044709460972898</v>
      </c>
      <c r="G132" s="298">
        <v>346.44663058924181</v>
      </c>
      <c r="H132" s="298">
        <v>1.0845643265939999E-2</v>
      </c>
      <c r="I132" s="298">
        <v>9.7663365249000007E-3</v>
      </c>
      <c r="J132" s="298" t="s">
        <v>520</v>
      </c>
    </row>
    <row r="133" spans="1:10" x14ac:dyDescent="0.25">
      <c r="A133" s="314" t="s">
        <v>586</v>
      </c>
      <c r="B133" s="298">
        <v>90478.019661663464</v>
      </c>
      <c r="C133" s="308" t="s">
        <v>578</v>
      </c>
      <c r="D133" s="308">
        <v>89.645233903118736</v>
      </c>
      <c r="E133" s="308">
        <v>9.4999999999999698</v>
      </c>
      <c r="F133" s="308">
        <v>1.425</v>
      </c>
      <c r="G133" s="298">
        <v>8110.9232356607972</v>
      </c>
      <c r="H133" s="298">
        <v>0.85954118678580005</v>
      </c>
      <c r="I133" s="298">
        <v>0.12893117801786999</v>
      </c>
      <c r="J133" s="298" t="s">
        <v>520</v>
      </c>
    </row>
    <row r="134" spans="1:10" x14ac:dyDescent="0.25">
      <c r="A134" s="314" t="s">
        <v>587</v>
      </c>
      <c r="B134" s="298">
        <v>769590.12984250369</v>
      </c>
      <c r="C134" s="308" t="s">
        <v>578</v>
      </c>
      <c r="D134" s="308">
        <v>50.248073994006511</v>
      </c>
      <c r="E134" s="308">
        <v>0.9</v>
      </c>
      <c r="F134" s="308">
        <v>9.0000000000010003E-2</v>
      </c>
      <c r="G134" s="298">
        <v>38670.421789383203</v>
      </c>
      <c r="H134" s="298">
        <v>0.69263111685824996</v>
      </c>
      <c r="I134" s="298">
        <v>6.9263111685830006E-2</v>
      </c>
      <c r="J134" s="298" t="s">
        <v>520</v>
      </c>
    </row>
    <row r="135" spans="1:10" x14ac:dyDescent="0.25">
      <c r="A135" s="314" t="s">
        <v>588</v>
      </c>
      <c r="B135" s="298" t="s">
        <v>549</v>
      </c>
      <c r="C135" s="308" t="s">
        <v>578</v>
      </c>
      <c r="D135" s="308" t="s">
        <v>549</v>
      </c>
      <c r="E135" s="308" t="s">
        <v>549</v>
      </c>
      <c r="F135" s="308" t="s">
        <v>549</v>
      </c>
      <c r="G135" s="298" t="s">
        <v>549</v>
      </c>
      <c r="H135" s="298" t="s">
        <v>549</v>
      </c>
      <c r="I135" s="298" t="s">
        <v>549</v>
      </c>
      <c r="J135" s="298" t="s">
        <v>549</v>
      </c>
    </row>
    <row r="136" spans="1:10" x14ac:dyDescent="0.25">
      <c r="A136" s="314" t="s">
        <v>589</v>
      </c>
      <c r="B136" s="298" t="s">
        <v>549</v>
      </c>
      <c r="C136" s="308" t="s">
        <v>578</v>
      </c>
      <c r="D136" s="308" t="s">
        <v>549</v>
      </c>
      <c r="E136" s="308" t="s">
        <v>549</v>
      </c>
      <c r="F136" s="308" t="s">
        <v>549</v>
      </c>
      <c r="G136" s="298" t="s">
        <v>549</v>
      </c>
      <c r="H136" s="298" t="s">
        <v>549</v>
      </c>
      <c r="I136" s="298" t="s">
        <v>549</v>
      </c>
      <c r="J136" s="298" t="s">
        <v>549</v>
      </c>
    </row>
    <row r="137" spans="1:10" x14ac:dyDescent="0.25">
      <c r="A137" s="314" t="s">
        <v>95</v>
      </c>
      <c r="B137" s="298" t="s">
        <v>522</v>
      </c>
      <c r="C137" s="308" t="s">
        <v>578</v>
      </c>
      <c r="D137" s="308" t="s">
        <v>554</v>
      </c>
      <c r="E137" s="308" t="s">
        <v>522</v>
      </c>
      <c r="F137" s="308" t="s">
        <v>522</v>
      </c>
      <c r="G137" s="298" t="s">
        <v>522</v>
      </c>
      <c r="H137" s="298" t="s">
        <v>522</v>
      </c>
      <c r="I137" s="298" t="s">
        <v>522</v>
      </c>
      <c r="J137" s="298" t="s">
        <v>520</v>
      </c>
    </row>
    <row r="138" spans="1:10" x14ac:dyDescent="0.25">
      <c r="A138" s="313" t="s">
        <v>593</v>
      </c>
      <c r="B138" s="308" t="s">
        <v>594</v>
      </c>
      <c r="C138" s="308" t="s">
        <v>578</v>
      </c>
      <c r="D138" s="303" t="s">
        <v>195</v>
      </c>
      <c r="E138" s="303" t="s">
        <v>195</v>
      </c>
      <c r="F138" s="303" t="s">
        <v>195</v>
      </c>
      <c r="G138" s="308" t="s">
        <v>594</v>
      </c>
      <c r="H138" s="308" t="s">
        <v>594</v>
      </c>
      <c r="I138" s="308" t="s">
        <v>594</v>
      </c>
      <c r="J138" s="308" t="s">
        <v>582</v>
      </c>
    </row>
    <row r="139" spans="1:10" x14ac:dyDescent="0.25">
      <c r="A139" s="314" t="s">
        <v>585</v>
      </c>
      <c r="B139" s="298" t="s">
        <v>522</v>
      </c>
      <c r="C139" s="308" t="s">
        <v>578</v>
      </c>
      <c r="D139" s="308" t="s">
        <v>554</v>
      </c>
      <c r="E139" s="308" t="s">
        <v>522</v>
      </c>
      <c r="F139" s="308" t="s">
        <v>522</v>
      </c>
      <c r="G139" s="298" t="s">
        <v>522</v>
      </c>
      <c r="H139" s="298" t="s">
        <v>522</v>
      </c>
      <c r="I139" s="298" t="s">
        <v>522</v>
      </c>
      <c r="J139" s="298" t="s">
        <v>520</v>
      </c>
    </row>
    <row r="140" spans="1:10" x14ac:dyDescent="0.25">
      <c r="A140" s="314" t="s">
        <v>586</v>
      </c>
      <c r="B140" s="298" t="s">
        <v>522</v>
      </c>
      <c r="C140" s="308" t="s">
        <v>578</v>
      </c>
      <c r="D140" s="308" t="s">
        <v>554</v>
      </c>
      <c r="E140" s="308" t="s">
        <v>522</v>
      </c>
      <c r="F140" s="308" t="s">
        <v>522</v>
      </c>
      <c r="G140" s="298" t="s">
        <v>522</v>
      </c>
      <c r="H140" s="298" t="s">
        <v>522</v>
      </c>
      <c r="I140" s="298" t="s">
        <v>522</v>
      </c>
      <c r="J140" s="298" t="s">
        <v>520</v>
      </c>
    </row>
    <row r="141" spans="1:10" x14ac:dyDescent="0.25">
      <c r="A141" s="314" t="s">
        <v>587</v>
      </c>
      <c r="B141" s="298" t="s">
        <v>522</v>
      </c>
      <c r="C141" s="308" t="s">
        <v>578</v>
      </c>
      <c r="D141" s="308" t="s">
        <v>554</v>
      </c>
      <c r="E141" s="308" t="s">
        <v>522</v>
      </c>
      <c r="F141" s="308" t="s">
        <v>522</v>
      </c>
      <c r="G141" s="298" t="s">
        <v>522</v>
      </c>
      <c r="H141" s="298" t="s">
        <v>522</v>
      </c>
      <c r="I141" s="298" t="s">
        <v>522</v>
      </c>
      <c r="J141" s="298" t="s">
        <v>520</v>
      </c>
    </row>
    <row r="142" spans="1:10" x14ac:dyDescent="0.25">
      <c r="A142" s="314" t="s">
        <v>588</v>
      </c>
      <c r="B142" s="298" t="s">
        <v>549</v>
      </c>
      <c r="C142" s="308" t="s">
        <v>578</v>
      </c>
      <c r="D142" s="308" t="s">
        <v>549</v>
      </c>
      <c r="E142" s="308" t="s">
        <v>549</v>
      </c>
      <c r="F142" s="308" t="s">
        <v>549</v>
      </c>
      <c r="G142" s="298" t="s">
        <v>549</v>
      </c>
      <c r="H142" s="298" t="s">
        <v>549</v>
      </c>
      <c r="I142" s="298" t="s">
        <v>549</v>
      </c>
      <c r="J142" s="298" t="s">
        <v>549</v>
      </c>
    </row>
    <row r="143" spans="1:10" x14ac:dyDescent="0.25">
      <c r="A143" s="314" t="s">
        <v>589</v>
      </c>
      <c r="B143" s="298" t="s">
        <v>549</v>
      </c>
      <c r="C143" s="308" t="s">
        <v>578</v>
      </c>
      <c r="D143" s="308" t="s">
        <v>549</v>
      </c>
      <c r="E143" s="308" t="s">
        <v>549</v>
      </c>
      <c r="F143" s="308" t="s">
        <v>549</v>
      </c>
      <c r="G143" s="298" t="s">
        <v>549</v>
      </c>
      <c r="H143" s="298" t="s">
        <v>549</v>
      </c>
      <c r="I143" s="298" t="s">
        <v>549</v>
      </c>
      <c r="J143" s="298" t="s">
        <v>549</v>
      </c>
    </row>
    <row r="144" spans="1:10" x14ac:dyDescent="0.25">
      <c r="A144" s="314" t="s">
        <v>95</v>
      </c>
      <c r="B144" s="298" t="s">
        <v>522</v>
      </c>
      <c r="C144" s="308" t="s">
        <v>578</v>
      </c>
      <c r="D144" s="308" t="s">
        <v>554</v>
      </c>
      <c r="E144" s="308" t="s">
        <v>522</v>
      </c>
      <c r="F144" s="308" t="s">
        <v>522</v>
      </c>
      <c r="G144" s="298" t="s">
        <v>522</v>
      </c>
      <c r="H144" s="298" t="s">
        <v>522</v>
      </c>
      <c r="I144" s="298" t="s">
        <v>522</v>
      </c>
      <c r="J144" s="298" t="s">
        <v>520</v>
      </c>
    </row>
    <row r="145" spans="1:10" x14ac:dyDescent="0.25">
      <c r="A145" s="313" t="s">
        <v>595</v>
      </c>
      <c r="B145" s="308" t="s">
        <v>594</v>
      </c>
      <c r="C145" s="308" t="s">
        <v>578</v>
      </c>
      <c r="D145" s="303" t="s">
        <v>195</v>
      </c>
      <c r="E145" s="303" t="s">
        <v>195</v>
      </c>
      <c r="F145" s="303" t="s">
        <v>195</v>
      </c>
      <c r="G145" s="308" t="s">
        <v>594</v>
      </c>
      <c r="H145" s="308" t="s">
        <v>594</v>
      </c>
      <c r="I145" s="308" t="s">
        <v>594</v>
      </c>
      <c r="J145" s="308" t="s">
        <v>582</v>
      </c>
    </row>
    <row r="146" spans="1:10" x14ac:dyDescent="0.25">
      <c r="A146" s="314" t="s">
        <v>585</v>
      </c>
      <c r="B146" s="298" t="s">
        <v>522</v>
      </c>
      <c r="C146" s="308" t="s">
        <v>578</v>
      </c>
      <c r="D146" s="308" t="s">
        <v>554</v>
      </c>
      <c r="E146" s="308" t="s">
        <v>522</v>
      </c>
      <c r="F146" s="308" t="s">
        <v>522</v>
      </c>
      <c r="G146" s="298" t="s">
        <v>522</v>
      </c>
      <c r="H146" s="298" t="s">
        <v>522</v>
      </c>
      <c r="I146" s="298" t="s">
        <v>522</v>
      </c>
      <c r="J146" s="298" t="s">
        <v>520</v>
      </c>
    </row>
    <row r="147" spans="1:10" x14ac:dyDescent="0.25">
      <c r="A147" s="314" t="s">
        <v>586</v>
      </c>
      <c r="B147" s="298" t="s">
        <v>522</v>
      </c>
      <c r="C147" s="308" t="s">
        <v>578</v>
      </c>
      <c r="D147" s="308" t="s">
        <v>554</v>
      </c>
      <c r="E147" s="308" t="s">
        <v>522</v>
      </c>
      <c r="F147" s="308" t="s">
        <v>522</v>
      </c>
      <c r="G147" s="298" t="s">
        <v>522</v>
      </c>
      <c r="H147" s="298" t="s">
        <v>522</v>
      </c>
      <c r="I147" s="298" t="s">
        <v>522</v>
      </c>
      <c r="J147" s="298" t="s">
        <v>520</v>
      </c>
    </row>
    <row r="148" spans="1:10" x14ac:dyDescent="0.25">
      <c r="A148" s="314" t="s">
        <v>587</v>
      </c>
      <c r="B148" s="298" t="s">
        <v>522</v>
      </c>
      <c r="C148" s="308" t="s">
        <v>578</v>
      </c>
      <c r="D148" s="308" t="s">
        <v>554</v>
      </c>
      <c r="E148" s="308" t="s">
        <v>522</v>
      </c>
      <c r="F148" s="308" t="s">
        <v>522</v>
      </c>
      <c r="G148" s="298" t="s">
        <v>522</v>
      </c>
      <c r="H148" s="298" t="s">
        <v>522</v>
      </c>
      <c r="I148" s="298" t="s">
        <v>522</v>
      </c>
      <c r="J148" s="298" t="s">
        <v>520</v>
      </c>
    </row>
    <row r="149" spans="1:10" x14ac:dyDescent="0.25">
      <c r="A149" s="314" t="s">
        <v>588</v>
      </c>
      <c r="B149" s="298" t="s">
        <v>549</v>
      </c>
      <c r="C149" s="308" t="s">
        <v>578</v>
      </c>
      <c r="D149" s="308" t="s">
        <v>549</v>
      </c>
      <c r="E149" s="308" t="s">
        <v>549</v>
      </c>
      <c r="F149" s="308" t="s">
        <v>549</v>
      </c>
      <c r="G149" s="298" t="s">
        <v>549</v>
      </c>
      <c r="H149" s="298" t="s">
        <v>549</v>
      </c>
      <c r="I149" s="298" t="s">
        <v>549</v>
      </c>
      <c r="J149" s="298" t="s">
        <v>549</v>
      </c>
    </row>
    <row r="150" spans="1:10" x14ac:dyDescent="0.25">
      <c r="A150" s="314" t="s">
        <v>589</v>
      </c>
      <c r="B150" s="298" t="s">
        <v>549</v>
      </c>
      <c r="C150" s="308" t="s">
        <v>578</v>
      </c>
      <c r="D150" s="308" t="s">
        <v>549</v>
      </c>
      <c r="E150" s="308" t="s">
        <v>549</v>
      </c>
      <c r="F150" s="308" t="s">
        <v>549</v>
      </c>
      <c r="G150" s="298" t="s">
        <v>549</v>
      </c>
      <c r="H150" s="298" t="s">
        <v>549</v>
      </c>
      <c r="I150" s="298" t="s">
        <v>549</v>
      </c>
      <c r="J150" s="298" t="s">
        <v>549</v>
      </c>
    </row>
    <row r="151" spans="1:10" x14ac:dyDescent="0.25">
      <c r="A151" s="314" t="s">
        <v>95</v>
      </c>
      <c r="B151" s="298" t="s">
        <v>522</v>
      </c>
      <c r="C151" s="308" t="s">
        <v>578</v>
      </c>
      <c r="D151" s="308" t="s">
        <v>554</v>
      </c>
      <c r="E151" s="308" t="s">
        <v>522</v>
      </c>
      <c r="F151" s="308" t="s">
        <v>522</v>
      </c>
      <c r="G151" s="298" t="s">
        <v>522</v>
      </c>
      <c r="H151" s="298" t="s">
        <v>522</v>
      </c>
      <c r="I151" s="298" t="s">
        <v>522</v>
      </c>
      <c r="J151" s="298" t="s">
        <v>520</v>
      </c>
    </row>
    <row r="152" spans="1:10" x14ac:dyDescent="0.25">
      <c r="A152" s="231" t="s">
        <v>596</v>
      </c>
      <c r="B152" s="308">
        <v>12838276.758914616</v>
      </c>
      <c r="C152" s="308" t="s">
        <v>578</v>
      </c>
      <c r="D152" s="303" t="s">
        <v>195</v>
      </c>
      <c r="E152" s="303" t="s">
        <v>195</v>
      </c>
      <c r="F152" s="303" t="s">
        <v>195</v>
      </c>
      <c r="G152" s="308">
        <v>715881.23822130868</v>
      </c>
      <c r="H152" s="308">
        <v>66.332427151355944</v>
      </c>
      <c r="I152" s="308">
        <v>9.3750160318137894</v>
      </c>
      <c r="J152" s="308" t="s">
        <v>582</v>
      </c>
    </row>
    <row r="153" spans="1:10" x14ac:dyDescent="0.25">
      <c r="A153" s="317" t="s">
        <v>579</v>
      </c>
      <c r="B153" s="308">
        <v>4819311.5680946754</v>
      </c>
      <c r="C153" s="308" t="s">
        <v>578</v>
      </c>
      <c r="D153" s="308">
        <v>71.105701059850205</v>
      </c>
      <c r="E153" s="308">
        <v>1.79440236063714</v>
      </c>
      <c r="F153" s="308">
        <v>0.34189445136586999</v>
      </c>
      <c r="G153" s="308">
        <v>342680.52767521783</v>
      </c>
      <c r="H153" s="308">
        <v>8.6477840544349505</v>
      </c>
      <c r="I153" s="308">
        <v>1.6476958845349201</v>
      </c>
      <c r="J153" s="308" t="s">
        <v>520</v>
      </c>
    </row>
    <row r="154" spans="1:10" x14ac:dyDescent="0.25">
      <c r="A154" s="317" t="s">
        <v>580</v>
      </c>
      <c r="B154" s="308">
        <v>1221823.531590312</v>
      </c>
      <c r="C154" s="308" t="s">
        <v>578</v>
      </c>
      <c r="D154" s="308">
        <v>89.645233903118736</v>
      </c>
      <c r="E154" s="308">
        <v>9.5000000000000107</v>
      </c>
      <c r="F154" s="308">
        <v>1.425</v>
      </c>
      <c r="G154" s="308">
        <v>109530.6562777481</v>
      </c>
      <c r="H154" s="308">
        <v>11.607323550107971</v>
      </c>
      <c r="I154" s="308">
        <v>1.7410985325162001</v>
      </c>
      <c r="J154" s="308" t="s">
        <v>520</v>
      </c>
    </row>
    <row r="155" spans="1:10" x14ac:dyDescent="0.25">
      <c r="A155" s="317" t="s">
        <v>581</v>
      </c>
      <c r="B155" s="308">
        <v>5247366.382635735</v>
      </c>
      <c r="C155" s="308" t="s">
        <v>578</v>
      </c>
      <c r="D155" s="308">
        <v>50.248073994006518</v>
      </c>
      <c r="E155" s="308">
        <v>0.9</v>
      </c>
      <c r="F155" s="308">
        <v>0.09</v>
      </c>
      <c r="G155" s="308">
        <v>263670.05426834273</v>
      </c>
      <c r="H155" s="308">
        <v>4.7226297443721696</v>
      </c>
      <c r="I155" s="308">
        <v>0.47226297443721998</v>
      </c>
      <c r="J155" s="308" t="s">
        <v>520</v>
      </c>
    </row>
    <row r="156" spans="1:10" x14ac:dyDescent="0.25">
      <c r="A156" s="317" t="s">
        <v>3389</v>
      </c>
      <c r="B156" s="308" t="s">
        <v>549</v>
      </c>
      <c r="C156" s="308" t="s">
        <v>578</v>
      </c>
      <c r="D156" s="308" t="s">
        <v>549</v>
      </c>
      <c r="E156" s="308" t="s">
        <v>549</v>
      </c>
      <c r="F156" s="308" t="s">
        <v>549</v>
      </c>
      <c r="G156" s="308" t="s">
        <v>549</v>
      </c>
      <c r="H156" s="308" t="s">
        <v>549</v>
      </c>
      <c r="I156" s="308" t="s">
        <v>549</v>
      </c>
      <c r="J156" s="308" t="s">
        <v>549</v>
      </c>
    </row>
    <row r="157" spans="1:10" x14ac:dyDescent="0.25">
      <c r="A157" s="317" t="s">
        <v>3390</v>
      </c>
      <c r="B157" s="308" t="s">
        <v>549</v>
      </c>
      <c r="C157" s="308" t="s">
        <v>578</v>
      </c>
      <c r="D157" s="308" t="s">
        <v>549</v>
      </c>
      <c r="E157" s="308" t="s">
        <v>549</v>
      </c>
      <c r="F157" s="308" t="s">
        <v>549</v>
      </c>
      <c r="G157" s="308" t="s">
        <v>549</v>
      </c>
      <c r="H157" s="308" t="s">
        <v>549</v>
      </c>
      <c r="I157" s="308" t="s">
        <v>549</v>
      </c>
      <c r="J157" s="308" t="s">
        <v>549</v>
      </c>
    </row>
    <row r="158" spans="1:10" x14ac:dyDescent="0.25">
      <c r="A158" s="317" t="s">
        <v>3391</v>
      </c>
      <c r="B158" s="308">
        <v>1549775.2765938945</v>
      </c>
      <c r="C158" s="308" t="s">
        <v>578</v>
      </c>
      <c r="D158" s="308">
        <v>88.686898270265601</v>
      </c>
      <c r="E158" s="308">
        <v>26.684313801501879</v>
      </c>
      <c r="F158" s="308">
        <v>3.5579085068669198</v>
      </c>
      <c r="G158" s="308">
        <v>137444.76229705545</v>
      </c>
      <c r="H158" s="308">
        <v>41.354689802440859</v>
      </c>
      <c r="I158" s="308">
        <v>5.5139586403254501</v>
      </c>
      <c r="J158" s="308" t="s">
        <v>520</v>
      </c>
    </row>
    <row r="159" spans="1:10" x14ac:dyDescent="0.25">
      <c r="A159" s="318" t="s">
        <v>524</v>
      </c>
      <c r="B159" s="308">
        <v>287888.52852704696</v>
      </c>
      <c r="C159" s="308" t="s">
        <v>578</v>
      </c>
      <c r="D159" s="303" t="s">
        <v>195</v>
      </c>
      <c r="E159" s="303" t="s">
        <v>195</v>
      </c>
      <c r="F159" s="303" t="s">
        <v>195</v>
      </c>
      <c r="G159" s="308">
        <v>14558.872168514019</v>
      </c>
      <c r="H159" s="308">
        <v>0.26506107425178999</v>
      </c>
      <c r="I159" s="308">
        <v>3.4431093875209998E-2</v>
      </c>
      <c r="J159" s="308" t="s">
        <v>582</v>
      </c>
    </row>
    <row r="160" spans="1:10" x14ac:dyDescent="0.25">
      <c r="A160" s="317" t="s">
        <v>579</v>
      </c>
      <c r="B160" s="298">
        <v>4445.4946217248898</v>
      </c>
      <c r="C160" s="308" t="s">
        <v>578</v>
      </c>
      <c r="D160" s="308">
        <v>71.105701059850205</v>
      </c>
      <c r="E160" s="308">
        <v>2.22599096016011</v>
      </c>
      <c r="F160" s="308">
        <v>2.0044709460974501</v>
      </c>
      <c r="G160" s="298">
        <v>316.10001163554188</v>
      </c>
      <c r="H160" s="298">
        <v>9.8956308414000008E-3</v>
      </c>
      <c r="I160" s="298">
        <v>8.9108648102800003E-3</v>
      </c>
      <c r="J160" s="298" t="s">
        <v>520</v>
      </c>
    </row>
    <row r="161" spans="1:10" x14ac:dyDescent="0.25">
      <c r="A161" s="317" t="s">
        <v>580</v>
      </c>
      <c r="B161" s="298">
        <v>7.7573134424458603</v>
      </c>
      <c r="C161" s="308" t="s">
        <v>578</v>
      </c>
      <c r="D161" s="308">
        <v>89.645233903119205</v>
      </c>
      <c r="E161" s="308">
        <v>9.4999999995828901</v>
      </c>
      <c r="F161" s="308">
        <v>1.4250000005819901</v>
      </c>
      <c r="G161" s="298">
        <v>0.69540617800786997</v>
      </c>
      <c r="H161" s="298">
        <v>7.3694477700000002E-5</v>
      </c>
      <c r="I161" s="298">
        <v>1.1054171659999999E-5</v>
      </c>
      <c r="J161" s="298" t="s">
        <v>520</v>
      </c>
    </row>
    <row r="162" spans="1:10" x14ac:dyDescent="0.25">
      <c r="A162" s="317" t="s">
        <v>581</v>
      </c>
      <c r="B162" s="298">
        <v>283435.27659187961</v>
      </c>
      <c r="C162" s="308" t="s">
        <v>578</v>
      </c>
      <c r="D162" s="308">
        <v>50.248073994006511</v>
      </c>
      <c r="E162" s="308">
        <v>0.89999999999999003</v>
      </c>
      <c r="F162" s="308">
        <v>0.09</v>
      </c>
      <c r="G162" s="298">
        <v>14242.076750700469</v>
      </c>
      <c r="H162" s="298">
        <v>0.25509174893268999</v>
      </c>
      <c r="I162" s="298">
        <v>2.5509174893269999E-2</v>
      </c>
      <c r="J162" s="298" t="s">
        <v>520</v>
      </c>
    </row>
    <row r="163" spans="1:10" x14ac:dyDescent="0.25">
      <c r="A163" s="317" t="s">
        <v>3389</v>
      </c>
      <c r="B163" s="298" t="s">
        <v>549</v>
      </c>
      <c r="C163" s="308" t="s">
        <v>578</v>
      </c>
      <c r="D163" s="308" t="s">
        <v>549</v>
      </c>
      <c r="E163" s="308" t="s">
        <v>549</v>
      </c>
      <c r="F163" s="308" t="s">
        <v>549</v>
      </c>
      <c r="G163" s="298" t="s">
        <v>549</v>
      </c>
      <c r="H163" s="298" t="s">
        <v>549</v>
      </c>
      <c r="I163" s="298" t="s">
        <v>549</v>
      </c>
      <c r="J163" s="298" t="s">
        <v>549</v>
      </c>
    </row>
    <row r="164" spans="1:10" x14ac:dyDescent="0.25">
      <c r="A164" s="317" t="s">
        <v>3390</v>
      </c>
      <c r="B164" s="298" t="s">
        <v>549</v>
      </c>
      <c r="C164" s="308" t="s">
        <v>578</v>
      </c>
      <c r="D164" s="308" t="s">
        <v>549</v>
      </c>
      <c r="E164" s="308" t="s">
        <v>549</v>
      </c>
      <c r="F164" s="308" t="s">
        <v>549</v>
      </c>
      <c r="G164" s="298" t="s">
        <v>549</v>
      </c>
      <c r="H164" s="298" t="s">
        <v>549</v>
      </c>
      <c r="I164" s="298" t="s">
        <v>549</v>
      </c>
      <c r="J164" s="298" t="s">
        <v>549</v>
      </c>
    </row>
    <row r="165" spans="1:10" x14ac:dyDescent="0.25">
      <c r="A165" s="317" t="s">
        <v>3391</v>
      </c>
      <c r="B165" s="298" t="s">
        <v>522</v>
      </c>
      <c r="C165" s="308" t="s">
        <v>578</v>
      </c>
      <c r="D165" s="308" t="s">
        <v>554</v>
      </c>
      <c r="E165" s="308" t="s">
        <v>522</v>
      </c>
      <c r="F165" s="308" t="s">
        <v>522</v>
      </c>
      <c r="G165" s="298" t="s">
        <v>522</v>
      </c>
      <c r="H165" s="298" t="s">
        <v>522</v>
      </c>
      <c r="I165" s="298" t="s">
        <v>522</v>
      </c>
      <c r="J165" s="298" t="s">
        <v>520</v>
      </c>
    </row>
    <row r="166" spans="1:10" x14ac:dyDescent="0.25">
      <c r="A166" s="318" t="s">
        <v>525</v>
      </c>
      <c r="B166" s="308">
        <v>71681.084862017902</v>
      </c>
      <c r="C166" s="308" t="s">
        <v>578</v>
      </c>
      <c r="D166" s="303" t="s">
        <v>195</v>
      </c>
      <c r="E166" s="303" t="s">
        <v>195</v>
      </c>
      <c r="F166" s="303" t="s">
        <v>195</v>
      </c>
      <c r="G166" s="308">
        <v>4324.0266958123129</v>
      </c>
      <c r="H166" s="308">
        <v>0.21993490848121999</v>
      </c>
      <c r="I166" s="308">
        <v>3.1755858181610003E-2</v>
      </c>
      <c r="J166" s="308" t="s">
        <v>582</v>
      </c>
    </row>
    <row r="167" spans="1:10" x14ac:dyDescent="0.25">
      <c r="A167" s="317" t="s">
        <v>579</v>
      </c>
      <c r="B167" s="298">
        <v>689.44926062650995</v>
      </c>
      <c r="C167" s="308" t="s">
        <v>578</v>
      </c>
      <c r="D167" s="308">
        <v>71.10570105985019</v>
      </c>
      <c r="E167" s="308">
        <v>2.2259909601547698</v>
      </c>
      <c r="F167" s="308">
        <v>2.0044709460913501</v>
      </c>
      <c r="G167" s="298">
        <v>49.023773022043358</v>
      </c>
      <c r="H167" s="298">
        <v>1.5347078216399999E-3</v>
      </c>
      <c r="I167" s="298">
        <v>1.38198101173E-3</v>
      </c>
      <c r="J167" s="298" t="s">
        <v>520</v>
      </c>
    </row>
    <row r="168" spans="1:10" x14ac:dyDescent="0.25">
      <c r="A168" s="317" t="s">
        <v>580</v>
      </c>
      <c r="B168" s="298">
        <v>17966.014955618604</v>
      </c>
      <c r="C168" s="308" t="s">
        <v>578</v>
      </c>
      <c r="D168" s="308">
        <v>89.645233903118736</v>
      </c>
      <c r="E168" s="308">
        <v>9.5000000000001794</v>
      </c>
      <c r="F168" s="308">
        <v>1.4250000000001899</v>
      </c>
      <c r="G168" s="298">
        <v>1610.5676130033592</v>
      </c>
      <c r="H168" s="298">
        <v>0.17067714207838</v>
      </c>
      <c r="I168" s="298">
        <v>2.560157131176E-2</v>
      </c>
      <c r="J168" s="298" t="s">
        <v>520</v>
      </c>
    </row>
    <row r="169" spans="1:10" x14ac:dyDescent="0.25">
      <c r="A169" s="317" t="s">
        <v>581</v>
      </c>
      <c r="B169" s="298">
        <v>53025.620645772789</v>
      </c>
      <c r="C169" s="308" t="s">
        <v>578</v>
      </c>
      <c r="D169" s="308">
        <v>50.248073994006518</v>
      </c>
      <c r="E169" s="308">
        <v>0.90000000000007996</v>
      </c>
      <c r="F169" s="308">
        <v>9.0000000000010003E-2</v>
      </c>
      <c r="G169" s="298">
        <v>2664.4353097869107</v>
      </c>
      <c r="H169" s="298">
        <v>4.7723058581199997E-2</v>
      </c>
      <c r="I169" s="298">
        <v>4.7723058581199997E-3</v>
      </c>
      <c r="J169" s="298" t="s">
        <v>520</v>
      </c>
    </row>
    <row r="170" spans="1:10" x14ac:dyDescent="0.25">
      <c r="A170" s="317" t="s">
        <v>3389</v>
      </c>
      <c r="B170" s="298" t="s">
        <v>549</v>
      </c>
      <c r="C170" s="308" t="s">
        <v>578</v>
      </c>
      <c r="D170" s="308" t="s">
        <v>549</v>
      </c>
      <c r="E170" s="308" t="s">
        <v>549</v>
      </c>
      <c r="F170" s="308" t="s">
        <v>549</v>
      </c>
      <c r="G170" s="298" t="s">
        <v>549</v>
      </c>
      <c r="H170" s="298" t="s">
        <v>549</v>
      </c>
      <c r="I170" s="298" t="s">
        <v>549</v>
      </c>
      <c r="J170" s="298" t="s">
        <v>549</v>
      </c>
    </row>
    <row r="171" spans="1:10" x14ac:dyDescent="0.25">
      <c r="A171" s="317" t="s">
        <v>3390</v>
      </c>
      <c r="B171" s="298" t="s">
        <v>549</v>
      </c>
      <c r="C171" s="308" t="s">
        <v>578</v>
      </c>
      <c r="D171" s="308" t="s">
        <v>549</v>
      </c>
      <c r="E171" s="308" t="s">
        <v>549</v>
      </c>
      <c r="F171" s="308" t="s">
        <v>549</v>
      </c>
      <c r="G171" s="298" t="s">
        <v>549</v>
      </c>
      <c r="H171" s="298" t="s">
        <v>549</v>
      </c>
      <c r="I171" s="298" t="s">
        <v>549</v>
      </c>
      <c r="J171" s="298" t="s">
        <v>549</v>
      </c>
    </row>
    <row r="172" spans="1:10" x14ac:dyDescent="0.25">
      <c r="A172" s="317" t="s">
        <v>3391</v>
      </c>
      <c r="B172" s="298" t="s">
        <v>522</v>
      </c>
      <c r="C172" s="308" t="s">
        <v>578</v>
      </c>
      <c r="D172" s="308" t="s">
        <v>554</v>
      </c>
      <c r="E172" s="308" t="s">
        <v>522</v>
      </c>
      <c r="F172" s="308" t="s">
        <v>522</v>
      </c>
      <c r="G172" s="298" t="s">
        <v>522</v>
      </c>
      <c r="H172" s="298" t="s">
        <v>522</v>
      </c>
      <c r="I172" s="298" t="s">
        <v>522</v>
      </c>
      <c r="J172" s="298" t="s">
        <v>520</v>
      </c>
    </row>
    <row r="173" spans="1:10" x14ac:dyDescent="0.25">
      <c r="A173" s="318" t="s">
        <v>526</v>
      </c>
      <c r="B173" s="308">
        <v>1251649.8675068016</v>
      </c>
      <c r="C173" s="308" t="s">
        <v>578</v>
      </c>
      <c r="D173" s="303" t="s">
        <v>195</v>
      </c>
      <c r="E173" s="303" t="s">
        <v>195</v>
      </c>
      <c r="F173" s="303" t="s">
        <v>195</v>
      </c>
      <c r="G173" s="308">
        <v>68062.59585493186</v>
      </c>
      <c r="H173" s="308">
        <v>2.1634295884067098</v>
      </c>
      <c r="I173" s="308">
        <v>0.32207738930322999</v>
      </c>
      <c r="J173" s="308" t="s">
        <v>582</v>
      </c>
    </row>
    <row r="174" spans="1:10" x14ac:dyDescent="0.25">
      <c r="A174" s="317" t="s">
        <v>579</v>
      </c>
      <c r="B174" s="298">
        <v>28362.611451098659</v>
      </c>
      <c r="C174" s="308" t="s">
        <v>578</v>
      </c>
      <c r="D174" s="308">
        <v>71.105701059850205</v>
      </c>
      <c r="E174" s="308">
        <v>2.2259909601608401</v>
      </c>
      <c r="F174" s="308">
        <v>2.0044709460968102</v>
      </c>
      <c r="G174" s="298">
        <v>2016.7433711185054</v>
      </c>
      <c r="H174" s="298">
        <v>6.3134916696700003E-2</v>
      </c>
      <c r="I174" s="298">
        <v>5.6852030609159998E-2</v>
      </c>
      <c r="J174" s="298" t="s">
        <v>520</v>
      </c>
    </row>
    <row r="175" spans="1:10" x14ac:dyDescent="0.25">
      <c r="A175" s="317" t="s">
        <v>580</v>
      </c>
      <c r="B175" s="298">
        <v>116201.87689068276</v>
      </c>
      <c r="C175" s="308" t="s">
        <v>578</v>
      </c>
      <c r="D175" s="308">
        <v>89.645233903118736</v>
      </c>
      <c r="E175" s="308">
        <v>9.5000000000000302</v>
      </c>
      <c r="F175" s="308">
        <v>1.4249999999999701</v>
      </c>
      <c r="G175" s="298">
        <v>10416.944433846664</v>
      </c>
      <c r="H175" s="298">
        <v>1.1039178304614901</v>
      </c>
      <c r="I175" s="298">
        <v>0.16558767456921999</v>
      </c>
      <c r="J175" s="298" t="s">
        <v>520</v>
      </c>
    </row>
    <row r="176" spans="1:10" x14ac:dyDescent="0.25">
      <c r="A176" s="317" t="s">
        <v>581</v>
      </c>
      <c r="B176" s="298">
        <v>1107085.3791650203</v>
      </c>
      <c r="C176" s="308" t="s">
        <v>578</v>
      </c>
      <c r="D176" s="308">
        <v>50.248073994006511</v>
      </c>
      <c r="E176" s="308">
        <v>0.9</v>
      </c>
      <c r="F176" s="308">
        <v>0.09</v>
      </c>
      <c r="G176" s="298">
        <v>55628.908049966696</v>
      </c>
      <c r="H176" s="298">
        <v>0.99637684124852</v>
      </c>
      <c r="I176" s="298">
        <v>9.9637684124849996E-2</v>
      </c>
      <c r="J176" s="298" t="s">
        <v>520</v>
      </c>
    </row>
    <row r="177" spans="1:10" x14ac:dyDescent="0.25">
      <c r="A177" s="317" t="s">
        <v>3389</v>
      </c>
      <c r="B177" s="298" t="s">
        <v>549</v>
      </c>
      <c r="C177" s="308" t="s">
        <v>578</v>
      </c>
      <c r="D177" s="308" t="s">
        <v>549</v>
      </c>
      <c r="E177" s="308" t="s">
        <v>549</v>
      </c>
      <c r="F177" s="308" t="s">
        <v>549</v>
      </c>
      <c r="G177" s="298" t="s">
        <v>549</v>
      </c>
      <c r="H177" s="298" t="s">
        <v>549</v>
      </c>
      <c r="I177" s="298" t="s">
        <v>549</v>
      </c>
      <c r="J177" s="298" t="s">
        <v>549</v>
      </c>
    </row>
    <row r="178" spans="1:10" x14ac:dyDescent="0.25">
      <c r="A178" s="317" t="s">
        <v>3390</v>
      </c>
      <c r="B178" s="298" t="s">
        <v>549</v>
      </c>
      <c r="C178" s="308" t="s">
        <v>578</v>
      </c>
      <c r="D178" s="308" t="s">
        <v>549</v>
      </c>
      <c r="E178" s="308" t="s">
        <v>549</v>
      </c>
      <c r="F178" s="308" t="s">
        <v>549</v>
      </c>
      <c r="G178" s="298" t="s">
        <v>549</v>
      </c>
      <c r="H178" s="298" t="s">
        <v>549</v>
      </c>
      <c r="I178" s="298" t="s">
        <v>549</v>
      </c>
      <c r="J178" s="298" t="s">
        <v>549</v>
      </c>
    </row>
    <row r="179" spans="1:10" x14ac:dyDescent="0.25">
      <c r="A179" s="317" t="s">
        <v>3391</v>
      </c>
      <c r="B179" s="298" t="s">
        <v>522</v>
      </c>
      <c r="C179" s="308" t="s">
        <v>578</v>
      </c>
      <c r="D179" s="308" t="s">
        <v>554</v>
      </c>
      <c r="E179" s="308" t="s">
        <v>522</v>
      </c>
      <c r="F179" s="308" t="s">
        <v>522</v>
      </c>
      <c r="G179" s="298" t="s">
        <v>522</v>
      </c>
      <c r="H179" s="298" t="s">
        <v>522</v>
      </c>
      <c r="I179" s="298" t="s">
        <v>522</v>
      </c>
      <c r="J179" s="298" t="s">
        <v>520</v>
      </c>
    </row>
    <row r="180" spans="1:10" x14ac:dyDescent="0.25">
      <c r="A180" s="318" t="s">
        <v>527</v>
      </c>
      <c r="B180" s="308">
        <v>622104.09703608055</v>
      </c>
      <c r="C180" s="308" t="s">
        <v>578</v>
      </c>
      <c r="D180" s="303" t="s">
        <v>195</v>
      </c>
      <c r="E180" s="303" t="s">
        <v>195</v>
      </c>
      <c r="F180" s="303" t="s">
        <v>195</v>
      </c>
      <c r="G180" s="308">
        <v>42643.232056364206</v>
      </c>
      <c r="H180" s="308">
        <v>2.9129032519703002</v>
      </c>
      <c r="I180" s="308">
        <v>0.49111046929190999</v>
      </c>
      <c r="J180" s="308" t="s">
        <v>582</v>
      </c>
    </row>
    <row r="181" spans="1:10" x14ac:dyDescent="0.25">
      <c r="A181" s="317" t="s">
        <v>579</v>
      </c>
      <c r="B181" s="298">
        <v>40884.945191305182</v>
      </c>
      <c r="C181" s="308" t="s">
        <v>578</v>
      </c>
      <c r="D181" s="308">
        <v>71.105701059850205</v>
      </c>
      <c r="E181" s="308">
        <v>2.22599096016092</v>
      </c>
      <c r="F181" s="308">
        <v>2.0044709460967698</v>
      </c>
      <c r="G181" s="298">
        <v>2907.1526906213062</v>
      </c>
      <c r="H181" s="298">
        <v>9.1009518402520001E-2</v>
      </c>
      <c r="I181" s="298">
        <v>8.1952684768729994E-2</v>
      </c>
      <c r="J181" s="298" t="s">
        <v>520</v>
      </c>
    </row>
    <row r="182" spans="1:10" x14ac:dyDescent="0.25">
      <c r="A182" s="317" t="s">
        <v>580</v>
      </c>
      <c r="B182" s="298">
        <v>267301.91824505618</v>
      </c>
      <c r="C182" s="308" t="s">
        <v>578</v>
      </c>
      <c r="D182" s="308">
        <v>89.645233903118736</v>
      </c>
      <c r="E182" s="308">
        <v>9.4999999999999893</v>
      </c>
      <c r="F182" s="308">
        <v>1.42500000000002</v>
      </c>
      <c r="G182" s="298">
        <v>23962.342983830382</v>
      </c>
      <c r="H182" s="298">
        <v>2.5393682233280299</v>
      </c>
      <c r="I182" s="298">
        <v>0.38090523349921002</v>
      </c>
      <c r="J182" s="298" t="s">
        <v>520</v>
      </c>
    </row>
    <row r="183" spans="1:10" x14ac:dyDescent="0.25">
      <c r="A183" s="317" t="s">
        <v>581</v>
      </c>
      <c r="B183" s="298">
        <v>313917.23359971918</v>
      </c>
      <c r="C183" s="308" t="s">
        <v>578</v>
      </c>
      <c r="D183" s="308">
        <v>50.248073994006511</v>
      </c>
      <c r="E183" s="308">
        <v>0.90000000000001001</v>
      </c>
      <c r="F183" s="308">
        <v>8.9999999999979999E-2</v>
      </c>
      <c r="G183" s="298">
        <v>15773.736381912517</v>
      </c>
      <c r="H183" s="298">
        <v>0.28252551023974998</v>
      </c>
      <c r="I183" s="298">
        <v>2.825255102397E-2</v>
      </c>
      <c r="J183" s="298" t="s">
        <v>520</v>
      </c>
    </row>
    <row r="184" spans="1:10" x14ac:dyDescent="0.25">
      <c r="A184" s="317" t="s">
        <v>3389</v>
      </c>
      <c r="B184" s="298" t="s">
        <v>549</v>
      </c>
      <c r="C184" s="308" t="s">
        <v>578</v>
      </c>
      <c r="D184" s="308" t="s">
        <v>549</v>
      </c>
      <c r="E184" s="308" t="s">
        <v>549</v>
      </c>
      <c r="F184" s="308" t="s">
        <v>549</v>
      </c>
      <c r="G184" s="298" t="s">
        <v>549</v>
      </c>
      <c r="H184" s="298" t="s">
        <v>549</v>
      </c>
      <c r="I184" s="298" t="s">
        <v>549</v>
      </c>
      <c r="J184" s="298" t="s">
        <v>549</v>
      </c>
    </row>
    <row r="185" spans="1:10" x14ac:dyDescent="0.25">
      <c r="A185" s="317" t="s">
        <v>3390</v>
      </c>
      <c r="B185" s="298" t="s">
        <v>549</v>
      </c>
      <c r="C185" s="308" t="s">
        <v>578</v>
      </c>
      <c r="D185" s="308" t="s">
        <v>549</v>
      </c>
      <c r="E185" s="308" t="s">
        <v>549</v>
      </c>
      <c r="F185" s="308" t="s">
        <v>549</v>
      </c>
      <c r="G185" s="298" t="s">
        <v>549</v>
      </c>
      <c r="H185" s="298" t="s">
        <v>549</v>
      </c>
      <c r="I185" s="298" t="s">
        <v>549</v>
      </c>
      <c r="J185" s="298" t="s">
        <v>549</v>
      </c>
    </row>
    <row r="186" spans="1:10" x14ac:dyDescent="0.25">
      <c r="A186" s="317" t="s">
        <v>3391</v>
      </c>
      <c r="B186" s="298" t="s">
        <v>522</v>
      </c>
      <c r="C186" s="308" t="s">
        <v>578</v>
      </c>
      <c r="D186" s="308" t="s">
        <v>554</v>
      </c>
      <c r="E186" s="308" t="s">
        <v>522</v>
      </c>
      <c r="F186" s="308" t="s">
        <v>522</v>
      </c>
      <c r="G186" s="298" t="s">
        <v>522</v>
      </c>
      <c r="H186" s="298" t="s">
        <v>522</v>
      </c>
      <c r="I186" s="298" t="s">
        <v>522</v>
      </c>
      <c r="J186" s="298" t="s">
        <v>520</v>
      </c>
    </row>
    <row r="187" spans="1:10" x14ac:dyDescent="0.25">
      <c r="A187" s="318" t="s">
        <v>528</v>
      </c>
      <c r="B187" s="308">
        <v>489761.39814429276</v>
      </c>
      <c r="C187" s="308" t="s">
        <v>578</v>
      </c>
      <c r="D187" s="303" t="s">
        <v>195</v>
      </c>
      <c r="E187" s="303" t="s">
        <v>195</v>
      </c>
      <c r="F187" s="303" t="s">
        <v>195</v>
      </c>
      <c r="G187" s="308">
        <v>32687.652624332597</v>
      </c>
      <c r="H187" s="308">
        <v>2.1724960612470801</v>
      </c>
      <c r="I187" s="308">
        <v>0.32965613051379999</v>
      </c>
      <c r="J187" s="308" t="s">
        <v>582</v>
      </c>
    </row>
    <row r="188" spans="1:10" x14ac:dyDescent="0.25">
      <c r="A188" s="317" t="s">
        <v>579</v>
      </c>
      <c r="B188" s="298">
        <v>9808.8338456088695</v>
      </c>
      <c r="C188" s="308" t="s">
        <v>578</v>
      </c>
      <c r="D188" s="308">
        <v>71.105701059850205</v>
      </c>
      <c r="E188" s="308">
        <v>2.2259909601613499</v>
      </c>
      <c r="F188" s="308">
        <v>2.0044709460963999</v>
      </c>
      <c r="G188" s="298">
        <v>697.46400717160509</v>
      </c>
      <c r="H188" s="298">
        <v>2.1834375470049999E-2</v>
      </c>
      <c r="I188" s="298">
        <v>1.9661522458610001E-2</v>
      </c>
      <c r="J188" s="298" t="s">
        <v>520</v>
      </c>
    </row>
    <row r="189" spans="1:10" x14ac:dyDescent="0.25">
      <c r="A189" s="317" t="s">
        <v>580</v>
      </c>
      <c r="B189" s="298">
        <v>199849.34626839636</v>
      </c>
      <c r="C189" s="308" t="s">
        <v>578</v>
      </c>
      <c r="D189" s="308">
        <v>89.645233903118736</v>
      </c>
      <c r="E189" s="308">
        <v>9.5000000000000195</v>
      </c>
      <c r="F189" s="308">
        <v>1.4249999999999801</v>
      </c>
      <c r="G189" s="298">
        <v>17915.541391615763</v>
      </c>
      <c r="H189" s="298">
        <v>1.89856878954977</v>
      </c>
      <c r="I189" s="298">
        <v>0.28478531843246002</v>
      </c>
      <c r="J189" s="298" t="s">
        <v>520</v>
      </c>
    </row>
    <row r="190" spans="1:10" x14ac:dyDescent="0.25">
      <c r="A190" s="317" t="s">
        <v>581</v>
      </c>
      <c r="B190" s="298">
        <v>280103.21803028753</v>
      </c>
      <c r="C190" s="308" t="s">
        <v>578</v>
      </c>
      <c r="D190" s="308">
        <v>50.248073994006518</v>
      </c>
      <c r="E190" s="308">
        <v>0.9</v>
      </c>
      <c r="F190" s="308">
        <v>9.0000000000010003E-2</v>
      </c>
      <c r="G190" s="298">
        <v>14074.647225545228</v>
      </c>
      <c r="H190" s="298">
        <v>0.25209289622726</v>
      </c>
      <c r="I190" s="298">
        <v>2.5209289622729999E-2</v>
      </c>
      <c r="J190" s="298" t="s">
        <v>520</v>
      </c>
    </row>
    <row r="191" spans="1:10" x14ac:dyDescent="0.25">
      <c r="A191" s="317" t="s">
        <v>3389</v>
      </c>
      <c r="B191" s="298" t="s">
        <v>549</v>
      </c>
      <c r="C191" s="308" t="s">
        <v>578</v>
      </c>
      <c r="D191" s="308" t="s">
        <v>549</v>
      </c>
      <c r="E191" s="308" t="s">
        <v>549</v>
      </c>
      <c r="F191" s="308" t="s">
        <v>549</v>
      </c>
      <c r="G191" s="298" t="s">
        <v>549</v>
      </c>
      <c r="H191" s="298" t="s">
        <v>549</v>
      </c>
      <c r="I191" s="298" t="s">
        <v>549</v>
      </c>
      <c r="J191" s="298" t="s">
        <v>549</v>
      </c>
    </row>
    <row r="192" spans="1:10" x14ac:dyDescent="0.25">
      <c r="A192" s="317" t="s">
        <v>3390</v>
      </c>
      <c r="B192" s="298" t="s">
        <v>549</v>
      </c>
      <c r="C192" s="308" t="s">
        <v>578</v>
      </c>
      <c r="D192" s="308" t="s">
        <v>549</v>
      </c>
      <c r="E192" s="308" t="s">
        <v>549</v>
      </c>
      <c r="F192" s="308" t="s">
        <v>549</v>
      </c>
      <c r="G192" s="298" t="s">
        <v>549</v>
      </c>
      <c r="H192" s="298" t="s">
        <v>549</v>
      </c>
      <c r="I192" s="298" t="s">
        <v>549</v>
      </c>
      <c r="J192" s="298" t="s">
        <v>549</v>
      </c>
    </row>
    <row r="193" spans="1:10" x14ac:dyDescent="0.25">
      <c r="A193" s="317" t="s">
        <v>3391</v>
      </c>
      <c r="B193" s="298" t="s">
        <v>522</v>
      </c>
      <c r="C193" s="308" t="s">
        <v>578</v>
      </c>
      <c r="D193" s="308" t="s">
        <v>554</v>
      </c>
      <c r="E193" s="308" t="s">
        <v>522</v>
      </c>
      <c r="F193" s="308" t="s">
        <v>522</v>
      </c>
      <c r="G193" s="298" t="s">
        <v>522</v>
      </c>
      <c r="H193" s="298" t="s">
        <v>522</v>
      </c>
      <c r="I193" s="298" t="s">
        <v>522</v>
      </c>
      <c r="J193" s="298" t="s">
        <v>520</v>
      </c>
    </row>
    <row r="194" spans="1:10" x14ac:dyDescent="0.25">
      <c r="A194" s="318" t="s">
        <v>529</v>
      </c>
      <c r="B194" s="308">
        <v>554498.53640783543</v>
      </c>
      <c r="C194" s="308" t="s">
        <v>578</v>
      </c>
      <c r="D194" s="303" t="s">
        <v>195</v>
      </c>
      <c r="E194" s="303" t="s">
        <v>195</v>
      </c>
      <c r="F194" s="303" t="s">
        <v>195</v>
      </c>
      <c r="G194" s="308">
        <v>38327.06069611937</v>
      </c>
      <c r="H194" s="308">
        <v>2.7616536525147199</v>
      </c>
      <c r="I194" s="308">
        <v>0.41262766327205003</v>
      </c>
      <c r="J194" s="308" t="s">
        <v>582</v>
      </c>
    </row>
    <row r="195" spans="1:10" x14ac:dyDescent="0.25">
      <c r="A195" s="317" t="s">
        <v>579</v>
      </c>
      <c r="B195" s="298">
        <v>6726.3308789338053</v>
      </c>
      <c r="C195" s="308" t="s">
        <v>578</v>
      </c>
      <c r="D195" s="308">
        <v>71.105701059850205</v>
      </c>
      <c r="E195" s="308">
        <v>2.22599096016123</v>
      </c>
      <c r="F195" s="308">
        <v>2.0044709460973098</v>
      </c>
      <c r="G195" s="298">
        <v>478.28047270710664</v>
      </c>
      <c r="H195" s="298">
        <v>1.4972751731559999E-2</v>
      </c>
      <c r="I195" s="298">
        <v>1.348273482066E-2</v>
      </c>
      <c r="J195" s="298" t="s">
        <v>520</v>
      </c>
    </row>
    <row r="196" spans="1:10" x14ac:dyDescent="0.25">
      <c r="A196" s="317" t="s">
        <v>580</v>
      </c>
      <c r="B196" s="298">
        <v>262056.50183804112</v>
      </c>
      <c r="C196" s="308" t="s">
        <v>578</v>
      </c>
      <c r="D196" s="308">
        <v>89.645233903118736</v>
      </c>
      <c r="E196" s="308">
        <v>9.5</v>
      </c>
      <c r="F196" s="308">
        <v>1.42500000000001</v>
      </c>
      <c r="G196" s="298">
        <v>23492.116403104261</v>
      </c>
      <c r="H196" s="298">
        <v>2.4895367674613902</v>
      </c>
      <c r="I196" s="298">
        <v>0.37343051511920999</v>
      </c>
      <c r="J196" s="298" t="s">
        <v>520</v>
      </c>
    </row>
    <row r="197" spans="1:10" x14ac:dyDescent="0.25">
      <c r="A197" s="317" t="s">
        <v>581</v>
      </c>
      <c r="B197" s="298">
        <v>285715.70369086054</v>
      </c>
      <c r="C197" s="308" t="s">
        <v>578</v>
      </c>
      <c r="D197" s="308">
        <v>50.248073994006511</v>
      </c>
      <c r="E197" s="308">
        <v>0.89999999999998004</v>
      </c>
      <c r="F197" s="308">
        <v>9.0000000000010003E-2</v>
      </c>
      <c r="G197" s="298">
        <v>14356.663820308</v>
      </c>
      <c r="H197" s="298">
        <v>0.25714413332177</v>
      </c>
      <c r="I197" s="298">
        <v>2.5714413332180001E-2</v>
      </c>
      <c r="J197" s="298" t="s">
        <v>520</v>
      </c>
    </row>
    <row r="198" spans="1:10" x14ac:dyDescent="0.25">
      <c r="A198" s="317" t="s">
        <v>3389</v>
      </c>
      <c r="B198" s="298" t="s">
        <v>549</v>
      </c>
      <c r="C198" s="308" t="s">
        <v>578</v>
      </c>
      <c r="D198" s="308" t="s">
        <v>549</v>
      </c>
      <c r="E198" s="308" t="s">
        <v>549</v>
      </c>
      <c r="F198" s="308" t="s">
        <v>549</v>
      </c>
      <c r="G198" s="298" t="s">
        <v>549</v>
      </c>
      <c r="H198" s="298" t="s">
        <v>549</v>
      </c>
      <c r="I198" s="298" t="s">
        <v>549</v>
      </c>
      <c r="J198" s="298" t="s">
        <v>549</v>
      </c>
    </row>
    <row r="199" spans="1:10" x14ac:dyDescent="0.25">
      <c r="A199" s="319" t="s">
        <v>3390</v>
      </c>
      <c r="B199" s="298" t="s">
        <v>549</v>
      </c>
      <c r="C199" s="308" t="s">
        <v>578</v>
      </c>
      <c r="D199" s="308" t="s">
        <v>549</v>
      </c>
      <c r="E199" s="308" t="s">
        <v>549</v>
      </c>
      <c r="F199" s="308" t="s">
        <v>549</v>
      </c>
      <c r="G199" s="298" t="s">
        <v>549</v>
      </c>
      <c r="H199" s="298" t="s">
        <v>549</v>
      </c>
      <c r="I199" s="298" t="s">
        <v>549</v>
      </c>
      <c r="J199" s="298" t="s">
        <v>549</v>
      </c>
    </row>
    <row r="200" spans="1:10" x14ac:dyDescent="0.25">
      <c r="A200" s="317" t="s">
        <v>3391</v>
      </c>
      <c r="B200" s="298" t="s">
        <v>522</v>
      </c>
      <c r="C200" s="308" t="s">
        <v>578</v>
      </c>
      <c r="D200" s="308" t="s">
        <v>554</v>
      </c>
      <c r="E200" s="308" t="s">
        <v>522</v>
      </c>
      <c r="F200" s="308" t="s">
        <v>522</v>
      </c>
      <c r="G200" s="298" t="s">
        <v>522</v>
      </c>
      <c r="H200" s="298" t="s">
        <v>522</v>
      </c>
      <c r="I200" s="298" t="s">
        <v>522</v>
      </c>
      <c r="J200" s="298" t="s">
        <v>520</v>
      </c>
    </row>
    <row r="201" spans="1:10" x14ac:dyDescent="0.25">
      <c r="A201" s="318" t="s">
        <v>3392</v>
      </c>
      <c r="B201" s="308">
        <v>9560693.2464305405</v>
      </c>
      <c r="C201" s="308" t="s">
        <v>578</v>
      </c>
      <c r="D201" s="303" t="s">
        <v>195</v>
      </c>
      <c r="E201" s="303" t="s">
        <v>195</v>
      </c>
      <c r="F201" s="303" t="s">
        <v>195</v>
      </c>
      <c r="G201" s="308">
        <v>515277.79812523432</v>
      </c>
      <c r="H201" s="308">
        <v>55.836948614484129</v>
      </c>
      <c r="I201" s="308">
        <v>7.7533574273759802</v>
      </c>
      <c r="J201" s="308" t="s">
        <v>582</v>
      </c>
    </row>
    <row r="202" spans="1:10" x14ac:dyDescent="0.25">
      <c r="A202" s="313" t="s">
        <v>597</v>
      </c>
      <c r="B202" s="308">
        <v>9560693.2464305405</v>
      </c>
      <c r="C202" s="308" t="s">
        <v>578</v>
      </c>
      <c r="D202" s="303" t="s">
        <v>195</v>
      </c>
      <c r="E202" s="303" t="s">
        <v>195</v>
      </c>
      <c r="F202" s="303" t="s">
        <v>195</v>
      </c>
      <c r="G202" s="308">
        <v>515277.79812523432</v>
      </c>
      <c r="H202" s="308">
        <v>55.836948614484129</v>
      </c>
      <c r="I202" s="308">
        <v>7.7533574273759802</v>
      </c>
      <c r="J202" s="308" t="s">
        <v>582</v>
      </c>
    </row>
    <row r="203" spans="1:10" x14ac:dyDescent="0.25">
      <c r="A203" s="314" t="s">
        <v>598</v>
      </c>
      <c r="B203" s="308">
        <v>9560693.2464305405</v>
      </c>
      <c r="C203" s="308" t="s">
        <v>578</v>
      </c>
      <c r="D203" s="303" t="s">
        <v>195</v>
      </c>
      <c r="E203" s="303" t="s">
        <v>195</v>
      </c>
      <c r="F203" s="303" t="s">
        <v>195</v>
      </c>
      <c r="G203" s="308">
        <v>515277.79812523432</v>
      </c>
      <c r="H203" s="308">
        <v>55.836948614484129</v>
      </c>
      <c r="I203" s="308">
        <v>7.7533574273759802</v>
      </c>
      <c r="J203" s="308" t="s">
        <v>582</v>
      </c>
    </row>
    <row r="204" spans="1:10" x14ac:dyDescent="0.25">
      <c r="A204" s="320" t="s">
        <v>585</v>
      </c>
      <c r="B204" s="298">
        <v>4728393.9028453771</v>
      </c>
      <c r="C204" s="308" t="s">
        <v>578</v>
      </c>
      <c r="D204" s="308">
        <v>71.105701059850205</v>
      </c>
      <c r="E204" s="308">
        <v>1.7861037652529199</v>
      </c>
      <c r="F204" s="308">
        <v>0.30992639280197998</v>
      </c>
      <c r="G204" s="298">
        <v>336215.76334894175</v>
      </c>
      <c r="H204" s="298">
        <v>8.4454021534710808</v>
      </c>
      <c r="I204" s="298">
        <v>1.46545406605575</v>
      </c>
      <c r="J204" s="298" t="s">
        <v>520</v>
      </c>
    </row>
    <row r="205" spans="1:10" x14ac:dyDescent="0.25">
      <c r="A205" s="320" t="s">
        <v>586</v>
      </c>
      <c r="B205" s="298">
        <v>358440.11607907445</v>
      </c>
      <c r="C205" s="308" t="s">
        <v>578</v>
      </c>
      <c r="D205" s="308">
        <v>89.645233903118751</v>
      </c>
      <c r="E205" s="308">
        <v>9.5000000000000107</v>
      </c>
      <c r="F205" s="308">
        <v>1.425</v>
      </c>
      <c r="G205" s="298">
        <v>32132.448046169666</v>
      </c>
      <c r="H205" s="298">
        <v>3.40518110275121</v>
      </c>
      <c r="I205" s="298">
        <v>0.51077716541268003</v>
      </c>
      <c r="J205" s="298" t="s">
        <v>520</v>
      </c>
    </row>
    <row r="206" spans="1:10" x14ac:dyDescent="0.25">
      <c r="A206" s="320" t="s">
        <v>587</v>
      </c>
      <c r="B206" s="298">
        <v>2924083.9509121953</v>
      </c>
      <c r="C206" s="308" t="s">
        <v>578</v>
      </c>
      <c r="D206" s="308">
        <v>50.248073994006518</v>
      </c>
      <c r="E206" s="308">
        <v>0.9</v>
      </c>
      <c r="F206" s="308">
        <v>0.09</v>
      </c>
      <c r="G206" s="298">
        <v>146929.58673012292</v>
      </c>
      <c r="H206" s="298">
        <v>2.6316755558209799</v>
      </c>
      <c r="I206" s="298">
        <v>0.26316755558209998</v>
      </c>
      <c r="J206" s="298" t="s">
        <v>520</v>
      </c>
    </row>
    <row r="207" spans="1:10" x14ac:dyDescent="0.25">
      <c r="A207" s="320" t="s">
        <v>588</v>
      </c>
      <c r="B207" s="298" t="s">
        <v>549</v>
      </c>
      <c r="C207" s="308" t="s">
        <v>578</v>
      </c>
      <c r="D207" s="308" t="s">
        <v>549</v>
      </c>
      <c r="E207" s="308" t="s">
        <v>549</v>
      </c>
      <c r="F207" s="308" t="s">
        <v>549</v>
      </c>
      <c r="G207" s="298" t="s">
        <v>549</v>
      </c>
      <c r="H207" s="298" t="s">
        <v>549</v>
      </c>
      <c r="I207" s="298" t="s">
        <v>549</v>
      </c>
      <c r="J207" s="298" t="s">
        <v>549</v>
      </c>
    </row>
    <row r="208" spans="1:10" x14ac:dyDescent="0.25">
      <c r="A208" s="320" t="s">
        <v>589</v>
      </c>
      <c r="B208" s="298" t="s">
        <v>549</v>
      </c>
      <c r="C208" s="308" t="s">
        <v>578</v>
      </c>
      <c r="D208" s="308" t="s">
        <v>549</v>
      </c>
      <c r="E208" s="308" t="s">
        <v>549</v>
      </c>
      <c r="F208" s="308" t="s">
        <v>549</v>
      </c>
      <c r="G208" s="298" t="s">
        <v>549</v>
      </c>
      <c r="H208" s="298" t="s">
        <v>549</v>
      </c>
      <c r="I208" s="298" t="s">
        <v>549</v>
      </c>
      <c r="J208" s="298" t="s">
        <v>549</v>
      </c>
    </row>
    <row r="209" spans="1:10" x14ac:dyDescent="0.25">
      <c r="A209" s="320" t="s">
        <v>95</v>
      </c>
      <c r="B209" s="298">
        <v>1549775.2765938945</v>
      </c>
      <c r="C209" s="308" t="s">
        <v>578</v>
      </c>
      <c r="D209" s="308">
        <v>88.686898270265601</v>
      </c>
      <c r="E209" s="308">
        <v>26.684313801501879</v>
      </c>
      <c r="F209" s="308">
        <v>3.5579085068669198</v>
      </c>
      <c r="G209" s="298">
        <v>137444.76229705545</v>
      </c>
      <c r="H209" s="298">
        <v>41.354689802440859</v>
      </c>
      <c r="I209" s="298">
        <v>5.5139586403254501</v>
      </c>
      <c r="J209" s="298" t="s">
        <v>520</v>
      </c>
    </row>
    <row r="210" spans="1:10" x14ac:dyDescent="0.25">
      <c r="A210" s="321" t="s">
        <v>599</v>
      </c>
      <c r="B210" s="308">
        <v>27388942.948538449</v>
      </c>
      <c r="C210" s="308" t="s">
        <v>578</v>
      </c>
      <c r="D210" s="303" t="s">
        <v>195</v>
      </c>
      <c r="E210" s="303" t="s">
        <v>195</v>
      </c>
      <c r="F210" s="303" t="s">
        <v>195</v>
      </c>
      <c r="G210" s="308">
        <v>1831014.9512207536</v>
      </c>
      <c r="H210" s="308">
        <v>157.60957929075553</v>
      </c>
      <c r="I210" s="308">
        <v>138.66194983315438</v>
      </c>
    </row>
    <row r="211" spans="1:10" x14ac:dyDescent="0.25">
      <c r="A211" s="309" t="s">
        <v>579</v>
      </c>
      <c r="B211" s="308">
        <v>26385311.519974492</v>
      </c>
      <c r="C211" s="308" t="s">
        <v>578</v>
      </c>
      <c r="D211" s="308">
        <v>68.141663931054126</v>
      </c>
      <c r="E211" s="308">
        <v>5.6085277923062797</v>
      </c>
      <c r="F211" s="308">
        <v>5.2536667140543001</v>
      </c>
      <c r="G211" s="308">
        <v>1797939.0303102729</v>
      </c>
      <c r="H211" s="308">
        <v>147.98275296843602</v>
      </c>
      <c r="I211" s="308">
        <v>138.61963287244333</v>
      </c>
    </row>
    <row r="212" spans="1:10" x14ac:dyDescent="0.25">
      <c r="A212" s="309" t="s">
        <v>580</v>
      </c>
      <c r="B212" s="308" t="s">
        <v>549</v>
      </c>
      <c r="C212" s="308" t="s">
        <v>578</v>
      </c>
      <c r="D212" s="308" t="s">
        <v>549</v>
      </c>
      <c r="E212" s="308" t="s">
        <v>549</v>
      </c>
      <c r="F212" s="308" t="s">
        <v>549</v>
      </c>
      <c r="G212" s="308" t="s">
        <v>549</v>
      </c>
      <c r="H212" s="308" t="s">
        <v>549</v>
      </c>
      <c r="I212" s="308" t="s">
        <v>549</v>
      </c>
    </row>
    <row r="213" spans="1:10" x14ac:dyDescent="0.25">
      <c r="A213" s="309" t="s">
        <v>581</v>
      </c>
      <c r="B213" s="308">
        <v>658252.51161717589</v>
      </c>
      <c r="C213" s="308" t="s">
        <v>578</v>
      </c>
      <c r="D213" s="308">
        <v>50.248073994006511</v>
      </c>
      <c r="E213" s="308">
        <v>14.617518883136251</v>
      </c>
      <c r="F213" s="308">
        <v>5.6615182741230001E-2</v>
      </c>
      <c r="G213" s="308">
        <v>33075.920910480483</v>
      </c>
      <c r="H213" s="308">
        <v>9.6220185184359295</v>
      </c>
      <c r="I213" s="308">
        <v>3.7267086235080002E-2</v>
      </c>
    </row>
    <row r="214" spans="1:10" x14ac:dyDescent="0.25">
      <c r="A214" s="309" t="s">
        <v>3384</v>
      </c>
      <c r="B214" s="308" t="s">
        <v>594</v>
      </c>
      <c r="C214" s="308" t="s">
        <v>578</v>
      </c>
      <c r="D214" s="308" t="s">
        <v>594</v>
      </c>
      <c r="E214" s="308" t="s">
        <v>3269</v>
      </c>
      <c r="F214" s="308" t="s">
        <v>3269</v>
      </c>
      <c r="G214" s="308" t="s">
        <v>594</v>
      </c>
      <c r="H214" s="308" t="s">
        <v>3269</v>
      </c>
      <c r="I214" s="308" t="s">
        <v>3269</v>
      </c>
    </row>
    <row r="215" spans="1:10" x14ac:dyDescent="0.25">
      <c r="A215" s="309" t="s">
        <v>3386</v>
      </c>
      <c r="B215" s="308">
        <v>345378.91694677953</v>
      </c>
      <c r="C215" s="308" t="s">
        <v>578</v>
      </c>
      <c r="D215" s="308">
        <v>65.065035461653977</v>
      </c>
      <c r="E215" s="308">
        <v>1.39203745442E-2</v>
      </c>
      <c r="F215" s="308">
        <v>1.46212586472E-2</v>
      </c>
      <c r="G215" s="308">
        <v>22472.091478849856</v>
      </c>
      <c r="H215" s="308">
        <v>4.8078038835700004E-3</v>
      </c>
      <c r="I215" s="308">
        <v>5.0498744759699997E-3</v>
      </c>
    </row>
    <row r="216" spans="1:10" x14ac:dyDescent="0.25">
      <c r="A216" s="59" t="s">
        <v>3393</v>
      </c>
      <c r="B216" s="308">
        <v>2520593.7655260009</v>
      </c>
      <c r="C216" s="308" t="s">
        <v>578</v>
      </c>
      <c r="D216" s="303" t="s">
        <v>195</v>
      </c>
      <c r="E216" s="303" t="s">
        <v>195</v>
      </c>
      <c r="F216" s="303" t="s">
        <v>195</v>
      </c>
      <c r="G216" s="308">
        <v>171223.03700227189</v>
      </c>
      <c r="H216" s="308">
        <v>2.0771880881664</v>
      </c>
      <c r="I216" s="308">
        <v>5.2994341437007098</v>
      </c>
    </row>
    <row r="217" spans="1:10" x14ac:dyDescent="0.25">
      <c r="A217" s="309" t="s">
        <v>600</v>
      </c>
      <c r="B217" s="298">
        <v>37296.193325856322</v>
      </c>
      <c r="C217" s="308" t="s">
        <v>578</v>
      </c>
      <c r="D217" s="308">
        <v>65.528560814054615</v>
      </c>
      <c r="E217" s="308">
        <v>55.694372613795643</v>
      </c>
      <c r="F217" s="308">
        <v>0.84385413051206004</v>
      </c>
      <c r="G217" s="298">
        <v>2443.9658724861142</v>
      </c>
      <c r="H217" s="298">
        <v>2.0771880881664</v>
      </c>
      <c r="I217" s="298">
        <v>3.1472546790399999E-2</v>
      </c>
    </row>
    <row r="218" spans="1:10" x14ac:dyDescent="0.25">
      <c r="A218" s="309" t="s">
        <v>601</v>
      </c>
      <c r="B218" s="298">
        <v>2483297.5722001446</v>
      </c>
      <c r="C218" s="308" t="s">
        <v>578</v>
      </c>
      <c r="D218" s="308">
        <v>67.965705366615154</v>
      </c>
      <c r="E218" s="308" t="s">
        <v>549</v>
      </c>
      <c r="F218" s="308">
        <v>2.1213573660618601</v>
      </c>
      <c r="G218" s="298">
        <v>168779.07112978576</v>
      </c>
      <c r="H218" s="298" t="s">
        <v>549</v>
      </c>
      <c r="I218" s="298">
        <v>5.2679615969103102</v>
      </c>
    </row>
    <row r="219" spans="1:10" x14ac:dyDescent="0.25">
      <c r="A219" s="309" t="s">
        <v>95</v>
      </c>
      <c r="B219" s="298" t="s">
        <v>549</v>
      </c>
      <c r="C219" s="308" t="s">
        <v>578</v>
      </c>
      <c r="D219" s="308" t="s">
        <v>549</v>
      </c>
      <c r="E219" s="308" t="s">
        <v>549</v>
      </c>
      <c r="F219" s="308" t="s">
        <v>549</v>
      </c>
      <c r="G219" s="298" t="s">
        <v>549</v>
      </c>
      <c r="H219" s="298" t="s">
        <v>549</v>
      </c>
      <c r="I219" s="298" t="s">
        <v>549</v>
      </c>
    </row>
    <row r="220" spans="1:10" x14ac:dyDescent="0.25">
      <c r="A220" s="322" t="s">
        <v>3394</v>
      </c>
      <c r="B220" s="308">
        <v>23026953.430004109</v>
      </c>
      <c r="C220" s="308" t="s">
        <v>578</v>
      </c>
      <c r="D220" s="303" t="s">
        <v>195</v>
      </c>
      <c r="E220" s="303" t="s">
        <v>195</v>
      </c>
      <c r="F220" s="303" t="s">
        <v>195</v>
      </c>
      <c r="G220" s="308">
        <v>1543321.2357623461</v>
      </c>
      <c r="H220" s="308">
        <v>96.244370350390938</v>
      </c>
      <c r="I220" s="308">
        <v>107.93538834374699</v>
      </c>
    </row>
    <row r="221" spans="1:10" x14ac:dyDescent="0.25">
      <c r="A221" s="309" t="s">
        <v>602</v>
      </c>
      <c r="B221" s="308">
        <v>16921811.292189937</v>
      </c>
      <c r="C221" s="308" t="s">
        <v>578</v>
      </c>
      <c r="D221" s="308">
        <v>67.143364802995393</v>
      </c>
      <c r="E221" s="308">
        <v>5.1069523959529004</v>
      </c>
      <c r="F221" s="308">
        <v>6.3151378284608697</v>
      </c>
      <c r="G221" s="308">
        <v>1136187.3487189556</v>
      </c>
      <c r="H221" s="308">
        <v>86.418884722512175</v>
      </c>
      <c r="I221" s="308">
        <v>106.86357061738499</v>
      </c>
    </row>
    <row r="222" spans="1:10" x14ac:dyDescent="0.25">
      <c r="A222" s="309" t="s">
        <v>603</v>
      </c>
      <c r="B222" s="308">
        <v>5716335.5992072523</v>
      </c>
      <c r="C222" s="308" t="s">
        <v>578</v>
      </c>
      <c r="D222" s="308">
        <v>70.79246071620166</v>
      </c>
      <c r="E222" s="308">
        <v>0.18466053735919999</v>
      </c>
      <c r="F222" s="308">
        <v>0.18153493625417999</v>
      </c>
      <c r="G222" s="308">
        <v>404673.4633475045</v>
      </c>
      <c r="H222" s="308">
        <v>1.05558160347511</v>
      </c>
      <c r="I222" s="308">
        <v>1.0377146186096</v>
      </c>
    </row>
    <row r="223" spans="1:10" x14ac:dyDescent="0.25">
      <c r="A223" s="309" t="s">
        <v>604</v>
      </c>
      <c r="B223" s="308">
        <v>29789.5019987257</v>
      </c>
      <c r="C223" s="308" t="s">
        <v>578</v>
      </c>
      <c r="D223" s="308">
        <v>59.589262354098238</v>
      </c>
      <c r="E223" s="308">
        <v>0.36099554498696002</v>
      </c>
      <c r="F223" s="308">
        <v>0.75475590689572003</v>
      </c>
      <c r="G223" s="308">
        <v>1775.1344499999996</v>
      </c>
      <c r="H223" s="308">
        <v>1.075387750892E-2</v>
      </c>
      <c r="I223" s="308">
        <v>2.248380259702E-2</v>
      </c>
    </row>
    <row r="224" spans="1:10" x14ac:dyDescent="0.25">
      <c r="A224" s="309" t="s">
        <v>3395</v>
      </c>
      <c r="B224" s="308" t="s">
        <v>594</v>
      </c>
      <c r="C224" s="308" t="s">
        <v>578</v>
      </c>
      <c r="D224" s="303" t="s">
        <v>195</v>
      </c>
      <c r="E224" s="303" t="s">
        <v>195</v>
      </c>
      <c r="F224" s="303" t="s">
        <v>195</v>
      </c>
      <c r="G224" s="308" t="s">
        <v>594</v>
      </c>
      <c r="H224" s="308">
        <v>1.1155517503383201</v>
      </c>
      <c r="I224" s="308">
        <v>1.5879024829000001E-4</v>
      </c>
    </row>
    <row r="225" spans="1:9" x14ac:dyDescent="0.25">
      <c r="A225" s="309" t="s">
        <v>581</v>
      </c>
      <c r="B225" s="308">
        <v>13638.11966141349</v>
      </c>
      <c r="C225" s="308" t="s">
        <v>578</v>
      </c>
      <c r="D225" s="308">
        <v>50.248073994006518</v>
      </c>
      <c r="E225" s="308">
        <v>560.10584906989629</v>
      </c>
      <c r="F225" s="308">
        <v>0.47005310044812998</v>
      </c>
      <c r="G225" s="308">
        <v>685.28924588582026</v>
      </c>
      <c r="H225" s="308">
        <v>7.6387905926728497</v>
      </c>
      <c r="I225" s="308">
        <v>6.4106404311300002E-3</v>
      </c>
    </row>
    <row r="226" spans="1:9" x14ac:dyDescent="0.25">
      <c r="A226" s="309" t="s">
        <v>3386</v>
      </c>
      <c r="B226" s="308">
        <v>345378.91694677953</v>
      </c>
      <c r="C226" s="308" t="s">
        <v>578</v>
      </c>
      <c r="D226" s="308">
        <v>65.065035461653977</v>
      </c>
      <c r="E226" s="308">
        <v>1.39203745442E-2</v>
      </c>
      <c r="F226" s="308">
        <v>1.46212586472E-2</v>
      </c>
      <c r="G226" s="308">
        <v>22472.091478849856</v>
      </c>
      <c r="H226" s="308">
        <v>4.8078038835700004E-3</v>
      </c>
      <c r="I226" s="308">
        <v>5.0498744759699997E-3</v>
      </c>
    </row>
    <row r="227" spans="1:9" x14ac:dyDescent="0.25">
      <c r="A227" s="309" t="s">
        <v>3396</v>
      </c>
      <c r="B227" s="308" t="s">
        <v>594</v>
      </c>
      <c r="C227" s="308" t="s">
        <v>578</v>
      </c>
      <c r="D227" s="303" t="s">
        <v>195</v>
      </c>
      <c r="E227" s="303" t="s">
        <v>195</v>
      </c>
      <c r="F227" s="303" t="s">
        <v>195</v>
      </c>
      <c r="G227" s="308" t="s">
        <v>594</v>
      </c>
      <c r="H227" s="308" t="s">
        <v>3269</v>
      </c>
      <c r="I227" s="308" t="s">
        <v>3269</v>
      </c>
    </row>
    <row r="228" spans="1:9" x14ac:dyDescent="0.25">
      <c r="A228" s="323" t="s">
        <v>605</v>
      </c>
      <c r="B228" s="308">
        <v>9895321.6583771892</v>
      </c>
      <c r="C228" s="308" t="s">
        <v>578</v>
      </c>
      <c r="D228" s="303" t="s">
        <v>195</v>
      </c>
      <c r="E228" s="303" t="s">
        <v>195</v>
      </c>
      <c r="F228" s="303" t="s">
        <v>195</v>
      </c>
      <c r="G228" s="308">
        <v>641430.12094185001</v>
      </c>
      <c r="H228" s="308">
        <v>50.343844340307363</v>
      </c>
      <c r="I228" s="308">
        <v>58.025883674848693</v>
      </c>
    </row>
    <row r="229" spans="1:9" x14ac:dyDescent="0.25">
      <c r="A229" s="309" t="s">
        <v>602</v>
      </c>
      <c r="B229" s="298">
        <v>9488919.231847588</v>
      </c>
      <c r="C229" s="308" t="s">
        <v>578</v>
      </c>
      <c r="D229" s="308">
        <v>67.143364802995393</v>
      </c>
      <c r="E229" s="308">
        <v>5.3042690950980402</v>
      </c>
      <c r="F229" s="308">
        <v>6.1142015504458396</v>
      </c>
      <c r="G229" s="298">
        <v>637117.9655701014</v>
      </c>
      <c r="H229" s="298">
        <v>50.331781027370582</v>
      </c>
      <c r="I229" s="298">
        <v>58.01716467941791</v>
      </c>
    </row>
    <row r="230" spans="1:9" x14ac:dyDescent="0.25">
      <c r="A230" s="309" t="s">
        <v>603</v>
      </c>
      <c r="B230" s="298">
        <v>60577.355202458217</v>
      </c>
      <c r="C230" s="308" t="s">
        <v>578</v>
      </c>
      <c r="D230" s="308">
        <v>70.79246071620166</v>
      </c>
      <c r="E230" s="308">
        <v>5.053587044051E-2</v>
      </c>
      <c r="F230" s="308">
        <v>0.11107895568716999</v>
      </c>
      <c r="G230" s="298">
        <v>4288.4200384614178</v>
      </c>
      <c r="H230" s="298">
        <v>3.06132937414E-3</v>
      </c>
      <c r="I230" s="298">
        <v>6.7288693541799997E-3</v>
      </c>
    </row>
    <row r="231" spans="1:9" x14ac:dyDescent="0.25">
      <c r="A231" s="309" t="s">
        <v>604</v>
      </c>
      <c r="B231" s="298">
        <v>140.98152388821543</v>
      </c>
      <c r="C231" s="308" t="s">
        <v>578</v>
      </c>
      <c r="D231" s="308">
        <v>59.58926235409826</v>
      </c>
      <c r="E231" s="308">
        <v>0.35312565588008998</v>
      </c>
      <c r="F231" s="308">
        <v>0.42764119791897998</v>
      </c>
      <c r="G231" s="298">
        <v>8.4009850140554398</v>
      </c>
      <c r="H231" s="298">
        <v>4.9784193089999999E-5</v>
      </c>
      <c r="I231" s="298">
        <v>6.0289507759999999E-5</v>
      </c>
    </row>
    <row r="232" spans="1:9" x14ac:dyDescent="0.25">
      <c r="A232" s="309" t="s">
        <v>3395</v>
      </c>
      <c r="B232" s="308" t="s">
        <v>522</v>
      </c>
      <c r="C232" s="308" t="s">
        <v>578</v>
      </c>
      <c r="D232" s="303" t="s">
        <v>195</v>
      </c>
      <c r="E232" s="303" t="s">
        <v>195</v>
      </c>
      <c r="F232" s="303" t="s">
        <v>195</v>
      </c>
      <c r="G232" s="308" t="s">
        <v>522</v>
      </c>
      <c r="H232" s="308" t="s">
        <v>549</v>
      </c>
      <c r="I232" s="308" t="s">
        <v>549</v>
      </c>
    </row>
    <row r="233" spans="1:9" x14ac:dyDescent="0.25">
      <c r="A233" s="320" t="s">
        <v>606</v>
      </c>
      <c r="B233" s="298" t="s">
        <v>522</v>
      </c>
      <c r="C233" s="308" t="s">
        <v>578</v>
      </c>
      <c r="D233" s="308" t="s">
        <v>522</v>
      </c>
      <c r="E233" s="308" t="s">
        <v>549</v>
      </c>
      <c r="F233" s="308" t="s">
        <v>549</v>
      </c>
      <c r="G233" s="298" t="s">
        <v>522</v>
      </c>
      <c r="H233" s="298" t="s">
        <v>549</v>
      </c>
      <c r="I233" s="298" t="s">
        <v>549</v>
      </c>
    </row>
    <row r="234" spans="1:9" x14ac:dyDescent="0.25">
      <c r="A234" s="309" t="s">
        <v>581</v>
      </c>
      <c r="B234" s="298">
        <v>305.17285647552848</v>
      </c>
      <c r="C234" s="308" t="s">
        <v>578</v>
      </c>
      <c r="D234" s="308">
        <v>50.248073994006504</v>
      </c>
      <c r="E234" s="308">
        <v>27.307030076668191</v>
      </c>
      <c r="F234" s="308">
        <v>3.3069279612714402</v>
      </c>
      <c r="G234" s="298">
        <v>15.334348273144681</v>
      </c>
      <c r="H234" s="298">
        <v>8.3333643703600007E-3</v>
      </c>
      <c r="I234" s="298">
        <v>1.0091846521000001E-3</v>
      </c>
    </row>
    <row r="235" spans="1:9" x14ac:dyDescent="0.25">
      <c r="A235" s="309" t="s">
        <v>3386</v>
      </c>
      <c r="B235" s="298">
        <v>345378.91694677953</v>
      </c>
      <c r="C235" s="308" t="s">
        <v>578</v>
      </c>
      <c r="D235" s="308">
        <v>65.065035461653977</v>
      </c>
      <c r="E235" s="308">
        <v>1.79175673101E-3</v>
      </c>
      <c r="F235" s="308">
        <v>2.6656285938899999E-3</v>
      </c>
      <c r="G235" s="298">
        <v>22472.091478849856</v>
      </c>
      <c r="H235" s="298">
        <v>6.1883499919000002E-4</v>
      </c>
      <c r="I235" s="298">
        <v>9.2065191673999997E-4</v>
      </c>
    </row>
    <row r="236" spans="1:9" x14ac:dyDescent="0.25">
      <c r="A236" s="309" t="s">
        <v>3396</v>
      </c>
      <c r="B236" s="308" t="s">
        <v>522</v>
      </c>
      <c r="C236" s="308" t="s">
        <v>578</v>
      </c>
      <c r="D236" s="303" t="s">
        <v>195</v>
      </c>
      <c r="E236" s="303" t="s">
        <v>195</v>
      </c>
      <c r="F236" s="303" t="s">
        <v>195</v>
      </c>
      <c r="G236" s="308" t="s">
        <v>522</v>
      </c>
      <c r="H236" s="308" t="s">
        <v>522</v>
      </c>
      <c r="I236" s="308" t="s">
        <v>522</v>
      </c>
    </row>
    <row r="237" spans="1:9" x14ac:dyDescent="0.25">
      <c r="A237" s="320" t="s">
        <v>90</v>
      </c>
      <c r="B237" s="298" t="s">
        <v>522</v>
      </c>
      <c r="C237" s="308" t="s">
        <v>578</v>
      </c>
      <c r="D237" s="308" t="s">
        <v>522</v>
      </c>
      <c r="E237" s="308" t="s">
        <v>522</v>
      </c>
      <c r="F237" s="308" t="s">
        <v>522</v>
      </c>
      <c r="G237" s="298" t="s">
        <v>522</v>
      </c>
      <c r="H237" s="298" t="s">
        <v>522</v>
      </c>
      <c r="I237" s="298" t="s">
        <v>522</v>
      </c>
    </row>
    <row r="238" spans="1:9" x14ac:dyDescent="0.25">
      <c r="A238" s="323" t="s">
        <v>607</v>
      </c>
      <c r="B238" s="308">
        <v>7275346.9473260604</v>
      </c>
      <c r="C238" s="308" t="s">
        <v>578</v>
      </c>
      <c r="D238" s="303" t="s">
        <v>195</v>
      </c>
      <c r="E238" s="303" t="s">
        <v>195</v>
      </c>
      <c r="F238" s="303" t="s">
        <v>195</v>
      </c>
      <c r="G238" s="308">
        <v>489781.06541885645</v>
      </c>
      <c r="H238" s="308">
        <v>32.091451581375168</v>
      </c>
      <c r="I238" s="308">
        <v>45.787790295064212</v>
      </c>
    </row>
    <row r="239" spans="1:9" x14ac:dyDescent="0.25">
      <c r="A239" s="309" t="s">
        <v>602</v>
      </c>
      <c r="B239" s="298">
        <v>6900391.8089475194</v>
      </c>
      <c r="C239" s="308" t="s">
        <v>578</v>
      </c>
      <c r="D239" s="308">
        <v>67.143364802995379</v>
      </c>
      <c r="E239" s="308">
        <v>4.6393020403151901</v>
      </c>
      <c r="F239" s="308">
        <v>6.6250689680711297</v>
      </c>
      <c r="G239" s="298">
        <v>463315.52451176452</v>
      </c>
      <c r="H239" s="298">
        <v>32.013001798224458</v>
      </c>
      <c r="I239" s="298">
        <v>45.715571640990433</v>
      </c>
    </row>
    <row r="240" spans="1:9" x14ac:dyDescent="0.25">
      <c r="A240" s="309" t="s">
        <v>603</v>
      </c>
      <c r="B240" s="298">
        <v>368504.73200550402</v>
      </c>
      <c r="C240" s="308" t="s">
        <v>578</v>
      </c>
      <c r="D240" s="308">
        <v>70.79246071620166</v>
      </c>
      <c r="E240" s="308">
        <v>0.10451713900717</v>
      </c>
      <c r="F240" s="308">
        <v>0.16265524758309999</v>
      </c>
      <c r="G240" s="298">
        <v>26087.356764234064</v>
      </c>
      <c r="H240" s="298">
        <v>3.8515060299819999E-2</v>
      </c>
      <c r="I240" s="298">
        <v>5.9939228419900001E-2</v>
      </c>
    </row>
    <row r="241" spans="1:9" x14ac:dyDescent="0.25">
      <c r="A241" s="309" t="s">
        <v>604</v>
      </c>
      <c r="B241" s="298">
        <v>5787.6625596214753</v>
      </c>
      <c r="C241" s="308" t="s">
        <v>578</v>
      </c>
      <c r="D241" s="308">
        <v>59.589262354098253</v>
      </c>
      <c r="E241" s="308">
        <v>0.67636171756462005</v>
      </c>
      <c r="F241" s="308">
        <v>0.87181754613039997</v>
      </c>
      <c r="G241" s="298">
        <v>344.88254268227587</v>
      </c>
      <c r="H241" s="298">
        <v>3.9145533895100001E-3</v>
      </c>
      <c r="I241" s="298">
        <v>5.04578577056E-3</v>
      </c>
    </row>
    <row r="242" spans="1:9" x14ac:dyDescent="0.25">
      <c r="A242" s="309" t="s">
        <v>3395</v>
      </c>
      <c r="B242" s="308" t="s">
        <v>522</v>
      </c>
      <c r="C242" s="308" t="s">
        <v>578</v>
      </c>
      <c r="D242" s="303" t="s">
        <v>195</v>
      </c>
      <c r="E242" s="303" t="s">
        <v>195</v>
      </c>
      <c r="F242" s="303" t="s">
        <v>195</v>
      </c>
      <c r="G242" s="308" t="s">
        <v>522</v>
      </c>
      <c r="H242" s="308">
        <v>1.0519629843E-4</v>
      </c>
      <c r="I242" s="308">
        <v>1.355960522E-5</v>
      </c>
    </row>
    <row r="243" spans="1:9" x14ac:dyDescent="0.25">
      <c r="A243" s="320" t="s">
        <v>606</v>
      </c>
      <c r="B243" s="298" t="s">
        <v>522</v>
      </c>
      <c r="C243" s="308" t="s">
        <v>578</v>
      </c>
      <c r="D243" s="308" t="s">
        <v>522</v>
      </c>
      <c r="E243" s="308" t="s">
        <v>522</v>
      </c>
      <c r="F243" s="308" t="s">
        <v>522</v>
      </c>
      <c r="G243" s="298" t="s">
        <v>522</v>
      </c>
      <c r="H243" s="298">
        <v>1.0519629843E-4</v>
      </c>
      <c r="I243" s="298">
        <v>1.355960522E-5</v>
      </c>
    </row>
    <row r="244" spans="1:9" x14ac:dyDescent="0.25">
      <c r="A244" s="309" t="s">
        <v>581</v>
      </c>
      <c r="B244" s="298">
        <v>662.74381341579385</v>
      </c>
      <c r="C244" s="308" t="s">
        <v>578</v>
      </c>
      <c r="D244" s="308">
        <v>50.248073994006518</v>
      </c>
      <c r="E244" s="308">
        <v>51.386358629942983</v>
      </c>
      <c r="F244" s="308">
        <v>6.6236050802272004</v>
      </c>
      <c r="G244" s="298">
        <v>33.301600175586863</v>
      </c>
      <c r="H244" s="298">
        <v>3.4055991275959999E-2</v>
      </c>
      <c r="I244" s="298">
        <v>4.3897532894299996E-3</v>
      </c>
    </row>
    <row r="245" spans="1:9" x14ac:dyDescent="0.25">
      <c r="A245" s="309" t="s">
        <v>3386</v>
      </c>
      <c r="B245" s="298" t="s">
        <v>522</v>
      </c>
      <c r="C245" s="308" t="s">
        <v>578</v>
      </c>
      <c r="D245" s="308" t="s">
        <v>522</v>
      </c>
      <c r="E245" s="308" t="s">
        <v>522</v>
      </c>
      <c r="F245" s="308" t="s">
        <v>522</v>
      </c>
      <c r="G245" s="298" t="s">
        <v>522</v>
      </c>
      <c r="H245" s="298">
        <v>1.8589818869899999E-3</v>
      </c>
      <c r="I245" s="298">
        <v>2.8303269886699998E-3</v>
      </c>
    </row>
    <row r="246" spans="1:9" x14ac:dyDescent="0.25">
      <c r="A246" s="309" t="s">
        <v>3396</v>
      </c>
      <c r="B246" s="308" t="s">
        <v>549</v>
      </c>
      <c r="C246" s="308" t="s">
        <v>578</v>
      </c>
      <c r="D246" s="303" t="s">
        <v>195</v>
      </c>
      <c r="E246" s="303" t="s">
        <v>195</v>
      </c>
      <c r="F246" s="303" t="s">
        <v>195</v>
      </c>
      <c r="G246" s="308" t="s">
        <v>549</v>
      </c>
      <c r="H246" s="308" t="s">
        <v>549</v>
      </c>
      <c r="I246" s="308" t="s">
        <v>549</v>
      </c>
    </row>
    <row r="247" spans="1:9" x14ac:dyDescent="0.25">
      <c r="A247" s="323" t="s">
        <v>608</v>
      </c>
      <c r="B247" s="308">
        <v>5832942.3488303553</v>
      </c>
      <c r="C247" s="308" t="s">
        <v>578</v>
      </c>
      <c r="D247" s="303" t="s">
        <v>195</v>
      </c>
      <c r="E247" s="303" t="s">
        <v>195</v>
      </c>
      <c r="F247" s="303" t="s">
        <v>195</v>
      </c>
      <c r="G247" s="308">
        <v>410542.75705571863</v>
      </c>
      <c r="H247" s="308">
        <v>13.07563880529997</v>
      </c>
      <c r="I247" s="308">
        <v>4.0475349041306403</v>
      </c>
    </row>
    <row r="248" spans="1:9" x14ac:dyDescent="0.25">
      <c r="A248" s="309" t="s">
        <v>602</v>
      </c>
      <c r="B248" s="298">
        <v>509157.77592432662</v>
      </c>
      <c r="C248" s="308" t="s">
        <v>578</v>
      </c>
      <c r="D248" s="308">
        <v>67.143364802995364</v>
      </c>
      <c r="E248" s="308">
        <v>6.5611612578125396</v>
      </c>
      <c r="F248" s="308">
        <v>6.0033548966705403</v>
      </c>
      <c r="G248" s="298">
        <v>34186.566291168834</v>
      </c>
      <c r="H248" s="298">
        <v>3.3406662735086901</v>
      </c>
      <c r="I248" s="298">
        <v>3.0566548272731899</v>
      </c>
    </row>
    <row r="249" spans="1:9" x14ac:dyDescent="0.25">
      <c r="A249" s="309" t="s">
        <v>603</v>
      </c>
      <c r="B249" s="298">
        <v>5287253.5119992904</v>
      </c>
      <c r="C249" s="308" t="s">
        <v>578</v>
      </c>
      <c r="D249" s="308">
        <v>70.79246071620166</v>
      </c>
      <c r="E249" s="308">
        <v>0.19178297607631001</v>
      </c>
      <c r="F249" s="308">
        <v>0.18365802181259999</v>
      </c>
      <c r="G249" s="298">
        <v>374297.68654480902</v>
      </c>
      <c r="H249" s="298">
        <v>1.0140052138011499</v>
      </c>
      <c r="I249" s="298">
        <v>0.97104652083552001</v>
      </c>
    </row>
    <row r="250" spans="1:9" x14ac:dyDescent="0.25">
      <c r="A250" s="309" t="s">
        <v>604</v>
      </c>
      <c r="B250" s="298">
        <v>23860.857915216009</v>
      </c>
      <c r="C250" s="308" t="s">
        <v>578</v>
      </c>
      <c r="D250" s="308">
        <v>59.589262354098238</v>
      </c>
      <c r="E250" s="308">
        <v>0.2845471839464</v>
      </c>
      <c r="F250" s="308">
        <v>0.72829432120368998</v>
      </c>
      <c r="G250" s="298">
        <v>1421.8509223036683</v>
      </c>
      <c r="H250" s="298">
        <v>6.7895399263199997E-3</v>
      </c>
      <c r="I250" s="298">
        <v>1.7377727318699999E-2</v>
      </c>
    </row>
    <row r="251" spans="1:9" x14ac:dyDescent="0.25">
      <c r="A251" s="309" t="s">
        <v>3397</v>
      </c>
      <c r="B251" s="308" t="s">
        <v>522</v>
      </c>
      <c r="C251" s="308" t="s">
        <v>578</v>
      </c>
      <c r="D251" s="303" t="s">
        <v>195</v>
      </c>
      <c r="E251" s="303" t="s">
        <v>195</v>
      </c>
      <c r="F251" s="303" t="s">
        <v>195</v>
      </c>
      <c r="G251" s="308" t="s">
        <v>522</v>
      </c>
      <c r="H251" s="308">
        <v>1.1154465540398899</v>
      </c>
      <c r="I251" s="308">
        <v>1.4523064306999999E-4</v>
      </c>
    </row>
    <row r="252" spans="1:9" x14ac:dyDescent="0.25">
      <c r="A252" s="320" t="s">
        <v>606</v>
      </c>
      <c r="B252" s="298" t="s">
        <v>522</v>
      </c>
      <c r="C252" s="308" t="s">
        <v>578</v>
      </c>
      <c r="D252" s="308" t="s">
        <v>522</v>
      </c>
      <c r="E252" s="308" t="s">
        <v>522</v>
      </c>
      <c r="F252" s="308" t="s">
        <v>522</v>
      </c>
      <c r="G252" s="298" t="s">
        <v>522</v>
      </c>
      <c r="H252" s="298">
        <v>1.1154465540398899</v>
      </c>
      <c r="I252" s="298">
        <v>1.4523064306999999E-4</v>
      </c>
    </row>
    <row r="253" spans="1:9" x14ac:dyDescent="0.25">
      <c r="A253" s="309" t="s">
        <v>581</v>
      </c>
      <c r="B253" s="298">
        <v>12670.202991522168</v>
      </c>
      <c r="C253" s="308" t="s">
        <v>578</v>
      </c>
      <c r="D253" s="308">
        <v>50.248073994006518</v>
      </c>
      <c r="E253" s="308">
        <v>599.54850305945388</v>
      </c>
      <c r="F253" s="308">
        <v>7.984895666446E-2</v>
      </c>
      <c r="G253" s="298">
        <v>636.65329743708867</v>
      </c>
      <c r="H253" s="298">
        <v>7.5964012370265301</v>
      </c>
      <c r="I253" s="298">
        <v>1.0117024896E-3</v>
      </c>
    </row>
    <row r="254" spans="1:9" x14ac:dyDescent="0.25">
      <c r="A254" s="309" t="s">
        <v>3386</v>
      </c>
      <c r="B254" s="298" t="s">
        <v>522</v>
      </c>
      <c r="C254" s="308" t="s">
        <v>578</v>
      </c>
      <c r="D254" s="308" t="s">
        <v>522</v>
      </c>
      <c r="E254" s="308" t="s">
        <v>522</v>
      </c>
      <c r="F254" s="308" t="s">
        <v>522</v>
      </c>
      <c r="G254" s="298" t="s">
        <v>522</v>
      </c>
      <c r="H254" s="298">
        <v>2.3299869973900001E-3</v>
      </c>
      <c r="I254" s="298">
        <v>1.2988955705600001E-3</v>
      </c>
    </row>
    <row r="255" spans="1:9" x14ac:dyDescent="0.25">
      <c r="A255" s="309" t="s">
        <v>3396</v>
      </c>
      <c r="B255" s="308" t="s">
        <v>549</v>
      </c>
      <c r="C255" s="308" t="s">
        <v>578</v>
      </c>
      <c r="D255" s="303" t="s">
        <v>195</v>
      </c>
      <c r="E255" s="303" t="s">
        <v>195</v>
      </c>
      <c r="F255" s="303" t="s">
        <v>195</v>
      </c>
      <c r="G255" s="308" t="s">
        <v>549</v>
      </c>
      <c r="H255" s="308" t="s">
        <v>549</v>
      </c>
      <c r="I255" s="308" t="s">
        <v>549</v>
      </c>
    </row>
    <row r="256" spans="1:9" x14ac:dyDescent="0.25">
      <c r="A256" s="323" t="s">
        <v>609</v>
      </c>
      <c r="B256" s="308">
        <v>23342.475470502937</v>
      </c>
      <c r="C256" s="308" t="s">
        <v>578</v>
      </c>
      <c r="D256" s="303" t="s">
        <v>195</v>
      </c>
      <c r="E256" s="303" t="s">
        <v>195</v>
      </c>
      <c r="F256" s="303" t="s">
        <v>195</v>
      </c>
      <c r="G256" s="308">
        <v>1567.2923459209501</v>
      </c>
      <c r="H256" s="308">
        <v>0.73343562340844004</v>
      </c>
      <c r="I256" s="308">
        <v>7.4179469703459996E-2</v>
      </c>
    </row>
    <row r="257" spans="1:9" x14ac:dyDescent="0.25">
      <c r="A257" s="309" t="s">
        <v>602</v>
      </c>
      <c r="B257" s="298">
        <v>23342.475470502937</v>
      </c>
      <c r="C257" s="308" t="s">
        <v>578</v>
      </c>
      <c r="D257" s="308">
        <v>67.143364802995393</v>
      </c>
      <c r="E257" s="308">
        <v>31.420644495707268</v>
      </c>
      <c r="F257" s="308">
        <v>3.1778750200336701</v>
      </c>
      <c r="G257" s="298">
        <v>1567.2923459209501</v>
      </c>
      <c r="H257" s="298">
        <v>0.73343562340844004</v>
      </c>
      <c r="I257" s="298">
        <v>7.4179469703459996E-2</v>
      </c>
    </row>
    <row r="258" spans="1:9" x14ac:dyDescent="0.25">
      <c r="A258" s="309" t="s">
        <v>603</v>
      </c>
      <c r="B258" s="298" t="s">
        <v>549</v>
      </c>
      <c r="C258" s="308" t="s">
        <v>578</v>
      </c>
      <c r="D258" s="308" t="s">
        <v>549</v>
      </c>
      <c r="E258" s="308" t="s">
        <v>549</v>
      </c>
      <c r="F258" s="308" t="s">
        <v>549</v>
      </c>
      <c r="G258" s="298" t="s">
        <v>549</v>
      </c>
      <c r="H258" s="298" t="s">
        <v>549</v>
      </c>
      <c r="I258" s="298" t="s">
        <v>549</v>
      </c>
    </row>
    <row r="259" spans="1:9" x14ac:dyDescent="0.25">
      <c r="A259" s="309" t="s">
        <v>604</v>
      </c>
      <c r="B259" s="298" t="s">
        <v>549</v>
      </c>
      <c r="C259" s="308" t="s">
        <v>578</v>
      </c>
      <c r="D259" s="308" t="s">
        <v>549</v>
      </c>
      <c r="E259" s="308" t="s">
        <v>549</v>
      </c>
      <c r="F259" s="308" t="s">
        <v>549</v>
      </c>
      <c r="G259" s="298" t="s">
        <v>549</v>
      </c>
      <c r="H259" s="298" t="s">
        <v>549</v>
      </c>
      <c r="I259" s="298" t="s">
        <v>549</v>
      </c>
    </row>
    <row r="260" spans="1:9" x14ac:dyDescent="0.25">
      <c r="A260" s="309" t="s">
        <v>3395</v>
      </c>
      <c r="B260" s="308" t="s">
        <v>549</v>
      </c>
      <c r="C260" s="308" t="s">
        <v>578</v>
      </c>
      <c r="D260" s="303" t="s">
        <v>195</v>
      </c>
      <c r="E260" s="303" t="s">
        <v>195</v>
      </c>
      <c r="F260" s="303" t="s">
        <v>195</v>
      </c>
      <c r="G260" s="308" t="s">
        <v>549</v>
      </c>
      <c r="H260" s="308" t="s">
        <v>549</v>
      </c>
      <c r="I260" s="308" t="s">
        <v>549</v>
      </c>
    </row>
    <row r="261" spans="1:9" x14ac:dyDescent="0.25">
      <c r="A261" s="309" t="s">
        <v>581</v>
      </c>
      <c r="B261" s="298" t="s">
        <v>549</v>
      </c>
      <c r="C261" s="308" t="s">
        <v>578</v>
      </c>
      <c r="D261" s="308" t="s">
        <v>549</v>
      </c>
      <c r="E261" s="308" t="s">
        <v>549</v>
      </c>
      <c r="F261" s="308" t="s">
        <v>549</v>
      </c>
      <c r="G261" s="298" t="s">
        <v>549</v>
      </c>
      <c r="H261" s="298" t="s">
        <v>549</v>
      </c>
      <c r="I261" s="298" t="s">
        <v>549</v>
      </c>
    </row>
    <row r="262" spans="1:9" x14ac:dyDescent="0.25">
      <c r="A262" s="309" t="s">
        <v>3386</v>
      </c>
      <c r="B262" s="298" t="s">
        <v>522</v>
      </c>
      <c r="C262" s="308" t="s">
        <v>578</v>
      </c>
      <c r="D262" s="308" t="s">
        <v>522</v>
      </c>
      <c r="E262" s="308" t="s">
        <v>547</v>
      </c>
      <c r="F262" s="308" t="s">
        <v>547</v>
      </c>
      <c r="G262" s="298" t="s">
        <v>522</v>
      </c>
      <c r="H262" s="298" t="s">
        <v>547</v>
      </c>
      <c r="I262" s="298" t="s">
        <v>547</v>
      </c>
    </row>
    <row r="263" spans="1:9" x14ac:dyDescent="0.25">
      <c r="A263" s="309" t="s">
        <v>3396</v>
      </c>
      <c r="B263" s="308" t="s">
        <v>549</v>
      </c>
      <c r="C263" s="308" t="s">
        <v>578</v>
      </c>
      <c r="D263" s="303" t="s">
        <v>195</v>
      </c>
      <c r="E263" s="303" t="s">
        <v>195</v>
      </c>
      <c r="F263" s="303" t="s">
        <v>195</v>
      </c>
      <c r="G263" s="308" t="s">
        <v>549</v>
      </c>
      <c r="H263" s="308" t="s">
        <v>549</v>
      </c>
      <c r="I263" s="308" t="s">
        <v>549</v>
      </c>
    </row>
    <row r="264" spans="1:9" x14ac:dyDescent="0.25">
      <c r="A264" s="323" t="s">
        <v>610</v>
      </c>
      <c r="B264" s="308" t="s">
        <v>549</v>
      </c>
      <c r="C264" s="308" t="s">
        <v>578</v>
      </c>
      <c r="D264" s="303" t="s">
        <v>195</v>
      </c>
      <c r="E264" s="303" t="s">
        <v>195</v>
      </c>
      <c r="F264" s="303" t="s">
        <v>195</v>
      </c>
      <c r="G264" s="308" t="s">
        <v>549</v>
      </c>
      <c r="H264" s="308" t="s">
        <v>554</v>
      </c>
      <c r="I264" s="308" t="s">
        <v>554</v>
      </c>
    </row>
    <row r="265" spans="1:9" x14ac:dyDescent="0.25">
      <c r="A265" s="314" t="s">
        <v>611</v>
      </c>
      <c r="B265" s="308" t="s">
        <v>549</v>
      </c>
      <c r="C265" s="308" t="s">
        <v>578</v>
      </c>
      <c r="D265" s="303" t="s">
        <v>195</v>
      </c>
      <c r="E265" s="303" t="s">
        <v>195</v>
      </c>
      <c r="F265" s="303" t="s">
        <v>195</v>
      </c>
      <c r="G265" s="308" t="s">
        <v>549</v>
      </c>
      <c r="H265" s="308" t="s">
        <v>554</v>
      </c>
      <c r="I265" s="308" t="s">
        <v>554</v>
      </c>
    </row>
    <row r="266" spans="1:9" x14ac:dyDescent="0.25">
      <c r="A266" s="320" t="s">
        <v>602</v>
      </c>
      <c r="B266" s="298" t="s">
        <v>549</v>
      </c>
      <c r="C266" s="308" t="s">
        <v>578</v>
      </c>
      <c r="D266" s="308" t="s">
        <v>549</v>
      </c>
      <c r="E266" s="308" t="s">
        <v>522</v>
      </c>
      <c r="F266" s="308" t="s">
        <v>522</v>
      </c>
      <c r="G266" s="298" t="s">
        <v>549</v>
      </c>
      <c r="H266" s="298" t="s">
        <v>522</v>
      </c>
      <c r="I266" s="298" t="s">
        <v>522</v>
      </c>
    </row>
    <row r="267" spans="1:9" x14ac:dyDescent="0.25">
      <c r="A267" s="320" t="s">
        <v>612</v>
      </c>
      <c r="B267" s="298" t="s">
        <v>549</v>
      </c>
      <c r="C267" s="308" t="s">
        <v>578</v>
      </c>
      <c r="D267" s="308" t="s">
        <v>549</v>
      </c>
      <c r="E267" s="308" t="s">
        <v>522</v>
      </c>
      <c r="F267" s="308" t="s">
        <v>522</v>
      </c>
      <c r="G267" s="298" t="s">
        <v>549</v>
      </c>
      <c r="H267" s="298" t="s">
        <v>522</v>
      </c>
      <c r="I267" s="298" t="s">
        <v>522</v>
      </c>
    </row>
    <row r="268" spans="1:9" x14ac:dyDescent="0.25">
      <c r="A268" s="320" t="s">
        <v>613</v>
      </c>
      <c r="B268" s="298" t="s">
        <v>549</v>
      </c>
      <c r="C268" s="308" t="s">
        <v>578</v>
      </c>
      <c r="D268" s="308" t="s">
        <v>549</v>
      </c>
      <c r="E268" s="308" t="s">
        <v>522</v>
      </c>
      <c r="F268" s="308" t="s">
        <v>522</v>
      </c>
      <c r="G268" s="298" t="s">
        <v>549</v>
      </c>
      <c r="H268" s="298" t="s">
        <v>522</v>
      </c>
      <c r="I268" s="298" t="s">
        <v>522</v>
      </c>
    </row>
    <row r="269" spans="1:9" x14ac:dyDescent="0.25">
      <c r="A269" s="320" t="s">
        <v>614</v>
      </c>
      <c r="B269" s="308" t="s">
        <v>549</v>
      </c>
      <c r="C269" s="308" t="s">
        <v>578</v>
      </c>
      <c r="D269" s="303" t="s">
        <v>195</v>
      </c>
      <c r="E269" s="303" t="s">
        <v>195</v>
      </c>
      <c r="F269" s="303" t="s">
        <v>195</v>
      </c>
      <c r="G269" s="308" t="s">
        <v>549</v>
      </c>
      <c r="H269" s="308" t="s">
        <v>522</v>
      </c>
      <c r="I269" s="308" t="s">
        <v>522</v>
      </c>
    </row>
    <row r="270" spans="1:9" x14ac:dyDescent="0.25">
      <c r="A270" s="320" t="s">
        <v>587</v>
      </c>
      <c r="B270" s="298" t="s">
        <v>549</v>
      </c>
      <c r="C270" s="308" t="s">
        <v>578</v>
      </c>
      <c r="D270" s="308" t="s">
        <v>549</v>
      </c>
      <c r="E270" s="308" t="s">
        <v>522</v>
      </c>
      <c r="F270" s="308" t="s">
        <v>522</v>
      </c>
      <c r="G270" s="298" t="s">
        <v>549</v>
      </c>
      <c r="H270" s="298" t="s">
        <v>522</v>
      </c>
      <c r="I270" s="298" t="s">
        <v>522</v>
      </c>
    </row>
    <row r="271" spans="1:9" x14ac:dyDescent="0.25">
      <c r="A271" s="320" t="s">
        <v>95</v>
      </c>
      <c r="B271" s="298" t="s">
        <v>549</v>
      </c>
      <c r="C271" s="308" t="s">
        <v>578</v>
      </c>
      <c r="D271" s="308" t="s">
        <v>549</v>
      </c>
      <c r="E271" s="308" t="s">
        <v>522</v>
      </c>
      <c r="F271" s="308" t="s">
        <v>522</v>
      </c>
      <c r="G271" s="298" t="s">
        <v>549</v>
      </c>
      <c r="H271" s="298" t="s">
        <v>522</v>
      </c>
      <c r="I271" s="298" t="s">
        <v>522</v>
      </c>
    </row>
    <row r="272" spans="1:9" x14ac:dyDescent="0.25">
      <c r="A272" s="320" t="s">
        <v>615</v>
      </c>
      <c r="B272" s="308" t="s">
        <v>549</v>
      </c>
      <c r="C272" s="308" t="s">
        <v>578</v>
      </c>
      <c r="D272" s="303" t="s">
        <v>195</v>
      </c>
      <c r="E272" s="303" t="s">
        <v>195</v>
      </c>
      <c r="F272" s="303" t="s">
        <v>195</v>
      </c>
      <c r="G272" s="308" t="s">
        <v>549</v>
      </c>
      <c r="H272" s="308" t="s">
        <v>520</v>
      </c>
      <c r="I272" s="308" t="s">
        <v>520</v>
      </c>
    </row>
    <row r="273" spans="1:10" x14ac:dyDescent="0.25">
      <c r="A273" s="59" t="s">
        <v>533</v>
      </c>
      <c r="B273" s="308">
        <v>650576.52184247703</v>
      </c>
      <c r="C273" s="308" t="s">
        <v>578</v>
      </c>
      <c r="D273" s="303" t="s">
        <v>195</v>
      </c>
      <c r="E273" s="303" t="s">
        <v>195</v>
      </c>
      <c r="F273" s="303" t="s">
        <v>195</v>
      </c>
      <c r="G273" s="308">
        <v>46055.912865416663</v>
      </c>
      <c r="H273" s="308">
        <v>3.5201759225</v>
      </c>
      <c r="I273" s="308">
        <v>1.1264562951999999</v>
      </c>
    </row>
    <row r="274" spans="1:10" x14ac:dyDescent="0.25">
      <c r="A274" s="309" t="s">
        <v>579</v>
      </c>
      <c r="B274" s="298">
        <v>650576.52184247703</v>
      </c>
      <c r="C274" s="308" t="s">
        <v>578</v>
      </c>
      <c r="D274" s="308">
        <v>70.792460716201646</v>
      </c>
      <c r="E274" s="308">
        <v>5.4108560704444502</v>
      </c>
      <c r="F274" s="308">
        <v>1.7314739425422201</v>
      </c>
      <c r="G274" s="298">
        <v>46055.912865416663</v>
      </c>
      <c r="H274" s="298">
        <v>3.5201759225</v>
      </c>
      <c r="I274" s="298">
        <v>1.1264562951999999</v>
      </c>
    </row>
    <row r="275" spans="1:10" x14ac:dyDescent="0.25">
      <c r="A275" s="309" t="s">
        <v>580</v>
      </c>
      <c r="B275" s="298" t="s">
        <v>549</v>
      </c>
      <c r="C275" s="308" t="s">
        <v>578</v>
      </c>
      <c r="D275" s="308" t="s">
        <v>549</v>
      </c>
      <c r="E275" s="308" t="s">
        <v>549</v>
      </c>
      <c r="F275" s="308" t="s">
        <v>549</v>
      </c>
      <c r="G275" s="298" t="s">
        <v>549</v>
      </c>
      <c r="H275" s="298" t="s">
        <v>549</v>
      </c>
      <c r="I275" s="298" t="s">
        <v>549</v>
      </c>
    </row>
    <row r="276" spans="1:10" x14ac:dyDescent="0.25">
      <c r="A276" s="309" t="s">
        <v>581</v>
      </c>
      <c r="B276" s="298" t="s">
        <v>522</v>
      </c>
      <c r="C276" s="308" t="s">
        <v>578</v>
      </c>
      <c r="D276" s="308" t="s">
        <v>522</v>
      </c>
      <c r="E276" s="308" t="s">
        <v>522</v>
      </c>
      <c r="F276" s="308" t="s">
        <v>522</v>
      </c>
      <c r="G276" s="298" t="s">
        <v>522</v>
      </c>
      <c r="H276" s="298" t="s">
        <v>522</v>
      </c>
      <c r="I276" s="298" t="s">
        <v>522</v>
      </c>
    </row>
    <row r="277" spans="1:10" x14ac:dyDescent="0.25">
      <c r="A277" s="309" t="s">
        <v>3386</v>
      </c>
      <c r="B277" s="298" t="s">
        <v>522</v>
      </c>
      <c r="C277" s="308" t="s">
        <v>578</v>
      </c>
      <c r="D277" s="308" t="s">
        <v>522</v>
      </c>
      <c r="E277" s="308" t="s">
        <v>547</v>
      </c>
      <c r="F277" s="308" t="s">
        <v>547</v>
      </c>
      <c r="G277" s="298" t="s">
        <v>522</v>
      </c>
      <c r="H277" s="298" t="s">
        <v>547</v>
      </c>
      <c r="I277" s="298" t="s">
        <v>547</v>
      </c>
    </row>
    <row r="278" spans="1:10" x14ac:dyDescent="0.25">
      <c r="A278" s="309" t="s">
        <v>3398</v>
      </c>
      <c r="B278" s="308" t="s">
        <v>522</v>
      </c>
      <c r="C278" s="308" t="s">
        <v>578</v>
      </c>
      <c r="D278" s="303" t="s">
        <v>195</v>
      </c>
      <c r="E278" s="303" t="s">
        <v>195</v>
      </c>
      <c r="F278" s="303" t="s">
        <v>195</v>
      </c>
      <c r="G278" s="308" t="s">
        <v>522</v>
      </c>
      <c r="H278" s="308" t="s">
        <v>520</v>
      </c>
      <c r="I278" s="308" t="s">
        <v>520</v>
      </c>
    </row>
    <row r="279" spans="1:10" x14ac:dyDescent="0.25">
      <c r="A279" s="59" t="s">
        <v>3399</v>
      </c>
      <c r="B279" s="308">
        <v>546204.83921010012</v>
      </c>
      <c r="C279" s="308" t="s">
        <v>578</v>
      </c>
      <c r="D279" s="303" t="s">
        <v>195</v>
      </c>
      <c r="E279" s="303" t="s">
        <v>195</v>
      </c>
      <c r="F279" s="303" t="s">
        <v>195</v>
      </c>
      <c r="G279" s="308">
        <v>38024.133926124283</v>
      </c>
      <c r="H279" s="308">
        <v>16.188389581899191</v>
      </c>
      <c r="I279" s="308">
        <v>0.73365765457023002</v>
      </c>
    </row>
    <row r="280" spans="1:10" x14ac:dyDescent="0.25">
      <c r="A280" s="309" t="s">
        <v>616</v>
      </c>
      <c r="B280" s="298">
        <v>270555.52902466076</v>
      </c>
      <c r="C280" s="308" t="s">
        <v>578</v>
      </c>
      <c r="D280" s="308">
        <v>71.174746954728036</v>
      </c>
      <c r="E280" s="308">
        <v>7.2747437896637797</v>
      </c>
      <c r="F280" s="308">
        <v>2.07984266172793</v>
      </c>
      <c r="G280" s="298">
        <v>19256.721315532806</v>
      </c>
      <c r="H280" s="298">
        <v>1.9682221545313501</v>
      </c>
      <c r="I280" s="298">
        <v>0.56271293163185998</v>
      </c>
    </row>
    <row r="281" spans="1:10" x14ac:dyDescent="0.25">
      <c r="A281" s="309" t="s">
        <v>617</v>
      </c>
      <c r="B281" s="298">
        <v>275649.31018543936</v>
      </c>
      <c r="C281" s="308" t="s">
        <v>578</v>
      </c>
      <c r="D281" s="308">
        <v>68.084380831448314</v>
      </c>
      <c r="E281" s="308">
        <v>51.587894117353002</v>
      </c>
      <c r="F281" s="308">
        <v>0.62015291394478</v>
      </c>
      <c r="G281" s="298">
        <v>18767.412610591477</v>
      </c>
      <c r="H281" s="298">
        <v>14.220167427367841</v>
      </c>
      <c r="I281" s="298">
        <v>0.17094472293836999</v>
      </c>
    </row>
    <row r="282" spans="1:10" x14ac:dyDescent="0.25">
      <c r="A282" s="309" t="s">
        <v>602</v>
      </c>
      <c r="B282" s="298" t="s">
        <v>522</v>
      </c>
      <c r="C282" s="308" t="s">
        <v>578</v>
      </c>
      <c r="D282" s="308" t="s">
        <v>522</v>
      </c>
      <c r="E282" s="308" t="s">
        <v>522</v>
      </c>
      <c r="F282" s="308" t="s">
        <v>522</v>
      </c>
      <c r="G282" s="298" t="s">
        <v>522</v>
      </c>
      <c r="H282" s="298" t="s">
        <v>522</v>
      </c>
      <c r="I282" s="298" t="s">
        <v>522</v>
      </c>
    </row>
    <row r="283" spans="1:10" x14ac:dyDescent="0.25">
      <c r="A283" s="309" t="s">
        <v>3400</v>
      </c>
      <c r="B283" s="308" t="s">
        <v>549</v>
      </c>
      <c r="C283" s="308" t="s">
        <v>578</v>
      </c>
      <c r="D283" s="303" t="s">
        <v>195</v>
      </c>
      <c r="E283" s="303" t="s">
        <v>195</v>
      </c>
      <c r="F283" s="303" t="s">
        <v>195</v>
      </c>
      <c r="G283" s="308" t="s">
        <v>549</v>
      </c>
      <c r="H283" s="308" t="s">
        <v>520</v>
      </c>
      <c r="I283" s="308" t="s">
        <v>520</v>
      </c>
    </row>
    <row r="284" spans="1:10" x14ac:dyDescent="0.25">
      <c r="A284" s="309" t="s">
        <v>581</v>
      </c>
      <c r="B284" s="298" t="s">
        <v>547</v>
      </c>
      <c r="C284" s="308" t="s">
        <v>578</v>
      </c>
      <c r="D284" s="308" t="s">
        <v>547</v>
      </c>
      <c r="E284" s="308" t="s">
        <v>522</v>
      </c>
      <c r="F284" s="308" t="s">
        <v>522</v>
      </c>
      <c r="G284" s="298" t="s">
        <v>547</v>
      </c>
      <c r="H284" s="298" t="s">
        <v>522</v>
      </c>
      <c r="I284" s="298" t="s">
        <v>522</v>
      </c>
      <c r="J284" s="57" t="s">
        <v>520</v>
      </c>
    </row>
    <row r="285" spans="1:10" x14ac:dyDescent="0.25">
      <c r="A285" s="309" t="s">
        <v>3386</v>
      </c>
      <c r="B285" s="298" t="s">
        <v>522</v>
      </c>
      <c r="C285" s="308" t="s">
        <v>578</v>
      </c>
      <c r="D285" s="308" t="s">
        <v>522</v>
      </c>
      <c r="E285" s="308" t="s">
        <v>547</v>
      </c>
      <c r="F285" s="308" t="s">
        <v>547</v>
      </c>
      <c r="G285" s="298" t="s">
        <v>522</v>
      </c>
      <c r="H285" s="298" t="s">
        <v>547</v>
      </c>
      <c r="I285" s="298" t="s">
        <v>547</v>
      </c>
      <c r="J285" s="57" t="s">
        <v>520</v>
      </c>
    </row>
    <row r="286" spans="1:10" x14ac:dyDescent="0.25">
      <c r="A286" s="309" t="s">
        <v>3401</v>
      </c>
      <c r="B286" s="308" t="s">
        <v>549</v>
      </c>
      <c r="C286" s="308" t="s">
        <v>578</v>
      </c>
      <c r="D286" s="303" t="s">
        <v>195</v>
      </c>
      <c r="E286" s="303" t="s">
        <v>195</v>
      </c>
      <c r="F286" s="303" t="s">
        <v>195</v>
      </c>
      <c r="G286" s="308" t="s">
        <v>549</v>
      </c>
      <c r="H286" s="308" t="s">
        <v>520</v>
      </c>
      <c r="I286" s="308" t="s">
        <v>520</v>
      </c>
      <c r="J286" s="57" t="s">
        <v>520</v>
      </c>
    </row>
    <row r="287" spans="1:10" x14ac:dyDescent="0.25">
      <c r="A287" s="59" t="s">
        <v>3402</v>
      </c>
      <c r="B287" s="308">
        <v>644614.3919557624</v>
      </c>
      <c r="C287" s="308" t="s">
        <v>578</v>
      </c>
      <c r="D287" s="303" t="s">
        <v>195</v>
      </c>
      <c r="E287" s="303" t="s">
        <v>195</v>
      </c>
      <c r="F287" s="303" t="s">
        <v>195</v>
      </c>
      <c r="G287" s="308">
        <v>32390.631664594664</v>
      </c>
      <c r="H287" s="308">
        <v>39.579455347798998</v>
      </c>
      <c r="I287" s="308">
        <v>23.567013395936449</v>
      </c>
      <c r="J287" s="57" t="s">
        <v>520</v>
      </c>
    </row>
    <row r="288" spans="1:10" x14ac:dyDescent="0.25">
      <c r="A288" s="317" t="s">
        <v>579</v>
      </c>
      <c r="B288" s="308" t="s">
        <v>618</v>
      </c>
      <c r="C288" s="308" t="s">
        <v>578</v>
      </c>
      <c r="D288" s="308" t="s">
        <v>618</v>
      </c>
      <c r="E288" s="308" t="s">
        <v>618</v>
      </c>
      <c r="F288" s="308" t="s">
        <v>618</v>
      </c>
      <c r="G288" s="308" t="s">
        <v>618</v>
      </c>
      <c r="H288" s="308">
        <v>37.596227422035923</v>
      </c>
      <c r="I288" s="308">
        <v>23.536156950132501</v>
      </c>
      <c r="J288" s="57" t="s">
        <v>520</v>
      </c>
    </row>
    <row r="289" spans="1:10" x14ac:dyDescent="0.25">
      <c r="A289" s="317" t="s">
        <v>580</v>
      </c>
      <c r="B289" s="308" t="s">
        <v>549</v>
      </c>
      <c r="C289" s="308" t="s">
        <v>578</v>
      </c>
      <c r="D289" s="308" t="s">
        <v>549</v>
      </c>
      <c r="E289" s="308" t="s">
        <v>549</v>
      </c>
      <c r="F289" s="308" t="s">
        <v>549</v>
      </c>
      <c r="G289" s="308" t="s">
        <v>549</v>
      </c>
      <c r="H289" s="308" t="s">
        <v>549</v>
      </c>
      <c r="I289" s="308" t="s">
        <v>549</v>
      </c>
      <c r="J289" s="57" t="s">
        <v>520</v>
      </c>
    </row>
    <row r="290" spans="1:10" x14ac:dyDescent="0.25">
      <c r="A290" s="317" t="s">
        <v>581</v>
      </c>
      <c r="B290" s="308">
        <v>644614.3919557624</v>
      </c>
      <c r="C290" s="308" t="s">
        <v>578</v>
      </c>
      <c r="D290" s="308">
        <v>50.248073994006511</v>
      </c>
      <c r="E290" s="308">
        <v>3.07661130516487</v>
      </c>
      <c r="F290" s="308">
        <v>4.7868068397190003E-2</v>
      </c>
      <c r="G290" s="308">
        <v>32390.631664594664</v>
      </c>
      <c r="H290" s="308">
        <v>1.98322792576308</v>
      </c>
      <c r="I290" s="308">
        <v>3.085644580395E-2</v>
      </c>
      <c r="J290" s="57" t="s">
        <v>520</v>
      </c>
    </row>
    <row r="291" spans="1:10" x14ac:dyDescent="0.25">
      <c r="A291" s="317" t="s">
        <v>3389</v>
      </c>
      <c r="B291" s="308" t="s">
        <v>594</v>
      </c>
      <c r="C291" s="308" t="s">
        <v>578</v>
      </c>
      <c r="D291" s="308" t="s">
        <v>594</v>
      </c>
      <c r="E291" s="308" t="s">
        <v>549</v>
      </c>
      <c r="F291" s="308" t="s">
        <v>549</v>
      </c>
      <c r="G291" s="308" t="s">
        <v>594</v>
      </c>
      <c r="H291" s="308" t="s">
        <v>549</v>
      </c>
      <c r="I291" s="308" t="s">
        <v>549</v>
      </c>
      <c r="J291" s="57" t="s">
        <v>520</v>
      </c>
    </row>
    <row r="292" spans="1:10" x14ac:dyDescent="0.25">
      <c r="A292" s="317" t="s">
        <v>3391</v>
      </c>
      <c r="B292" s="308" t="s">
        <v>522</v>
      </c>
      <c r="C292" s="308" t="s">
        <v>578</v>
      </c>
      <c r="D292" s="308" t="s">
        <v>522</v>
      </c>
      <c r="E292" s="308" t="s">
        <v>619</v>
      </c>
      <c r="F292" s="308" t="s">
        <v>619</v>
      </c>
      <c r="G292" s="308" t="s">
        <v>522</v>
      </c>
      <c r="H292" s="308" t="s">
        <v>619</v>
      </c>
      <c r="I292" s="308" t="s">
        <v>619</v>
      </c>
      <c r="J292" s="57" t="s">
        <v>520</v>
      </c>
    </row>
    <row r="293" spans="1:10" x14ac:dyDescent="0.25">
      <c r="A293" s="324" t="s">
        <v>620</v>
      </c>
      <c r="B293" s="308">
        <v>644614.3919557624</v>
      </c>
      <c r="C293" s="308" t="s">
        <v>578</v>
      </c>
      <c r="D293" s="303" t="s">
        <v>195</v>
      </c>
      <c r="E293" s="303" t="s">
        <v>195</v>
      </c>
      <c r="F293" s="303" t="s">
        <v>195</v>
      </c>
      <c r="G293" s="308">
        <v>32390.631664594664</v>
      </c>
      <c r="H293" s="308" t="s">
        <v>619</v>
      </c>
      <c r="I293" s="308" t="s">
        <v>619</v>
      </c>
      <c r="J293" s="57" t="s">
        <v>520</v>
      </c>
    </row>
    <row r="294" spans="1:10" x14ac:dyDescent="0.25">
      <c r="A294" s="317" t="s">
        <v>579</v>
      </c>
      <c r="B294" s="298" t="s">
        <v>547</v>
      </c>
      <c r="C294" s="308" t="s">
        <v>578</v>
      </c>
      <c r="D294" s="308" t="s">
        <v>547</v>
      </c>
      <c r="E294" s="308" t="s">
        <v>547</v>
      </c>
      <c r="F294" s="308" t="s">
        <v>547</v>
      </c>
      <c r="G294" s="298" t="s">
        <v>547</v>
      </c>
      <c r="H294" s="298" t="s">
        <v>547</v>
      </c>
      <c r="I294" s="298" t="s">
        <v>547</v>
      </c>
      <c r="J294" s="57" t="s">
        <v>520</v>
      </c>
    </row>
    <row r="295" spans="1:10" x14ac:dyDescent="0.25">
      <c r="A295" s="317" t="s">
        <v>580</v>
      </c>
      <c r="B295" s="298" t="s">
        <v>549</v>
      </c>
      <c r="C295" s="308" t="s">
        <v>578</v>
      </c>
      <c r="D295" s="308" t="s">
        <v>549</v>
      </c>
      <c r="E295" s="308" t="s">
        <v>549</v>
      </c>
      <c r="F295" s="308" t="s">
        <v>549</v>
      </c>
      <c r="G295" s="298" t="s">
        <v>549</v>
      </c>
      <c r="H295" s="298" t="s">
        <v>549</v>
      </c>
      <c r="I295" s="298" t="s">
        <v>549</v>
      </c>
      <c r="J295" s="57" t="s">
        <v>520</v>
      </c>
    </row>
    <row r="296" spans="1:10" x14ac:dyDescent="0.25">
      <c r="A296" s="317" t="s">
        <v>581</v>
      </c>
      <c r="B296" s="298">
        <v>644614.3919557624</v>
      </c>
      <c r="C296" s="308" t="s">
        <v>578</v>
      </c>
      <c r="D296" s="308">
        <v>50.248073994006511</v>
      </c>
      <c r="E296" s="308" t="s">
        <v>547</v>
      </c>
      <c r="F296" s="308" t="s">
        <v>547</v>
      </c>
      <c r="G296" s="298">
        <v>32390.631664594664</v>
      </c>
      <c r="H296" s="298" t="s">
        <v>547</v>
      </c>
      <c r="I296" s="298" t="s">
        <v>547</v>
      </c>
      <c r="J296" s="57" t="s">
        <v>520</v>
      </c>
    </row>
    <row r="297" spans="1:10" x14ac:dyDescent="0.25">
      <c r="A297" s="317" t="s">
        <v>3389</v>
      </c>
      <c r="B297" s="298" t="s">
        <v>522</v>
      </c>
      <c r="C297" s="308" t="s">
        <v>578</v>
      </c>
      <c r="D297" s="308" t="s">
        <v>522</v>
      </c>
      <c r="E297" s="308" t="s">
        <v>549</v>
      </c>
      <c r="F297" s="308" t="s">
        <v>549</v>
      </c>
      <c r="G297" s="298" t="s">
        <v>522</v>
      </c>
      <c r="H297" s="298" t="s">
        <v>549</v>
      </c>
      <c r="I297" s="298" t="s">
        <v>549</v>
      </c>
      <c r="J297" s="57" t="s">
        <v>520</v>
      </c>
    </row>
    <row r="298" spans="1:10" x14ac:dyDescent="0.25">
      <c r="A298" s="317" t="s">
        <v>3391</v>
      </c>
      <c r="B298" s="298" t="s">
        <v>522</v>
      </c>
      <c r="C298" s="308" t="s">
        <v>578</v>
      </c>
      <c r="D298" s="308" t="s">
        <v>522</v>
      </c>
      <c r="E298" s="308" t="s">
        <v>549</v>
      </c>
      <c r="F298" s="308" t="s">
        <v>549</v>
      </c>
      <c r="G298" s="298" t="s">
        <v>522</v>
      </c>
      <c r="H298" s="298" t="s">
        <v>549</v>
      </c>
      <c r="I298" s="298" t="s">
        <v>549</v>
      </c>
      <c r="J298" s="57" t="s">
        <v>520</v>
      </c>
    </row>
    <row r="299" spans="1:10" x14ac:dyDescent="0.25">
      <c r="A299" s="324" t="s">
        <v>3403</v>
      </c>
      <c r="B299" s="308" t="s">
        <v>594</v>
      </c>
      <c r="C299" s="308" t="s">
        <v>578</v>
      </c>
      <c r="D299" s="303" t="s">
        <v>195</v>
      </c>
      <c r="E299" s="303" t="s">
        <v>195</v>
      </c>
      <c r="F299" s="303" t="s">
        <v>195</v>
      </c>
      <c r="G299" s="308" t="s">
        <v>594</v>
      </c>
      <c r="H299" s="308">
        <v>39.579455347798998</v>
      </c>
      <c r="I299" s="308">
        <v>23.567013395936449</v>
      </c>
      <c r="J299" s="57" t="s">
        <v>520</v>
      </c>
    </row>
    <row r="300" spans="1:10" x14ac:dyDescent="0.25">
      <c r="A300" s="313" t="s">
        <v>621</v>
      </c>
      <c r="B300" s="308" t="s">
        <v>594</v>
      </c>
      <c r="C300" s="308" t="s">
        <v>578</v>
      </c>
      <c r="D300" s="303" t="s">
        <v>195</v>
      </c>
      <c r="E300" s="303" t="s">
        <v>195</v>
      </c>
      <c r="F300" s="303" t="s">
        <v>195</v>
      </c>
      <c r="G300" s="308" t="s">
        <v>594</v>
      </c>
      <c r="H300" s="308">
        <v>39.579455347798998</v>
      </c>
      <c r="I300" s="308">
        <v>23.567013395936449</v>
      </c>
      <c r="J300" s="57" t="s">
        <v>520</v>
      </c>
    </row>
    <row r="301" spans="1:10" x14ac:dyDescent="0.25">
      <c r="A301" s="314" t="s">
        <v>585</v>
      </c>
      <c r="B301" s="298" t="s">
        <v>522</v>
      </c>
      <c r="C301" s="308" t="s">
        <v>578</v>
      </c>
      <c r="D301" s="308" t="s">
        <v>522</v>
      </c>
      <c r="E301" s="308" t="s">
        <v>522</v>
      </c>
      <c r="F301" s="308" t="s">
        <v>522</v>
      </c>
      <c r="G301" s="298" t="s">
        <v>522</v>
      </c>
      <c r="H301" s="298">
        <v>37.596227422035923</v>
      </c>
      <c r="I301" s="298">
        <v>23.536156950132501</v>
      </c>
      <c r="J301" s="57" t="s">
        <v>520</v>
      </c>
    </row>
    <row r="302" spans="1:10" x14ac:dyDescent="0.25">
      <c r="A302" s="314" t="s">
        <v>586</v>
      </c>
      <c r="B302" s="298" t="s">
        <v>549</v>
      </c>
      <c r="C302" s="308" t="s">
        <v>578</v>
      </c>
      <c r="D302" s="308" t="s">
        <v>549</v>
      </c>
      <c r="E302" s="308" t="s">
        <v>549</v>
      </c>
      <c r="F302" s="308" t="s">
        <v>549</v>
      </c>
      <c r="G302" s="298" t="s">
        <v>549</v>
      </c>
      <c r="H302" s="298" t="s">
        <v>549</v>
      </c>
      <c r="I302" s="298" t="s">
        <v>549</v>
      </c>
      <c r="J302" s="57" t="s">
        <v>520</v>
      </c>
    </row>
    <row r="303" spans="1:10" x14ac:dyDescent="0.25">
      <c r="A303" s="314" t="s">
        <v>587</v>
      </c>
      <c r="B303" s="298" t="s">
        <v>522</v>
      </c>
      <c r="C303" s="308" t="s">
        <v>578</v>
      </c>
      <c r="D303" s="308" t="s">
        <v>522</v>
      </c>
      <c r="E303" s="308" t="s">
        <v>522</v>
      </c>
      <c r="F303" s="308" t="s">
        <v>522</v>
      </c>
      <c r="G303" s="298" t="s">
        <v>522</v>
      </c>
      <c r="H303" s="298">
        <v>1.98322792576308</v>
      </c>
      <c r="I303" s="298">
        <v>3.085644580395E-2</v>
      </c>
      <c r="J303" s="57" t="s">
        <v>520</v>
      </c>
    </row>
    <row r="304" spans="1:10" x14ac:dyDescent="0.25">
      <c r="A304" s="314" t="s">
        <v>588</v>
      </c>
      <c r="B304" s="298" t="s">
        <v>549</v>
      </c>
      <c r="C304" s="308" t="s">
        <v>578</v>
      </c>
      <c r="D304" s="308" t="s">
        <v>549</v>
      </c>
      <c r="E304" s="308" t="s">
        <v>549</v>
      </c>
      <c r="F304" s="308" t="s">
        <v>549</v>
      </c>
      <c r="G304" s="298" t="s">
        <v>549</v>
      </c>
      <c r="H304" s="298" t="s">
        <v>549</v>
      </c>
      <c r="I304" s="298" t="s">
        <v>549</v>
      </c>
      <c r="J304" s="57" t="s">
        <v>520</v>
      </c>
    </row>
    <row r="305" spans="1:10" x14ac:dyDescent="0.25">
      <c r="A305" s="314" t="s">
        <v>95</v>
      </c>
      <c r="B305" s="298" t="s">
        <v>522</v>
      </c>
      <c r="C305" s="308" t="s">
        <v>578</v>
      </c>
      <c r="D305" s="308" t="s">
        <v>522</v>
      </c>
      <c r="E305" s="308" t="s">
        <v>547</v>
      </c>
      <c r="F305" s="308" t="s">
        <v>547</v>
      </c>
      <c r="G305" s="298" t="s">
        <v>522</v>
      </c>
      <c r="H305" s="298" t="s">
        <v>547</v>
      </c>
      <c r="I305" s="298" t="s">
        <v>547</v>
      </c>
      <c r="J305" s="57" t="s">
        <v>520</v>
      </c>
    </row>
    <row r="306" spans="1:10" x14ac:dyDescent="0.25">
      <c r="A306" s="310" t="s">
        <v>622</v>
      </c>
      <c r="B306" s="308">
        <v>11350924.547537155</v>
      </c>
      <c r="C306" s="308" t="s">
        <v>578</v>
      </c>
      <c r="D306" s="303" t="s">
        <v>195</v>
      </c>
      <c r="E306" s="303" t="s">
        <v>195</v>
      </c>
      <c r="F306" s="303" t="s">
        <v>195</v>
      </c>
      <c r="G306" s="308">
        <v>586319.50932829198</v>
      </c>
      <c r="H306" s="308">
        <v>205.35377590972996</v>
      </c>
      <c r="I306" s="308">
        <v>4.1010308449579398</v>
      </c>
      <c r="J306" s="308" t="s">
        <v>582</v>
      </c>
    </row>
    <row r="307" spans="1:10" x14ac:dyDescent="0.25">
      <c r="A307" s="309" t="s">
        <v>579</v>
      </c>
      <c r="B307" s="308">
        <v>2244293.0419910937</v>
      </c>
      <c r="C307" s="308" t="s">
        <v>578</v>
      </c>
      <c r="D307" s="308">
        <v>67.197246675647136</v>
      </c>
      <c r="E307" s="308">
        <v>9.4999325570558</v>
      </c>
      <c r="F307" s="308">
        <v>0.57001330008575002</v>
      </c>
      <c r="G307" s="308">
        <v>150810.31315511401</v>
      </c>
      <c r="H307" s="308">
        <v>21.320632537184999</v>
      </c>
      <c r="I307" s="308">
        <v>1.27927688322483</v>
      </c>
      <c r="J307" s="308" t="s">
        <v>520</v>
      </c>
    </row>
    <row r="308" spans="1:10" x14ac:dyDescent="0.25">
      <c r="A308" s="309" t="s">
        <v>580</v>
      </c>
      <c r="B308" s="308">
        <v>112930.43506429865</v>
      </c>
      <c r="C308" s="308" t="s">
        <v>578</v>
      </c>
      <c r="D308" s="308">
        <v>90.471698466828201</v>
      </c>
      <c r="E308" s="308">
        <v>31.210565701762619</v>
      </c>
      <c r="F308" s="308">
        <v>1.42500000000004</v>
      </c>
      <c r="G308" s="308">
        <v>10217.008268864951</v>
      </c>
      <c r="H308" s="308">
        <v>3.5246227633029301</v>
      </c>
      <c r="I308" s="308">
        <v>0.16092586996663</v>
      </c>
      <c r="J308" s="308" t="s">
        <v>520</v>
      </c>
    </row>
    <row r="309" spans="1:10" x14ac:dyDescent="0.25">
      <c r="A309" s="309" t="s">
        <v>581</v>
      </c>
      <c r="B309" s="308">
        <v>8463850.5339536201</v>
      </c>
      <c r="C309" s="308" t="s">
        <v>578</v>
      </c>
      <c r="D309" s="308">
        <v>50.248073994006518</v>
      </c>
      <c r="E309" s="308">
        <v>4.4988276527558702</v>
      </c>
      <c r="F309" s="308">
        <v>0.09</v>
      </c>
      <c r="G309" s="308">
        <v>425292.18790431303</v>
      </c>
      <c r="H309" s="308">
        <v>38.077404830943053</v>
      </c>
      <c r="I309" s="308">
        <v>0.76174654805582998</v>
      </c>
      <c r="J309" s="308" t="s">
        <v>520</v>
      </c>
    </row>
    <row r="310" spans="1:10" x14ac:dyDescent="0.25">
      <c r="A310" s="309" t="s">
        <v>3384</v>
      </c>
      <c r="B310" s="308" t="s">
        <v>549</v>
      </c>
      <c r="C310" s="308" t="s">
        <v>578</v>
      </c>
      <c r="D310" s="308" t="s">
        <v>549</v>
      </c>
      <c r="E310" s="308" t="s">
        <v>549</v>
      </c>
      <c r="F310" s="308" t="s">
        <v>549</v>
      </c>
      <c r="G310" s="308" t="s">
        <v>549</v>
      </c>
      <c r="H310" s="308" t="s">
        <v>549</v>
      </c>
      <c r="I310" s="308" t="s">
        <v>549</v>
      </c>
      <c r="J310" s="308" t="s">
        <v>549</v>
      </c>
    </row>
    <row r="311" spans="1:10" x14ac:dyDescent="0.25">
      <c r="A311" s="309" t="s">
        <v>3385</v>
      </c>
      <c r="B311" s="308" t="s">
        <v>549</v>
      </c>
      <c r="C311" s="308" t="s">
        <v>578</v>
      </c>
      <c r="D311" s="308" t="s">
        <v>549</v>
      </c>
      <c r="E311" s="308" t="s">
        <v>549</v>
      </c>
      <c r="F311" s="308" t="s">
        <v>549</v>
      </c>
      <c r="G311" s="308" t="s">
        <v>549</v>
      </c>
      <c r="H311" s="308" t="s">
        <v>549</v>
      </c>
      <c r="I311" s="308" t="s">
        <v>549</v>
      </c>
      <c r="J311" s="308" t="s">
        <v>549</v>
      </c>
    </row>
    <row r="312" spans="1:10" x14ac:dyDescent="0.25">
      <c r="A312" s="309" t="s">
        <v>3386</v>
      </c>
      <c r="B312" s="308">
        <v>529850.53652814392</v>
      </c>
      <c r="C312" s="308" t="s">
        <v>578</v>
      </c>
      <c r="D312" s="308">
        <v>97.591405252501346</v>
      </c>
      <c r="E312" s="308">
        <v>268.81376154034245</v>
      </c>
      <c r="F312" s="308">
        <v>3.5841834872045601</v>
      </c>
      <c r="G312" s="308">
        <v>51708.858433573361</v>
      </c>
      <c r="H312" s="308">
        <v>142.43111577829899</v>
      </c>
      <c r="I312" s="308">
        <v>1.8990815437106501</v>
      </c>
      <c r="J312" s="308" t="s">
        <v>520</v>
      </c>
    </row>
    <row r="313" spans="1:10" x14ac:dyDescent="0.25">
      <c r="A313" s="322" t="s">
        <v>3404</v>
      </c>
      <c r="B313" s="308">
        <v>4223549.4038447728</v>
      </c>
      <c r="C313" s="308" t="s">
        <v>578</v>
      </c>
      <c r="D313" s="303" t="s">
        <v>195</v>
      </c>
      <c r="E313" s="303" t="s">
        <v>195</v>
      </c>
      <c r="F313" s="303" t="s">
        <v>195</v>
      </c>
      <c r="G313" s="308">
        <v>227130.37102570775</v>
      </c>
      <c r="H313" s="308">
        <v>43.127101050750518</v>
      </c>
      <c r="I313" s="308">
        <v>1.16099880972741</v>
      </c>
      <c r="J313" s="308" t="s">
        <v>582</v>
      </c>
    </row>
    <row r="314" spans="1:10" x14ac:dyDescent="0.25">
      <c r="A314" s="309" t="s">
        <v>579</v>
      </c>
      <c r="B314" s="308">
        <v>802618.99412951584</v>
      </c>
      <c r="C314" s="308" t="s">
        <v>578</v>
      </c>
      <c r="D314" s="308">
        <v>68.457367855199067</v>
      </c>
      <c r="E314" s="308">
        <v>9.5</v>
      </c>
      <c r="F314" s="308">
        <v>0.56999999999998996</v>
      </c>
      <c r="G314" s="308">
        <v>54945.183728694123</v>
      </c>
      <c r="H314" s="308">
        <v>7.6248804442304001</v>
      </c>
      <c r="I314" s="308">
        <v>0.45749282665382002</v>
      </c>
      <c r="J314" s="308" t="s">
        <v>520</v>
      </c>
    </row>
    <row r="315" spans="1:10" x14ac:dyDescent="0.25">
      <c r="A315" s="309" t="s">
        <v>580</v>
      </c>
      <c r="B315" s="308">
        <v>102339.36264828738</v>
      </c>
      <c r="C315" s="308" t="s">
        <v>578</v>
      </c>
      <c r="D315" s="308">
        <v>90.484267022339296</v>
      </c>
      <c r="E315" s="308">
        <v>9.5</v>
      </c>
      <c r="F315" s="308">
        <v>1.425</v>
      </c>
      <c r="G315" s="308">
        <v>9260.1022167636511</v>
      </c>
      <c r="H315" s="308">
        <v>0.97222394515873001</v>
      </c>
      <c r="I315" s="308">
        <v>0.14583359177381</v>
      </c>
      <c r="J315" s="308" t="s">
        <v>520</v>
      </c>
    </row>
    <row r="316" spans="1:10" x14ac:dyDescent="0.25">
      <c r="A316" s="309" t="s">
        <v>581</v>
      </c>
      <c r="B316" s="308">
        <v>3242414.5271654259</v>
      </c>
      <c r="C316" s="308" t="s">
        <v>578</v>
      </c>
      <c r="D316" s="308">
        <v>50.248073994006511</v>
      </c>
      <c r="E316" s="308">
        <v>4.5</v>
      </c>
      <c r="F316" s="308">
        <v>0.09</v>
      </c>
      <c r="G316" s="308">
        <v>162925.08508024996</v>
      </c>
      <c r="H316" s="308">
        <v>14.590865372244419</v>
      </c>
      <c r="I316" s="308">
        <v>0.29181730744488998</v>
      </c>
      <c r="J316" s="308" t="s">
        <v>520</v>
      </c>
    </row>
    <row r="317" spans="1:10" x14ac:dyDescent="0.25">
      <c r="A317" s="309" t="s">
        <v>3384</v>
      </c>
      <c r="B317" s="308" t="s">
        <v>549</v>
      </c>
      <c r="C317" s="308" t="s">
        <v>578</v>
      </c>
      <c r="D317" s="308" t="s">
        <v>549</v>
      </c>
      <c r="E317" s="308" t="s">
        <v>549</v>
      </c>
      <c r="F317" s="308" t="s">
        <v>549</v>
      </c>
      <c r="G317" s="308" t="s">
        <v>549</v>
      </c>
      <c r="H317" s="308" t="s">
        <v>549</v>
      </c>
      <c r="I317" s="308" t="s">
        <v>549</v>
      </c>
      <c r="J317" s="308" t="s">
        <v>549</v>
      </c>
    </row>
    <row r="318" spans="1:10" x14ac:dyDescent="0.25">
      <c r="A318" s="309" t="s">
        <v>3385</v>
      </c>
      <c r="B318" s="308" t="s">
        <v>549</v>
      </c>
      <c r="C318" s="308" t="s">
        <v>578</v>
      </c>
      <c r="D318" s="308" t="s">
        <v>549</v>
      </c>
      <c r="E318" s="308" t="s">
        <v>549</v>
      </c>
      <c r="F318" s="308" t="s">
        <v>549</v>
      </c>
      <c r="G318" s="308" t="s">
        <v>549</v>
      </c>
      <c r="H318" s="308" t="s">
        <v>549</v>
      </c>
      <c r="I318" s="308" t="s">
        <v>549</v>
      </c>
      <c r="J318" s="308" t="s">
        <v>549</v>
      </c>
    </row>
    <row r="319" spans="1:10" x14ac:dyDescent="0.25">
      <c r="A319" s="309" t="s">
        <v>3386</v>
      </c>
      <c r="B319" s="308">
        <v>76176.519901543914</v>
      </c>
      <c r="C319" s="308" t="s">
        <v>578</v>
      </c>
      <c r="D319" s="308">
        <v>96.731829704947643</v>
      </c>
      <c r="E319" s="308">
        <v>261.74904438910778</v>
      </c>
      <c r="F319" s="308">
        <v>3.4899872585214</v>
      </c>
      <c r="G319" s="308">
        <v>7368.6941506317007</v>
      </c>
      <c r="H319" s="308">
        <v>19.939131289116968</v>
      </c>
      <c r="I319" s="308">
        <v>0.26585508385488998</v>
      </c>
      <c r="J319" s="308" t="s">
        <v>520</v>
      </c>
    </row>
    <row r="320" spans="1:10" x14ac:dyDescent="0.25">
      <c r="A320" s="314" t="s">
        <v>623</v>
      </c>
      <c r="B320" s="308">
        <v>4223549.4038447728</v>
      </c>
      <c r="C320" s="308" t="s">
        <v>578</v>
      </c>
      <c r="D320" s="303" t="s">
        <v>195</v>
      </c>
      <c r="E320" s="303" t="s">
        <v>195</v>
      </c>
      <c r="F320" s="303" t="s">
        <v>195</v>
      </c>
      <c r="G320" s="308">
        <v>227130.37102570775</v>
      </c>
      <c r="H320" s="308">
        <v>43.127101050750518</v>
      </c>
      <c r="I320" s="308">
        <v>1.16099880972741</v>
      </c>
      <c r="J320" s="308" t="s">
        <v>582</v>
      </c>
    </row>
    <row r="321" spans="1:10" x14ac:dyDescent="0.25">
      <c r="A321" s="320" t="s">
        <v>585</v>
      </c>
      <c r="B321" s="298">
        <v>802618.99412951584</v>
      </c>
      <c r="C321" s="308" t="s">
        <v>578</v>
      </c>
      <c r="D321" s="308">
        <v>68.457367855199067</v>
      </c>
      <c r="E321" s="308">
        <v>9.5</v>
      </c>
      <c r="F321" s="308">
        <v>0.56999999999998996</v>
      </c>
      <c r="G321" s="298">
        <v>54945.183728694123</v>
      </c>
      <c r="H321" s="298">
        <v>7.6248804442304001</v>
      </c>
      <c r="I321" s="298">
        <v>0.45749282665382002</v>
      </c>
      <c r="J321" s="298" t="s">
        <v>520</v>
      </c>
    </row>
    <row r="322" spans="1:10" x14ac:dyDescent="0.25">
      <c r="A322" s="320" t="s">
        <v>586</v>
      </c>
      <c r="B322" s="298">
        <v>102339.36264828738</v>
      </c>
      <c r="C322" s="308" t="s">
        <v>578</v>
      </c>
      <c r="D322" s="308">
        <v>90.484267022339296</v>
      </c>
      <c r="E322" s="308">
        <v>9.5</v>
      </c>
      <c r="F322" s="308">
        <v>1.425</v>
      </c>
      <c r="G322" s="298">
        <v>9260.1022167636511</v>
      </c>
      <c r="H322" s="298">
        <v>0.97222394515873001</v>
      </c>
      <c r="I322" s="298">
        <v>0.14583359177381</v>
      </c>
      <c r="J322" s="298" t="s">
        <v>520</v>
      </c>
    </row>
    <row r="323" spans="1:10" x14ac:dyDescent="0.25">
      <c r="A323" s="320" t="s">
        <v>587</v>
      </c>
      <c r="B323" s="298">
        <v>3242414.5271654259</v>
      </c>
      <c r="C323" s="308" t="s">
        <v>578</v>
      </c>
      <c r="D323" s="308">
        <v>50.248073994006511</v>
      </c>
      <c r="E323" s="308">
        <v>4.5</v>
      </c>
      <c r="F323" s="308">
        <v>0.09</v>
      </c>
      <c r="G323" s="298">
        <v>162925.08508024996</v>
      </c>
      <c r="H323" s="298">
        <v>14.590865372244419</v>
      </c>
      <c r="I323" s="298">
        <v>0.29181730744488998</v>
      </c>
      <c r="J323" s="298" t="s">
        <v>520</v>
      </c>
    </row>
    <row r="324" spans="1:10" x14ac:dyDescent="0.25">
      <c r="A324" s="320" t="s">
        <v>588</v>
      </c>
      <c r="B324" s="298" t="s">
        <v>549</v>
      </c>
      <c r="C324" s="308" t="s">
        <v>578</v>
      </c>
      <c r="D324" s="308" t="s">
        <v>549</v>
      </c>
      <c r="E324" s="308" t="s">
        <v>549</v>
      </c>
      <c r="F324" s="308" t="s">
        <v>549</v>
      </c>
      <c r="G324" s="298" t="s">
        <v>549</v>
      </c>
      <c r="H324" s="298" t="s">
        <v>549</v>
      </c>
      <c r="I324" s="298" t="s">
        <v>549</v>
      </c>
      <c r="J324" s="298" t="s">
        <v>549</v>
      </c>
    </row>
    <row r="325" spans="1:10" x14ac:dyDescent="0.25">
      <c r="A325" s="320" t="s">
        <v>589</v>
      </c>
      <c r="B325" s="298" t="s">
        <v>549</v>
      </c>
      <c r="C325" s="308" t="s">
        <v>578</v>
      </c>
      <c r="D325" s="308" t="s">
        <v>549</v>
      </c>
      <c r="E325" s="308" t="s">
        <v>549</v>
      </c>
      <c r="F325" s="308" t="s">
        <v>549</v>
      </c>
      <c r="G325" s="298" t="s">
        <v>549</v>
      </c>
      <c r="H325" s="298" t="s">
        <v>549</v>
      </c>
      <c r="I325" s="298" t="s">
        <v>549</v>
      </c>
      <c r="J325" s="298" t="s">
        <v>549</v>
      </c>
    </row>
    <row r="326" spans="1:10" x14ac:dyDescent="0.25">
      <c r="A326" s="320" t="s">
        <v>95</v>
      </c>
      <c r="B326" s="298">
        <v>76176.519901543914</v>
      </c>
      <c r="C326" s="308" t="s">
        <v>578</v>
      </c>
      <c r="D326" s="308">
        <v>96.731829704947643</v>
      </c>
      <c r="E326" s="308">
        <v>261.74904438910778</v>
      </c>
      <c r="F326" s="308">
        <v>3.4899872585214</v>
      </c>
      <c r="G326" s="298">
        <v>7368.6941506317007</v>
      </c>
      <c r="H326" s="298">
        <v>19.939131289116968</v>
      </c>
      <c r="I326" s="298">
        <v>0.26585508385488998</v>
      </c>
      <c r="J326" s="298" t="s">
        <v>520</v>
      </c>
    </row>
    <row r="327" spans="1:10" x14ac:dyDescent="0.25">
      <c r="A327" s="322" t="s">
        <v>3405</v>
      </c>
      <c r="B327" s="308">
        <v>7122906.3888648106</v>
      </c>
      <c r="C327" s="308" t="s">
        <v>578</v>
      </c>
      <c r="D327" s="303" t="s">
        <v>195</v>
      </c>
      <c r="E327" s="303" t="s">
        <v>195</v>
      </c>
      <c r="F327" s="303" t="s">
        <v>195</v>
      </c>
      <c r="G327" s="308">
        <v>358897.51072027022</v>
      </c>
      <c r="H327" s="308">
        <v>162.20807697148538</v>
      </c>
      <c r="I327" s="308">
        <v>2.9373316220328798</v>
      </c>
      <c r="J327" s="308" t="s">
        <v>582</v>
      </c>
    </row>
    <row r="328" spans="1:10" x14ac:dyDescent="0.25">
      <c r="A328" s="309" t="s">
        <v>579</v>
      </c>
      <c r="B328" s="308">
        <v>1441653.2392910132</v>
      </c>
      <c r="C328" s="308" t="s">
        <v>578</v>
      </c>
      <c r="D328" s="308">
        <v>66.495636541257568</v>
      </c>
      <c r="E328" s="308">
        <v>9.5</v>
      </c>
      <c r="F328" s="308">
        <v>0.56999999999999995</v>
      </c>
      <c r="G328" s="308">
        <v>95863.649818421836</v>
      </c>
      <c r="H328" s="308">
        <v>13.695705773264629</v>
      </c>
      <c r="I328" s="308">
        <v>0.82174234639587995</v>
      </c>
      <c r="J328" s="308" t="s">
        <v>520</v>
      </c>
    </row>
    <row r="329" spans="1:10" x14ac:dyDescent="0.25">
      <c r="A329" s="309" t="s">
        <v>580</v>
      </c>
      <c r="B329" s="308">
        <v>8899.3961168497008</v>
      </c>
      <c r="C329" s="308" t="s">
        <v>578</v>
      </c>
      <c r="D329" s="308">
        <v>90.484267022339282</v>
      </c>
      <c r="E329" s="308">
        <v>284.99999999999949</v>
      </c>
      <c r="F329" s="308">
        <v>1.4249999999999099</v>
      </c>
      <c r="G329" s="308">
        <v>805.25533457459767</v>
      </c>
      <c r="H329" s="308">
        <v>2.5363278933021598</v>
      </c>
      <c r="I329" s="308">
        <v>1.2681639466510001E-2</v>
      </c>
      <c r="J329" s="308" t="s">
        <v>520</v>
      </c>
    </row>
    <row r="330" spans="1:10" x14ac:dyDescent="0.25">
      <c r="A330" s="309" t="s">
        <v>581</v>
      </c>
      <c r="B330" s="308">
        <v>5218679.7368303481</v>
      </c>
      <c r="C330" s="308" t="s">
        <v>578</v>
      </c>
      <c r="D330" s="308">
        <v>50.248073994006518</v>
      </c>
      <c r="E330" s="308">
        <v>4.5</v>
      </c>
      <c r="F330" s="308">
        <v>0.09</v>
      </c>
      <c r="G330" s="308">
        <v>262228.6055672738</v>
      </c>
      <c r="H330" s="308">
        <v>23.484058815736571</v>
      </c>
      <c r="I330" s="308">
        <v>0.46968117631473</v>
      </c>
      <c r="J330" s="308" t="s">
        <v>520</v>
      </c>
    </row>
    <row r="331" spans="1:10" x14ac:dyDescent="0.25">
      <c r="A331" s="309" t="s">
        <v>3384</v>
      </c>
      <c r="B331" s="308" t="s">
        <v>549</v>
      </c>
      <c r="C331" s="308" t="s">
        <v>578</v>
      </c>
      <c r="D331" s="308" t="s">
        <v>549</v>
      </c>
      <c r="E331" s="308" t="s">
        <v>549</v>
      </c>
      <c r="F331" s="308" t="s">
        <v>549</v>
      </c>
      <c r="G331" s="308" t="s">
        <v>549</v>
      </c>
      <c r="H331" s="308" t="s">
        <v>549</v>
      </c>
      <c r="I331" s="308" t="s">
        <v>549</v>
      </c>
      <c r="J331" s="308" t="s">
        <v>549</v>
      </c>
    </row>
    <row r="332" spans="1:10" x14ac:dyDescent="0.25">
      <c r="A332" s="309" t="s">
        <v>3385</v>
      </c>
      <c r="B332" s="308" t="s">
        <v>549</v>
      </c>
      <c r="C332" s="308" t="s">
        <v>578</v>
      </c>
      <c r="D332" s="308" t="s">
        <v>549</v>
      </c>
      <c r="E332" s="308" t="s">
        <v>549</v>
      </c>
      <c r="F332" s="308" t="s">
        <v>549</v>
      </c>
      <c r="G332" s="308" t="s">
        <v>549</v>
      </c>
      <c r="H332" s="308" t="s">
        <v>549</v>
      </c>
      <c r="I332" s="308" t="s">
        <v>549</v>
      </c>
      <c r="J332" s="308" t="s">
        <v>549</v>
      </c>
    </row>
    <row r="333" spans="1:10" x14ac:dyDescent="0.25">
      <c r="A333" s="309" t="s">
        <v>3386</v>
      </c>
      <c r="B333" s="308">
        <v>453674.0166266</v>
      </c>
      <c r="C333" s="308" t="s">
        <v>578</v>
      </c>
      <c r="D333" s="308">
        <v>97.735736802039924</v>
      </c>
      <c r="E333" s="308">
        <v>270.00000000000006</v>
      </c>
      <c r="F333" s="308">
        <v>3.6</v>
      </c>
      <c r="G333" s="308">
        <v>44340.16428294166</v>
      </c>
      <c r="H333" s="308">
        <v>122.49198448918202</v>
      </c>
      <c r="I333" s="308">
        <v>1.63322645985576</v>
      </c>
      <c r="J333" s="308" t="s">
        <v>520</v>
      </c>
    </row>
    <row r="334" spans="1:10" x14ac:dyDescent="0.25">
      <c r="A334" s="313" t="s">
        <v>624</v>
      </c>
      <c r="B334" s="308">
        <v>7122906.3888648106</v>
      </c>
      <c r="C334" s="308" t="s">
        <v>578</v>
      </c>
      <c r="D334" s="303" t="s">
        <v>195</v>
      </c>
      <c r="E334" s="303" t="s">
        <v>195</v>
      </c>
      <c r="F334" s="303" t="s">
        <v>195</v>
      </c>
      <c r="G334" s="308">
        <v>358897.51072027022</v>
      </c>
      <c r="H334" s="308">
        <v>162.20807697148538</v>
      </c>
      <c r="I334" s="308">
        <v>2.9373316220328798</v>
      </c>
      <c r="J334" s="308" t="s">
        <v>582</v>
      </c>
    </row>
    <row r="335" spans="1:10" x14ac:dyDescent="0.25">
      <c r="A335" s="314" t="s">
        <v>625</v>
      </c>
      <c r="B335" s="308">
        <v>7122906.3888648106</v>
      </c>
      <c r="C335" s="308" t="s">
        <v>578</v>
      </c>
      <c r="D335" s="303" t="s">
        <v>195</v>
      </c>
      <c r="E335" s="303" t="s">
        <v>195</v>
      </c>
      <c r="F335" s="303" t="s">
        <v>195</v>
      </c>
      <c r="G335" s="308">
        <v>358897.51072027022</v>
      </c>
      <c r="H335" s="308">
        <v>162.20807697148538</v>
      </c>
      <c r="I335" s="308">
        <v>2.9373316220328798</v>
      </c>
      <c r="J335" s="308" t="s">
        <v>582</v>
      </c>
    </row>
    <row r="336" spans="1:10" x14ac:dyDescent="0.25">
      <c r="A336" s="320" t="s">
        <v>585</v>
      </c>
      <c r="B336" s="298">
        <v>1441653.2392910132</v>
      </c>
      <c r="C336" s="308" t="s">
        <v>578</v>
      </c>
      <c r="D336" s="308">
        <v>66.495636541257568</v>
      </c>
      <c r="E336" s="308">
        <v>9.5</v>
      </c>
      <c r="F336" s="308">
        <v>0.56999999999999995</v>
      </c>
      <c r="G336" s="298">
        <v>95863.649818421836</v>
      </c>
      <c r="H336" s="298">
        <v>13.695705773264629</v>
      </c>
      <c r="I336" s="298">
        <v>0.82174234639587995</v>
      </c>
      <c r="J336" s="298" t="s">
        <v>520</v>
      </c>
    </row>
    <row r="337" spans="1:10" x14ac:dyDescent="0.25">
      <c r="A337" s="320" t="s">
        <v>586</v>
      </c>
      <c r="B337" s="298">
        <v>8899.3961168497008</v>
      </c>
      <c r="C337" s="308" t="s">
        <v>578</v>
      </c>
      <c r="D337" s="308">
        <v>90.484267022339282</v>
      </c>
      <c r="E337" s="308">
        <v>284.99999999999949</v>
      </c>
      <c r="F337" s="308">
        <v>1.4249999999999099</v>
      </c>
      <c r="G337" s="298">
        <v>805.25533457459767</v>
      </c>
      <c r="H337" s="298">
        <v>2.5363278933021598</v>
      </c>
      <c r="I337" s="298">
        <v>1.2681639466510001E-2</v>
      </c>
      <c r="J337" s="298" t="s">
        <v>520</v>
      </c>
    </row>
    <row r="338" spans="1:10" x14ac:dyDescent="0.25">
      <c r="A338" s="320" t="s">
        <v>587</v>
      </c>
      <c r="B338" s="298">
        <v>5218679.7368303481</v>
      </c>
      <c r="C338" s="308" t="s">
        <v>578</v>
      </c>
      <c r="D338" s="308">
        <v>50.248073994006518</v>
      </c>
      <c r="E338" s="308">
        <v>4.5</v>
      </c>
      <c r="F338" s="308">
        <v>0.09</v>
      </c>
      <c r="G338" s="298">
        <v>262228.6055672738</v>
      </c>
      <c r="H338" s="298">
        <v>23.484058815736571</v>
      </c>
      <c r="I338" s="298">
        <v>0.46968117631473</v>
      </c>
      <c r="J338" s="298" t="s">
        <v>520</v>
      </c>
    </row>
    <row r="339" spans="1:10" x14ac:dyDescent="0.25">
      <c r="A339" s="320" t="s">
        <v>588</v>
      </c>
      <c r="B339" s="298" t="s">
        <v>549</v>
      </c>
      <c r="C339" s="308" t="s">
        <v>578</v>
      </c>
      <c r="D339" s="308" t="s">
        <v>549</v>
      </c>
      <c r="E339" s="308" t="s">
        <v>549</v>
      </c>
      <c r="F339" s="308" t="s">
        <v>549</v>
      </c>
      <c r="G339" s="298" t="s">
        <v>549</v>
      </c>
      <c r="H339" s="298" t="s">
        <v>549</v>
      </c>
      <c r="I339" s="298" t="s">
        <v>549</v>
      </c>
      <c r="J339" s="298" t="s">
        <v>549</v>
      </c>
    </row>
    <row r="340" spans="1:10" x14ac:dyDescent="0.25">
      <c r="A340" s="320" t="s">
        <v>589</v>
      </c>
      <c r="B340" s="298" t="s">
        <v>549</v>
      </c>
      <c r="C340" s="308" t="s">
        <v>578</v>
      </c>
      <c r="D340" s="308" t="s">
        <v>549</v>
      </c>
      <c r="E340" s="308" t="s">
        <v>549</v>
      </c>
      <c r="F340" s="308" t="s">
        <v>549</v>
      </c>
      <c r="G340" s="298" t="s">
        <v>549</v>
      </c>
      <c r="H340" s="298" t="s">
        <v>549</v>
      </c>
      <c r="I340" s="298" t="s">
        <v>549</v>
      </c>
      <c r="J340" s="298" t="s">
        <v>549</v>
      </c>
    </row>
    <row r="341" spans="1:10" x14ac:dyDescent="0.25">
      <c r="A341" s="320" t="s">
        <v>95</v>
      </c>
      <c r="B341" s="298">
        <v>453674.0166266</v>
      </c>
      <c r="C341" s="308" t="s">
        <v>578</v>
      </c>
      <c r="D341" s="308">
        <v>97.735736802039924</v>
      </c>
      <c r="E341" s="308">
        <v>270.00000000000006</v>
      </c>
      <c r="F341" s="308">
        <v>3.6</v>
      </c>
      <c r="G341" s="298">
        <v>44340.16428294166</v>
      </c>
      <c r="H341" s="298">
        <v>122.49198448918202</v>
      </c>
      <c r="I341" s="298">
        <v>1.63322645985576</v>
      </c>
      <c r="J341" s="298" t="s">
        <v>520</v>
      </c>
    </row>
    <row r="342" spans="1:10" x14ac:dyDescent="0.25">
      <c r="A342" s="322" t="s">
        <v>539</v>
      </c>
      <c r="B342" s="308">
        <v>4468.7548275720128</v>
      </c>
      <c r="C342" s="308" t="s">
        <v>578</v>
      </c>
      <c r="D342" s="303" t="s">
        <v>195</v>
      </c>
      <c r="E342" s="303" t="s">
        <v>195</v>
      </c>
      <c r="F342" s="303" t="s">
        <v>195</v>
      </c>
      <c r="G342" s="308">
        <v>291.62758231404649</v>
      </c>
      <c r="H342" s="308">
        <v>1.8597887494070001E-2</v>
      </c>
      <c r="I342" s="308">
        <v>2.7004131976500001E-3</v>
      </c>
      <c r="J342" s="308" t="s">
        <v>582</v>
      </c>
    </row>
    <row r="343" spans="1:10" x14ac:dyDescent="0.25">
      <c r="A343" s="309" t="s">
        <v>579</v>
      </c>
      <c r="B343" s="308">
        <v>20.808570564626329</v>
      </c>
      <c r="C343" s="308" t="s">
        <v>578</v>
      </c>
      <c r="D343" s="308">
        <v>71.10570105985029</v>
      </c>
      <c r="E343" s="308">
        <v>2.2259909601258898</v>
      </c>
      <c r="F343" s="308">
        <v>2.0044709462602599</v>
      </c>
      <c r="G343" s="308">
        <v>1.4796079980511201</v>
      </c>
      <c r="H343" s="308">
        <v>4.631968997E-5</v>
      </c>
      <c r="I343" s="308">
        <v>4.1710175129999999E-5</v>
      </c>
      <c r="J343" s="308" t="s">
        <v>520</v>
      </c>
    </row>
    <row r="344" spans="1:10" x14ac:dyDescent="0.25">
      <c r="A344" s="309" t="s">
        <v>580</v>
      </c>
      <c r="B344" s="308">
        <v>1691.6762991615799</v>
      </c>
      <c r="C344" s="308" t="s">
        <v>578</v>
      </c>
      <c r="D344" s="308">
        <v>89.645233903118736</v>
      </c>
      <c r="E344" s="308">
        <v>9.5000000000029505</v>
      </c>
      <c r="F344" s="308">
        <v>1.42500000000281</v>
      </c>
      <c r="G344" s="308">
        <v>151.6507175267021</v>
      </c>
      <c r="H344" s="308">
        <v>1.6070924842040001E-2</v>
      </c>
      <c r="I344" s="308">
        <v>2.4106387263100001E-3</v>
      </c>
      <c r="J344" s="308" t="s">
        <v>520</v>
      </c>
    </row>
    <row r="345" spans="1:10" x14ac:dyDescent="0.25">
      <c r="A345" s="309" t="s">
        <v>581</v>
      </c>
      <c r="B345" s="308">
        <v>2756.2699578458064</v>
      </c>
      <c r="C345" s="308" t="s">
        <v>578</v>
      </c>
      <c r="D345" s="308">
        <v>50.248073994006511</v>
      </c>
      <c r="E345" s="308">
        <v>0.89999999999956004</v>
      </c>
      <c r="F345" s="308">
        <v>9.0000000001409994E-2</v>
      </c>
      <c r="G345" s="308">
        <v>138.49725678929329</v>
      </c>
      <c r="H345" s="308">
        <v>2.4806429620600002E-3</v>
      </c>
      <c r="I345" s="308">
        <v>2.4806429620999998E-4</v>
      </c>
      <c r="J345" s="308" t="s">
        <v>520</v>
      </c>
    </row>
    <row r="346" spans="1:10" x14ac:dyDescent="0.25">
      <c r="A346" s="309" t="s">
        <v>3384</v>
      </c>
      <c r="B346" s="308" t="s">
        <v>549</v>
      </c>
      <c r="C346" s="308" t="s">
        <v>578</v>
      </c>
      <c r="D346" s="308" t="s">
        <v>549</v>
      </c>
      <c r="E346" s="308" t="s">
        <v>549</v>
      </c>
      <c r="F346" s="308" t="s">
        <v>549</v>
      </c>
      <c r="G346" s="308" t="s">
        <v>549</v>
      </c>
      <c r="H346" s="308" t="s">
        <v>549</v>
      </c>
      <c r="I346" s="308" t="s">
        <v>549</v>
      </c>
      <c r="J346" s="308" t="s">
        <v>549</v>
      </c>
    </row>
    <row r="347" spans="1:10" x14ac:dyDescent="0.25">
      <c r="A347" s="309" t="s">
        <v>3385</v>
      </c>
      <c r="B347" s="308" t="s">
        <v>549</v>
      </c>
      <c r="C347" s="308" t="s">
        <v>578</v>
      </c>
      <c r="D347" s="308" t="s">
        <v>549</v>
      </c>
      <c r="E347" s="308" t="s">
        <v>549</v>
      </c>
      <c r="F347" s="308" t="s">
        <v>549</v>
      </c>
      <c r="G347" s="308" t="s">
        <v>549</v>
      </c>
      <c r="H347" s="308" t="s">
        <v>549</v>
      </c>
      <c r="I347" s="308" t="s">
        <v>549</v>
      </c>
      <c r="J347" s="308" t="s">
        <v>549</v>
      </c>
    </row>
    <row r="348" spans="1:10" x14ac:dyDescent="0.25">
      <c r="A348" s="309" t="s">
        <v>3386</v>
      </c>
      <c r="B348" s="308" t="s">
        <v>522</v>
      </c>
      <c r="C348" s="308" t="s">
        <v>578</v>
      </c>
      <c r="D348" s="308" t="s">
        <v>554</v>
      </c>
      <c r="E348" s="308" t="s">
        <v>520</v>
      </c>
      <c r="F348" s="308" t="s">
        <v>520</v>
      </c>
      <c r="G348" s="308" t="s">
        <v>522</v>
      </c>
      <c r="H348" s="308" t="s">
        <v>520</v>
      </c>
      <c r="I348" s="308" t="s">
        <v>520</v>
      </c>
      <c r="J348" s="308" t="s">
        <v>520</v>
      </c>
    </row>
    <row r="349" spans="1:10" x14ac:dyDescent="0.25">
      <c r="A349" s="316" t="s">
        <v>626</v>
      </c>
      <c r="B349" s="308">
        <v>4468.7548275720128</v>
      </c>
      <c r="C349" s="308" t="s">
        <v>578</v>
      </c>
      <c r="D349" s="303" t="s">
        <v>195</v>
      </c>
      <c r="E349" s="303" t="s">
        <v>195</v>
      </c>
      <c r="F349" s="303" t="s">
        <v>195</v>
      </c>
      <c r="G349" s="308">
        <v>291.62758231404649</v>
      </c>
      <c r="H349" s="308">
        <v>1.8597887494070001E-2</v>
      </c>
      <c r="I349" s="308">
        <v>2.7004131976500001E-3</v>
      </c>
      <c r="J349" s="308" t="s">
        <v>582</v>
      </c>
    </row>
    <row r="350" spans="1:10" x14ac:dyDescent="0.25">
      <c r="A350" s="309" t="s">
        <v>579</v>
      </c>
      <c r="B350" s="298">
        <v>20.808570564626329</v>
      </c>
      <c r="C350" s="308" t="s">
        <v>578</v>
      </c>
      <c r="D350" s="308">
        <v>71.10570105985029</v>
      </c>
      <c r="E350" s="308">
        <v>2.2259909601258898</v>
      </c>
      <c r="F350" s="308">
        <v>2.0044709462602599</v>
      </c>
      <c r="G350" s="298">
        <v>1.4796079980511201</v>
      </c>
      <c r="H350" s="298">
        <v>4.631968997E-5</v>
      </c>
      <c r="I350" s="298">
        <v>4.1710175129999999E-5</v>
      </c>
      <c r="J350" s="298" t="s">
        <v>520</v>
      </c>
    </row>
    <row r="351" spans="1:10" x14ac:dyDescent="0.25">
      <c r="A351" s="309" t="s">
        <v>580</v>
      </c>
      <c r="B351" s="298">
        <v>1691.6762991615799</v>
      </c>
      <c r="C351" s="308" t="s">
        <v>578</v>
      </c>
      <c r="D351" s="308">
        <v>89.645233903118736</v>
      </c>
      <c r="E351" s="308">
        <v>9.5000000000029505</v>
      </c>
      <c r="F351" s="308">
        <v>1.42500000000281</v>
      </c>
      <c r="G351" s="298">
        <v>151.6507175267021</v>
      </c>
      <c r="H351" s="298">
        <v>1.6070924842040001E-2</v>
      </c>
      <c r="I351" s="298">
        <v>2.4106387263100001E-3</v>
      </c>
      <c r="J351" s="298" t="s">
        <v>520</v>
      </c>
    </row>
    <row r="352" spans="1:10" x14ac:dyDescent="0.25">
      <c r="A352" s="309" t="s">
        <v>581</v>
      </c>
      <c r="B352" s="298">
        <v>2756.2699578458064</v>
      </c>
      <c r="C352" s="308" t="s">
        <v>578</v>
      </c>
      <c r="D352" s="308">
        <v>50.248073994006511</v>
      </c>
      <c r="E352" s="308">
        <v>0.89999999999956004</v>
      </c>
      <c r="F352" s="308">
        <v>9.0000000001409994E-2</v>
      </c>
      <c r="G352" s="298">
        <v>138.49725678929329</v>
      </c>
      <c r="H352" s="298">
        <v>2.4806429620600002E-3</v>
      </c>
      <c r="I352" s="298">
        <v>2.4806429620999998E-4</v>
      </c>
      <c r="J352" s="298" t="s">
        <v>520</v>
      </c>
    </row>
    <row r="353" spans="1:10" x14ac:dyDescent="0.25">
      <c r="A353" s="309" t="s">
        <v>3384</v>
      </c>
      <c r="B353" s="298" t="s">
        <v>549</v>
      </c>
      <c r="C353" s="308" t="s">
        <v>578</v>
      </c>
      <c r="D353" s="308" t="s">
        <v>549</v>
      </c>
      <c r="E353" s="308" t="s">
        <v>549</v>
      </c>
      <c r="F353" s="308" t="s">
        <v>549</v>
      </c>
      <c r="G353" s="298" t="s">
        <v>549</v>
      </c>
      <c r="H353" s="298" t="s">
        <v>549</v>
      </c>
      <c r="I353" s="298" t="s">
        <v>549</v>
      </c>
      <c r="J353" s="298" t="s">
        <v>549</v>
      </c>
    </row>
    <row r="354" spans="1:10" x14ac:dyDescent="0.25">
      <c r="A354" s="309" t="s">
        <v>3385</v>
      </c>
      <c r="B354" s="298" t="s">
        <v>549</v>
      </c>
      <c r="C354" s="308" t="s">
        <v>578</v>
      </c>
      <c r="D354" s="308" t="s">
        <v>549</v>
      </c>
      <c r="E354" s="308" t="s">
        <v>549</v>
      </c>
      <c r="F354" s="308" t="s">
        <v>549</v>
      </c>
      <c r="G354" s="298" t="s">
        <v>549</v>
      </c>
      <c r="H354" s="298" t="s">
        <v>549</v>
      </c>
      <c r="I354" s="298" t="s">
        <v>549</v>
      </c>
      <c r="J354" s="298" t="s">
        <v>549</v>
      </c>
    </row>
    <row r="355" spans="1:10" x14ac:dyDescent="0.25">
      <c r="A355" s="309" t="s">
        <v>3386</v>
      </c>
      <c r="B355" s="298" t="s">
        <v>522</v>
      </c>
      <c r="C355" s="308" t="s">
        <v>578</v>
      </c>
      <c r="D355" s="308" t="s">
        <v>554</v>
      </c>
      <c r="E355" s="308" t="s">
        <v>520</v>
      </c>
      <c r="F355" s="308" t="s">
        <v>520</v>
      </c>
      <c r="G355" s="298" t="s">
        <v>522</v>
      </c>
      <c r="H355" s="298" t="s">
        <v>520</v>
      </c>
      <c r="I355" s="298" t="s">
        <v>520</v>
      </c>
      <c r="J355" s="298" t="s">
        <v>520</v>
      </c>
    </row>
    <row r="356" spans="1:10" x14ac:dyDescent="0.25">
      <c r="A356" s="316" t="s">
        <v>627</v>
      </c>
      <c r="B356" s="308" t="s">
        <v>594</v>
      </c>
      <c r="C356" s="308" t="s">
        <v>578</v>
      </c>
      <c r="D356" s="303" t="s">
        <v>195</v>
      </c>
      <c r="E356" s="303" t="s">
        <v>195</v>
      </c>
      <c r="F356" s="303" t="s">
        <v>195</v>
      </c>
      <c r="G356" s="308" t="s">
        <v>594</v>
      </c>
      <c r="H356" s="308" t="s">
        <v>3269</v>
      </c>
      <c r="I356" s="308" t="s">
        <v>3269</v>
      </c>
      <c r="J356" s="303" t="s">
        <v>195</v>
      </c>
    </row>
    <row r="357" spans="1:10" x14ac:dyDescent="0.25">
      <c r="A357" s="309" t="s">
        <v>602</v>
      </c>
      <c r="B357" s="298" t="s">
        <v>522</v>
      </c>
      <c r="C357" s="308" t="s">
        <v>578</v>
      </c>
      <c r="D357" s="308" t="s">
        <v>522</v>
      </c>
      <c r="E357" s="308" t="s">
        <v>522</v>
      </c>
      <c r="F357" s="308" t="s">
        <v>522</v>
      </c>
      <c r="G357" s="298" t="s">
        <v>522</v>
      </c>
      <c r="H357" s="298" t="s">
        <v>522</v>
      </c>
      <c r="I357" s="298" t="s">
        <v>522</v>
      </c>
      <c r="J357" s="303" t="s">
        <v>195</v>
      </c>
    </row>
    <row r="358" spans="1:10" x14ac:dyDescent="0.25">
      <c r="A358" s="309" t="s">
        <v>603</v>
      </c>
      <c r="B358" s="298" t="s">
        <v>522</v>
      </c>
      <c r="C358" s="308" t="s">
        <v>578</v>
      </c>
      <c r="D358" s="308" t="s">
        <v>522</v>
      </c>
      <c r="E358" s="308" t="s">
        <v>522</v>
      </c>
      <c r="F358" s="308" t="s">
        <v>522</v>
      </c>
      <c r="G358" s="298" t="s">
        <v>522</v>
      </c>
      <c r="H358" s="298" t="s">
        <v>522</v>
      </c>
      <c r="I358" s="298" t="s">
        <v>522</v>
      </c>
      <c r="J358" s="303" t="s">
        <v>195</v>
      </c>
    </row>
    <row r="359" spans="1:10" x14ac:dyDescent="0.25">
      <c r="A359" s="309" t="s">
        <v>604</v>
      </c>
      <c r="B359" s="298" t="s">
        <v>522</v>
      </c>
      <c r="C359" s="308" t="s">
        <v>578</v>
      </c>
      <c r="D359" s="308" t="s">
        <v>522</v>
      </c>
      <c r="E359" s="308" t="s">
        <v>522</v>
      </c>
      <c r="F359" s="308" t="s">
        <v>522</v>
      </c>
      <c r="G359" s="298" t="s">
        <v>522</v>
      </c>
      <c r="H359" s="298" t="s">
        <v>522</v>
      </c>
      <c r="I359" s="298" t="s">
        <v>522</v>
      </c>
      <c r="J359" s="303" t="s">
        <v>195</v>
      </c>
    </row>
    <row r="360" spans="1:10" x14ac:dyDescent="0.25">
      <c r="A360" s="309" t="s">
        <v>3395</v>
      </c>
      <c r="B360" s="308" t="s">
        <v>522</v>
      </c>
      <c r="C360" s="308" t="s">
        <v>578</v>
      </c>
      <c r="D360" s="303" t="s">
        <v>195</v>
      </c>
      <c r="E360" s="303" t="s">
        <v>195</v>
      </c>
      <c r="F360" s="303" t="s">
        <v>195</v>
      </c>
      <c r="G360" s="308" t="s">
        <v>522</v>
      </c>
      <c r="H360" s="308" t="s">
        <v>549</v>
      </c>
      <c r="I360" s="308" t="s">
        <v>549</v>
      </c>
      <c r="J360" s="303" t="s">
        <v>195</v>
      </c>
    </row>
    <row r="361" spans="1:10" x14ac:dyDescent="0.25">
      <c r="A361" s="309" t="s">
        <v>581</v>
      </c>
      <c r="B361" s="298" t="s">
        <v>522</v>
      </c>
      <c r="C361" s="308" t="s">
        <v>578</v>
      </c>
      <c r="D361" s="308" t="s">
        <v>522</v>
      </c>
      <c r="E361" s="308" t="s">
        <v>522</v>
      </c>
      <c r="F361" s="308" t="s">
        <v>522</v>
      </c>
      <c r="G361" s="298" t="s">
        <v>522</v>
      </c>
      <c r="H361" s="298" t="s">
        <v>522</v>
      </c>
      <c r="I361" s="298" t="s">
        <v>522</v>
      </c>
      <c r="J361" s="303" t="s">
        <v>195</v>
      </c>
    </row>
    <row r="362" spans="1:10" x14ac:dyDescent="0.25">
      <c r="A362" s="309" t="s">
        <v>3386</v>
      </c>
      <c r="B362" s="298" t="s">
        <v>522</v>
      </c>
      <c r="C362" s="308" t="s">
        <v>578</v>
      </c>
      <c r="D362" s="308" t="s">
        <v>522</v>
      </c>
      <c r="E362" s="308" t="s">
        <v>520</v>
      </c>
      <c r="F362" s="308" t="s">
        <v>520</v>
      </c>
      <c r="G362" s="298" t="s">
        <v>522</v>
      </c>
      <c r="H362" s="298" t="s">
        <v>520</v>
      </c>
      <c r="I362" s="298" t="s">
        <v>520</v>
      </c>
      <c r="J362" s="303" t="s">
        <v>195</v>
      </c>
    </row>
    <row r="363" spans="1:10" x14ac:dyDescent="0.25">
      <c r="A363" s="309" t="s">
        <v>3396</v>
      </c>
      <c r="B363" s="308" t="s">
        <v>549</v>
      </c>
      <c r="C363" s="308" t="s">
        <v>578</v>
      </c>
      <c r="D363" s="303" t="s">
        <v>195</v>
      </c>
      <c r="E363" s="303" t="s">
        <v>195</v>
      </c>
      <c r="F363" s="303" t="s">
        <v>195</v>
      </c>
      <c r="G363" s="308" t="s">
        <v>549</v>
      </c>
      <c r="H363" s="308" t="s">
        <v>549</v>
      </c>
      <c r="I363" s="308" t="s">
        <v>549</v>
      </c>
      <c r="J363" s="303" t="s">
        <v>195</v>
      </c>
    </row>
    <row r="364" spans="1:10" x14ac:dyDescent="0.25">
      <c r="A364" s="316" t="s">
        <v>628</v>
      </c>
      <c r="B364" s="308" t="s">
        <v>594</v>
      </c>
      <c r="C364" s="308" t="s">
        <v>578</v>
      </c>
      <c r="D364" s="303" t="s">
        <v>195</v>
      </c>
      <c r="E364" s="303" t="s">
        <v>195</v>
      </c>
      <c r="F364" s="303" t="s">
        <v>195</v>
      </c>
      <c r="G364" s="308" t="s">
        <v>594</v>
      </c>
      <c r="H364" s="308" t="s">
        <v>3269</v>
      </c>
      <c r="I364" s="308" t="s">
        <v>3269</v>
      </c>
      <c r="J364" s="303" t="s">
        <v>195</v>
      </c>
    </row>
    <row r="365" spans="1:10" x14ac:dyDescent="0.25">
      <c r="A365" s="309" t="s">
        <v>616</v>
      </c>
      <c r="B365" s="298" t="s">
        <v>522</v>
      </c>
      <c r="C365" s="308" t="s">
        <v>578</v>
      </c>
      <c r="D365" s="308" t="s">
        <v>522</v>
      </c>
      <c r="E365" s="308" t="s">
        <v>522</v>
      </c>
      <c r="F365" s="308" t="s">
        <v>522</v>
      </c>
      <c r="G365" s="298" t="s">
        <v>522</v>
      </c>
      <c r="H365" s="298" t="s">
        <v>522</v>
      </c>
      <c r="I365" s="298" t="s">
        <v>522</v>
      </c>
      <c r="J365" s="303" t="s">
        <v>195</v>
      </c>
    </row>
    <row r="366" spans="1:10" x14ac:dyDescent="0.25">
      <c r="A366" s="309" t="s">
        <v>617</v>
      </c>
      <c r="B366" s="298" t="s">
        <v>522</v>
      </c>
      <c r="C366" s="308" t="s">
        <v>578</v>
      </c>
      <c r="D366" s="308" t="s">
        <v>522</v>
      </c>
      <c r="E366" s="308" t="s">
        <v>522</v>
      </c>
      <c r="F366" s="308" t="s">
        <v>522</v>
      </c>
      <c r="G366" s="298" t="s">
        <v>522</v>
      </c>
      <c r="H366" s="298" t="s">
        <v>522</v>
      </c>
      <c r="I366" s="298" t="s">
        <v>522</v>
      </c>
      <c r="J366" s="303" t="s">
        <v>195</v>
      </c>
    </row>
    <row r="367" spans="1:10" x14ac:dyDescent="0.25">
      <c r="A367" s="309" t="s">
        <v>602</v>
      </c>
      <c r="B367" s="298" t="s">
        <v>522</v>
      </c>
      <c r="C367" s="308" t="s">
        <v>578</v>
      </c>
      <c r="D367" s="308" t="s">
        <v>522</v>
      </c>
      <c r="E367" s="308" t="s">
        <v>522</v>
      </c>
      <c r="F367" s="308" t="s">
        <v>522</v>
      </c>
      <c r="G367" s="298" t="s">
        <v>522</v>
      </c>
      <c r="H367" s="298" t="s">
        <v>522</v>
      </c>
      <c r="I367" s="298" t="s">
        <v>522</v>
      </c>
      <c r="J367" s="303" t="s">
        <v>195</v>
      </c>
    </row>
    <row r="368" spans="1:10" x14ac:dyDescent="0.25">
      <c r="A368" s="309" t="s">
        <v>3400</v>
      </c>
      <c r="B368" s="308" t="s">
        <v>522</v>
      </c>
      <c r="C368" s="308" t="s">
        <v>578</v>
      </c>
      <c r="D368" s="303" t="s">
        <v>195</v>
      </c>
      <c r="E368" s="303" t="s">
        <v>195</v>
      </c>
      <c r="F368" s="303" t="s">
        <v>195</v>
      </c>
      <c r="G368" s="308" t="s">
        <v>522</v>
      </c>
      <c r="H368" s="308" t="s">
        <v>522</v>
      </c>
      <c r="I368" s="308" t="s">
        <v>522</v>
      </c>
      <c r="J368" s="303" t="s">
        <v>195</v>
      </c>
    </row>
    <row r="369" spans="1:10" x14ac:dyDescent="0.25">
      <c r="A369" s="309" t="s">
        <v>581</v>
      </c>
      <c r="B369" s="298" t="s">
        <v>522</v>
      </c>
      <c r="C369" s="308" t="s">
        <v>578</v>
      </c>
      <c r="D369" s="308" t="s">
        <v>522</v>
      </c>
      <c r="E369" s="308" t="s">
        <v>522</v>
      </c>
      <c r="F369" s="308" t="s">
        <v>522</v>
      </c>
      <c r="G369" s="298" t="s">
        <v>522</v>
      </c>
      <c r="H369" s="298" t="s">
        <v>522</v>
      </c>
      <c r="I369" s="298" t="s">
        <v>522</v>
      </c>
      <c r="J369" s="303" t="s">
        <v>195</v>
      </c>
    </row>
    <row r="370" spans="1:10" x14ac:dyDescent="0.25">
      <c r="A370" s="309" t="s">
        <v>3386</v>
      </c>
      <c r="B370" s="298" t="s">
        <v>522</v>
      </c>
      <c r="C370" s="308" t="s">
        <v>578</v>
      </c>
      <c r="D370" s="308" t="s">
        <v>522</v>
      </c>
      <c r="E370" s="308" t="s">
        <v>520</v>
      </c>
      <c r="F370" s="308" t="s">
        <v>520</v>
      </c>
      <c r="G370" s="298" t="s">
        <v>522</v>
      </c>
      <c r="H370" s="298" t="s">
        <v>520</v>
      </c>
      <c r="I370" s="298" t="s">
        <v>520</v>
      </c>
      <c r="J370" s="303" t="s">
        <v>195</v>
      </c>
    </row>
    <row r="371" spans="1:10" x14ac:dyDescent="0.25">
      <c r="A371" s="309" t="s">
        <v>3401</v>
      </c>
      <c r="B371" s="308" t="s">
        <v>549</v>
      </c>
      <c r="C371" s="308" t="s">
        <v>578</v>
      </c>
      <c r="D371" s="303" t="s">
        <v>195</v>
      </c>
      <c r="E371" s="303" t="s">
        <v>195</v>
      </c>
      <c r="F371" s="303" t="s">
        <v>195</v>
      </c>
      <c r="G371" s="308" t="s">
        <v>549</v>
      </c>
      <c r="H371" s="308" t="s">
        <v>549</v>
      </c>
      <c r="I371" s="308" t="s">
        <v>549</v>
      </c>
      <c r="J371" s="303" t="s">
        <v>195</v>
      </c>
    </row>
    <row r="372" spans="1:10" x14ac:dyDescent="0.25">
      <c r="A372" s="58" t="s">
        <v>629</v>
      </c>
      <c r="B372" s="308">
        <v>7169950.9728628369</v>
      </c>
      <c r="C372" s="308" t="s">
        <v>578</v>
      </c>
      <c r="D372" s="303" t="s">
        <v>195</v>
      </c>
      <c r="E372" s="303" t="s">
        <v>195</v>
      </c>
      <c r="F372" s="303" t="s">
        <v>195</v>
      </c>
      <c r="G372" s="308">
        <v>225360.31628275706</v>
      </c>
      <c r="H372" s="308">
        <v>4.1196269771152103</v>
      </c>
      <c r="I372" s="308">
        <v>2.5601844175807398</v>
      </c>
      <c r="J372" s="308" t="s">
        <v>582</v>
      </c>
    </row>
    <row r="373" spans="1:10" x14ac:dyDescent="0.25">
      <c r="A373" s="59" t="s">
        <v>630</v>
      </c>
      <c r="B373" s="308">
        <v>6787220.0370122474</v>
      </c>
      <c r="C373" s="308" t="s">
        <v>578</v>
      </c>
      <c r="D373" s="303" t="s">
        <v>195</v>
      </c>
      <c r="E373" s="303" t="s">
        <v>195</v>
      </c>
      <c r="F373" s="303" t="s">
        <v>195</v>
      </c>
      <c r="G373" s="308">
        <v>197727.56395066719</v>
      </c>
      <c r="H373" s="308">
        <v>3.63136019854521</v>
      </c>
      <c r="I373" s="308">
        <v>1.7785747835824199</v>
      </c>
      <c r="J373" s="308" t="s">
        <v>582</v>
      </c>
    </row>
    <row r="374" spans="1:10" x14ac:dyDescent="0.25">
      <c r="A374" s="313" t="s">
        <v>631</v>
      </c>
      <c r="B374" s="308">
        <v>302072.04657817504</v>
      </c>
      <c r="C374" s="308" t="s">
        <v>578</v>
      </c>
      <c r="D374" s="303" t="s">
        <v>195</v>
      </c>
      <c r="E374" s="303" t="s">
        <v>195</v>
      </c>
      <c r="F374" s="303" t="s">
        <v>195</v>
      </c>
      <c r="G374" s="308">
        <v>12713.092056610814</v>
      </c>
      <c r="H374" s="308">
        <v>5.1947039253499999E-3</v>
      </c>
      <c r="I374" s="308">
        <v>1.29867598133739</v>
      </c>
      <c r="J374" s="308" t="s">
        <v>582</v>
      </c>
    </row>
    <row r="375" spans="1:10" x14ac:dyDescent="0.25">
      <c r="A375" s="314" t="s">
        <v>585</v>
      </c>
      <c r="B375" s="298" t="s">
        <v>520</v>
      </c>
      <c r="C375" s="308" t="s">
        <v>578</v>
      </c>
      <c r="D375" s="308" t="s">
        <v>520</v>
      </c>
      <c r="E375" s="308" t="s">
        <v>520</v>
      </c>
      <c r="F375" s="308" t="s">
        <v>520</v>
      </c>
      <c r="G375" s="298" t="s">
        <v>520</v>
      </c>
      <c r="H375" s="298" t="s">
        <v>520</v>
      </c>
      <c r="I375" s="298" t="s">
        <v>520</v>
      </c>
      <c r="J375" s="298" t="s">
        <v>520</v>
      </c>
    </row>
    <row r="376" spans="1:10" x14ac:dyDescent="0.25">
      <c r="A376" s="314" t="s">
        <v>586</v>
      </c>
      <c r="B376" s="298" t="s">
        <v>520</v>
      </c>
      <c r="C376" s="308" t="s">
        <v>578</v>
      </c>
      <c r="D376" s="308" t="s">
        <v>520</v>
      </c>
      <c r="E376" s="308" t="s">
        <v>520</v>
      </c>
      <c r="F376" s="308" t="s">
        <v>520</v>
      </c>
      <c r="G376" s="298" t="s">
        <v>520</v>
      </c>
      <c r="H376" s="298" t="s">
        <v>520</v>
      </c>
      <c r="I376" s="298" t="s">
        <v>520</v>
      </c>
      <c r="J376" s="298" t="s">
        <v>520</v>
      </c>
    </row>
    <row r="377" spans="1:10" x14ac:dyDescent="0.25">
      <c r="A377" s="314" t="s">
        <v>587</v>
      </c>
      <c r="B377" s="298" t="s">
        <v>520</v>
      </c>
      <c r="C377" s="308" t="s">
        <v>578</v>
      </c>
      <c r="D377" s="308" t="s">
        <v>520</v>
      </c>
      <c r="E377" s="308" t="s">
        <v>520</v>
      </c>
      <c r="F377" s="308" t="s">
        <v>520</v>
      </c>
      <c r="G377" s="298" t="s">
        <v>520</v>
      </c>
      <c r="H377" s="298" t="s">
        <v>520</v>
      </c>
      <c r="I377" s="298" t="s">
        <v>520</v>
      </c>
      <c r="J377" s="298" t="s">
        <v>520</v>
      </c>
    </row>
    <row r="378" spans="1:10" x14ac:dyDescent="0.25">
      <c r="A378" s="314" t="s">
        <v>588</v>
      </c>
      <c r="B378" s="298">
        <v>302072.04657817504</v>
      </c>
      <c r="C378" s="308" t="s">
        <v>578</v>
      </c>
      <c r="D378" s="308">
        <v>42.08629100448961</v>
      </c>
      <c r="E378" s="308">
        <v>1.7196903798930002E-2</v>
      </c>
      <c r="F378" s="308">
        <v>4.2992259497314897</v>
      </c>
      <c r="G378" s="298">
        <v>12713.092056610814</v>
      </c>
      <c r="H378" s="298">
        <v>5.1947039253499999E-3</v>
      </c>
      <c r="I378" s="298">
        <v>1.29867598133739</v>
      </c>
      <c r="J378" s="298" t="s">
        <v>520</v>
      </c>
    </row>
    <row r="379" spans="1:10" x14ac:dyDescent="0.25">
      <c r="A379" s="314" t="s">
        <v>589</v>
      </c>
      <c r="B379" s="298" t="s">
        <v>549</v>
      </c>
      <c r="C379" s="308" t="s">
        <v>578</v>
      </c>
      <c r="D379" s="308" t="s">
        <v>549</v>
      </c>
      <c r="E379" s="308" t="s">
        <v>549</v>
      </c>
      <c r="F379" s="308" t="s">
        <v>549</v>
      </c>
      <c r="G379" s="298" t="s">
        <v>549</v>
      </c>
      <c r="H379" s="298" t="s">
        <v>549</v>
      </c>
      <c r="I379" s="298" t="s">
        <v>549</v>
      </c>
      <c r="J379" s="298" t="s">
        <v>549</v>
      </c>
    </row>
    <row r="380" spans="1:10" x14ac:dyDescent="0.25">
      <c r="A380" s="314" t="s">
        <v>95</v>
      </c>
      <c r="B380" s="298" t="s">
        <v>520</v>
      </c>
      <c r="C380" s="308" t="s">
        <v>578</v>
      </c>
      <c r="D380" s="308" t="s">
        <v>520</v>
      </c>
      <c r="E380" s="308" t="s">
        <v>520</v>
      </c>
      <c r="F380" s="308" t="s">
        <v>520</v>
      </c>
      <c r="G380" s="298" t="s">
        <v>520</v>
      </c>
      <c r="H380" s="298" t="s">
        <v>520</v>
      </c>
      <c r="I380" s="298" t="s">
        <v>520</v>
      </c>
      <c r="J380" s="298" t="s">
        <v>520</v>
      </c>
    </row>
    <row r="381" spans="1:10" x14ac:dyDescent="0.25">
      <c r="A381" s="313" t="s">
        <v>632</v>
      </c>
      <c r="B381" s="308">
        <v>811798.30166600773</v>
      </c>
      <c r="C381" s="308" t="s">
        <v>578</v>
      </c>
      <c r="D381" s="303" t="s">
        <v>195</v>
      </c>
      <c r="E381" s="303" t="s">
        <v>195</v>
      </c>
      <c r="F381" s="303" t="s">
        <v>195</v>
      </c>
      <c r="G381" s="308">
        <v>63470.2645949777</v>
      </c>
      <c r="H381" s="308">
        <v>3.62616549461986</v>
      </c>
      <c r="I381" s="308">
        <v>0.47989880224503001</v>
      </c>
      <c r="J381" s="308" t="s">
        <v>582</v>
      </c>
    </row>
    <row r="382" spans="1:10" x14ac:dyDescent="0.25">
      <c r="A382" s="314" t="s">
        <v>585</v>
      </c>
      <c r="B382" s="298">
        <v>751642.169400585</v>
      </c>
      <c r="C382" s="308" t="s">
        <v>578</v>
      </c>
      <c r="D382" s="308">
        <v>78.717084539904633</v>
      </c>
      <c r="E382" s="308">
        <v>4.75</v>
      </c>
      <c r="F382" s="308">
        <v>0.56999999999999995</v>
      </c>
      <c r="G382" s="298">
        <v>59167.080192463167</v>
      </c>
      <c r="H382" s="298">
        <v>3.5703003046527799</v>
      </c>
      <c r="I382" s="298">
        <v>0.42843603655833001</v>
      </c>
      <c r="J382" s="298" t="s">
        <v>520</v>
      </c>
    </row>
    <row r="383" spans="1:10" x14ac:dyDescent="0.25">
      <c r="A383" s="314" t="s">
        <v>586</v>
      </c>
      <c r="B383" s="298">
        <v>34493.418563902516</v>
      </c>
      <c r="C383" s="308" t="s">
        <v>578</v>
      </c>
      <c r="D383" s="308">
        <v>87.369782150481583</v>
      </c>
      <c r="E383" s="308">
        <v>0.95000000000008</v>
      </c>
      <c r="F383" s="308">
        <v>1.4249999999999701</v>
      </c>
      <c r="G383" s="298">
        <v>3013.6824655535402</v>
      </c>
      <c r="H383" s="298">
        <v>3.2768747635709999E-2</v>
      </c>
      <c r="I383" s="298">
        <v>4.9153121453560003E-2</v>
      </c>
      <c r="J383" s="298" t="s">
        <v>520</v>
      </c>
    </row>
    <row r="384" spans="1:10" x14ac:dyDescent="0.25">
      <c r="A384" s="314" t="s">
        <v>587</v>
      </c>
      <c r="B384" s="298">
        <v>25662.713701520213</v>
      </c>
      <c r="C384" s="308" t="s">
        <v>578</v>
      </c>
      <c r="D384" s="308">
        <v>50.248073994006532</v>
      </c>
      <c r="E384" s="308">
        <v>0.90000000000006997</v>
      </c>
      <c r="F384" s="308">
        <v>9.0000000000119998E-2</v>
      </c>
      <c r="G384" s="298">
        <v>1289.5019369609929</v>
      </c>
      <c r="H384" s="298">
        <v>2.3096442331369999E-2</v>
      </c>
      <c r="I384" s="298">
        <v>2.3096442331399999E-3</v>
      </c>
      <c r="J384" s="298" t="s">
        <v>520</v>
      </c>
    </row>
    <row r="385" spans="1:10" x14ac:dyDescent="0.25">
      <c r="A385" s="314" t="s">
        <v>588</v>
      </c>
      <c r="B385" s="298" t="s">
        <v>549</v>
      </c>
      <c r="C385" s="308" t="s">
        <v>578</v>
      </c>
      <c r="D385" s="308" t="s">
        <v>549</v>
      </c>
      <c r="E385" s="308" t="s">
        <v>549</v>
      </c>
      <c r="F385" s="308" t="s">
        <v>549</v>
      </c>
      <c r="G385" s="298" t="s">
        <v>549</v>
      </c>
      <c r="H385" s="298" t="s">
        <v>549</v>
      </c>
      <c r="I385" s="298" t="s">
        <v>549</v>
      </c>
      <c r="J385" s="298" t="s">
        <v>549</v>
      </c>
    </row>
    <row r="386" spans="1:10" x14ac:dyDescent="0.25">
      <c r="A386" s="314" t="s">
        <v>589</v>
      </c>
      <c r="B386" s="298" t="s">
        <v>549</v>
      </c>
      <c r="C386" s="308" t="s">
        <v>578</v>
      </c>
      <c r="D386" s="308" t="s">
        <v>549</v>
      </c>
      <c r="E386" s="308" t="s">
        <v>549</v>
      </c>
      <c r="F386" s="308" t="s">
        <v>549</v>
      </c>
      <c r="G386" s="298" t="s">
        <v>549</v>
      </c>
      <c r="H386" s="298" t="s">
        <v>549</v>
      </c>
      <c r="I386" s="298" t="s">
        <v>549</v>
      </c>
      <c r="J386" s="298" t="s">
        <v>549</v>
      </c>
    </row>
    <row r="387" spans="1:10" x14ac:dyDescent="0.25">
      <c r="A387" s="314" t="s">
        <v>95</v>
      </c>
      <c r="B387" s="298" t="s">
        <v>547</v>
      </c>
      <c r="C387" s="308" t="s">
        <v>578</v>
      </c>
      <c r="D387" s="308" t="s">
        <v>543</v>
      </c>
      <c r="E387" s="308" t="s">
        <v>547</v>
      </c>
      <c r="F387" s="308" t="s">
        <v>547</v>
      </c>
      <c r="G387" s="298" t="s">
        <v>547</v>
      </c>
      <c r="H387" s="298" t="s">
        <v>547</v>
      </c>
      <c r="I387" s="298" t="s">
        <v>547</v>
      </c>
      <c r="J387" s="298" t="s">
        <v>520</v>
      </c>
    </row>
    <row r="388" spans="1:10" x14ac:dyDescent="0.25">
      <c r="A388" s="313" t="s">
        <v>633</v>
      </c>
      <c r="B388" s="308">
        <v>5673349.6887680646</v>
      </c>
      <c r="C388" s="308" t="s">
        <v>578</v>
      </c>
      <c r="D388" s="303" t="s">
        <v>195</v>
      </c>
      <c r="E388" s="303" t="s">
        <v>195</v>
      </c>
      <c r="F388" s="303" t="s">
        <v>195</v>
      </c>
      <c r="G388" s="308">
        <v>121544.20729907868</v>
      </c>
      <c r="H388" s="308" t="s">
        <v>582</v>
      </c>
      <c r="I388" s="308" t="s">
        <v>582</v>
      </c>
      <c r="J388" s="308" t="s">
        <v>582</v>
      </c>
    </row>
    <row r="389" spans="1:10" x14ac:dyDescent="0.25">
      <c r="A389" s="314" t="s">
        <v>585</v>
      </c>
      <c r="B389" s="298">
        <v>5118151.8197841924</v>
      </c>
      <c r="C389" s="308" t="s">
        <v>578</v>
      </c>
      <c r="D389" s="308">
        <v>19.46057425074617</v>
      </c>
      <c r="E389" s="308" t="s">
        <v>520</v>
      </c>
      <c r="F389" s="308" t="s">
        <v>520</v>
      </c>
      <c r="G389" s="298">
        <v>99602.173515501912</v>
      </c>
      <c r="H389" s="298" t="s">
        <v>520</v>
      </c>
      <c r="I389" s="298" t="s">
        <v>520</v>
      </c>
      <c r="J389" s="298" t="s">
        <v>520</v>
      </c>
    </row>
    <row r="390" spans="1:10" x14ac:dyDescent="0.25">
      <c r="A390" s="314" t="s">
        <v>586</v>
      </c>
      <c r="B390" s="298">
        <v>208587.74337946158</v>
      </c>
      <c r="C390" s="308" t="s">
        <v>578</v>
      </c>
      <c r="D390" s="308">
        <v>70.948187124442754</v>
      </c>
      <c r="E390" s="308" t="s">
        <v>520</v>
      </c>
      <c r="F390" s="308" t="s">
        <v>520</v>
      </c>
      <c r="G390" s="298">
        <v>14798.922249151285</v>
      </c>
      <c r="H390" s="298" t="s">
        <v>520</v>
      </c>
      <c r="I390" s="298" t="s">
        <v>520</v>
      </c>
      <c r="J390" s="298" t="s">
        <v>520</v>
      </c>
    </row>
    <row r="391" spans="1:10" x14ac:dyDescent="0.25">
      <c r="A391" s="314" t="s">
        <v>587</v>
      </c>
      <c r="B391" s="298">
        <v>346610.12560441019</v>
      </c>
      <c r="C391" s="308" t="s">
        <v>578</v>
      </c>
      <c r="D391" s="308">
        <v>20.608490654938318</v>
      </c>
      <c r="E391" s="308" t="s">
        <v>520</v>
      </c>
      <c r="F391" s="308" t="s">
        <v>520</v>
      </c>
      <c r="G391" s="298">
        <v>7143.1115344254831</v>
      </c>
      <c r="H391" s="298" t="s">
        <v>520</v>
      </c>
      <c r="I391" s="298" t="s">
        <v>520</v>
      </c>
      <c r="J391" s="298" t="s">
        <v>520</v>
      </c>
    </row>
    <row r="392" spans="1:10" x14ac:dyDescent="0.25">
      <c r="A392" s="314" t="s">
        <v>588</v>
      </c>
      <c r="B392" s="298" t="s">
        <v>549</v>
      </c>
      <c r="C392" s="308" t="s">
        <v>578</v>
      </c>
      <c r="D392" s="308" t="s">
        <v>549</v>
      </c>
      <c r="E392" s="308" t="s">
        <v>549</v>
      </c>
      <c r="F392" s="308" t="s">
        <v>549</v>
      </c>
      <c r="G392" s="298" t="s">
        <v>549</v>
      </c>
      <c r="H392" s="298" t="s">
        <v>549</v>
      </c>
      <c r="I392" s="298" t="s">
        <v>549</v>
      </c>
      <c r="J392" s="298" t="s">
        <v>549</v>
      </c>
    </row>
    <row r="393" spans="1:10" x14ac:dyDescent="0.25">
      <c r="A393" s="314" t="s">
        <v>589</v>
      </c>
      <c r="B393" s="298" t="s">
        <v>549</v>
      </c>
      <c r="C393" s="308" t="s">
        <v>578</v>
      </c>
      <c r="D393" s="308" t="s">
        <v>549</v>
      </c>
      <c r="E393" s="308" t="s">
        <v>549</v>
      </c>
      <c r="F393" s="308" t="s">
        <v>549</v>
      </c>
      <c r="G393" s="298" t="s">
        <v>549</v>
      </c>
      <c r="H393" s="298" t="s">
        <v>549</v>
      </c>
      <c r="I393" s="298" t="s">
        <v>549</v>
      </c>
      <c r="J393" s="298" t="s">
        <v>549</v>
      </c>
    </row>
    <row r="394" spans="1:10" x14ac:dyDescent="0.25">
      <c r="A394" s="314" t="s">
        <v>95</v>
      </c>
      <c r="B394" s="298" t="s">
        <v>520</v>
      </c>
      <c r="C394" s="308" t="s">
        <v>578</v>
      </c>
      <c r="D394" s="308" t="s">
        <v>520</v>
      </c>
      <c r="E394" s="308" t="s">
        <v>520</v>
      </c>
      <c r="F394" s="308" t="s">
        <v>520</v>
      </c>
      <c r="G394" s="298" t="s">
        <v>520</v>
      </c>
      <c r="H394" s="298" t="s">
        <v>520</v>
      </c>
      <c r="I394" s="298" t="s">
        <v>520</v>
      </c>
      <c r="J394" s="298" t="s">
        <v>520</v>
      </c>
    </row>
    <row r="395" spans="1:10" x14ac:dyDescent="0.25">
      <c r="A395" s="59" t="s">
        <v>634</v>
      </c>
      <c r="B395" s="308">
        <v>382730.93585058965</v>
      </c>
      <c r="C395" s="308" t="s">
        <v>578</v>
      </c>
      <c r="D395" s="303" t="s">
        <v>195</v>
      </c>
      <c r="E395" s="303" t="s">
        <v>195</v>
      </c>
      <c r="F395" s="303" t="s">
        <v>195</v>
      </c>
      <c r="G395" s="308">
        <v>27632.752332089869</v>
      </c>
      <c r="H395" s="308">
        <v>0.48826677857</v>
      </c>
      <c r="I395" s="308">
        <v>0.78160963399831995</v>
      </c>
      <c r="J395" s="303" t="s">
        <v>195</v>
      </c>
    </row>
    <row r="396" spans="1:10" x14ac:dyDescent="0.25">
      <c r="A396" s="313" t="s">
        <v>635</v>
      </c>
      <c r="B396" s="308">
        <v>382730.93585058965</v>
      </c>
      <c r="C396" s="308" t="s">
        <v>578</v>
      </c>
      <c r="D396" s="303" t="s">
        <v>195</v>
      </c>
      <c r="E396" s="303" t="s">
        <v>195</v>
      </c>
      <c r="F396" s="303" t="s">
        <v>195</v>
      </c>
      <c r="G396" s="308">
        <v>27632.752332089869</v>
      </c>
      <c r="H396" s="308">
        <v>0.48826677857</v>
      </c>
      <c r="I396" s="308">
        <v>0.78160963399831995</v>
      </c>
      <c r="J396" s="303" t="s">
        <v>195</v>
      </c>
    </row>
    <row r="397" spans="1:10" x14ac:dyDescent="0.25">
      <c r="A397" s="314" t="s">
        <v>585</v>
      </c>
      <c r="B397" s="298">
        <v>382730.93585058965</v>
      </c>
      <c r="C397" s="308" t="s">
        <v>578</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586</v>
      </c>
      <c r="B398" s="298" t="s">
        <v>520</v>
      </c>
      <c r="C398" s="308" t="s">
        <v>578</v>
      </c>
      <c r="D398" s="308" t="s">
        <v>520</v>
      </c>
      <c r="E398" s="308" t="s">
        <v>520</v>
      </c>
      <c r="F398" s="308" t="s">
        <v>520</v>
      </c>
      <c r="G398" s="298" t="s">
        <v>520</v>
      </c>
      <c r="H398" s="298" t="s">
        <v>520</v>
      </c>
      <c r="I398" s="298" t="s">
        <v>520</v>
      </c>
      <c r="J398" s="303" t="s">
        <v>195</v>
      </c>
    </row>
    <row r="399" spans="1:10" x14ac:dyDescent="0.25">
      <c r="A399" s="314" t="s">
        <v>587</v>
      </c>
      <c r="B399" s="298" t="s">
        <v>520</v>
      </c>
      <c r="C399" s="308" t="s">
        <v>578</v>
      </c>
      <c r="D399" s="308" t="s">
        <v>520</v>
      </c>
      <c r="E399" s="308" t="s">
        <v>520</v>
      </c>
      <c r="F399" s="308" t="s">
        <v>520</v>
      </c>
      <c r="G399" s="298" t="s">
        <v>520</v>
      </c>
      <c r="H399" s="298" t="s">
        <v>520</v>
      </c>
      <c r="I399" s="298" t="s">
        <v>520</v>
      </c>
      <c r="J399" s="303" t="s">
        <v>195</v>
      </c>
    </row>
    <row r="400" spans="1:10" x14ac:dyDescent="0.25">
      <c r="A400" s="314" t="s">
        <v>588</v>
      </c>
      <c r="B400" s="298" t="s">
        <v>520</v>
      </c>
      <c r="C400" s="308" t="s">
        <v>578</v>
      </c>
      <c r="D400" s="308" t="s">
        <v>520</v>
      </c>
      <c r="E400" s="308" t="s">
        <v>520</v>
      </c>
      <c r="F400" s="308" t="s">
        <v>520</v>
      </c>
      <c r="G400" s="298" t="s">
        <v>520</v>
      </c>
      <c r="H400" s="298" t="s">
        <v>520</v>
      </c>
      <c r="I400" s="298" t="s">
        <v>520</v>
      </c>
      <c r="J400" s="303" t="s">
        <v>195</v>
      </c>
    </row>
    <row r="401" spans="1:13" x14ac:dyDescent="0.25">
      <c r="A401" s="314" t="s">
        <v>95</v>
      </c>
      <c r="B401" s="298" t="s">
        <v>520</v>
      </c>
      <c r="C401" s="308" t="s">
        <v>578</v>
      </c>
      <c r="D401" s="308" t="s">
        <v>520</v>
      </c>
      <c r="E401" s="308" t="s">
        <v>520</v>
      </c>
      <c r="F401" s="308" t="s">
        <v>520</v>
      </c>
      <c r="G401" s="298" t="s">
        <v>520</v>
      </c>
      <c r="H401" s="298" t="s">
        <v>520</v>
      </c>
      <c r="I401" s="298" t="s">
        <v>520</v>
      </c>
      <c r="J401" s="303" t="s">
        <v>195</v>
      </c>
    </row>
    <row r="402" spans="1:13" x14ac:dyDescent="0.25">
      <c r="A402" s="60" t="s">
        <v>636</v>
      </c>
      <c r="B402" s="325"/>
      <c r="C402" s="325"/>
      <c r="D402" s="325"/>
      <c r="E402" s="325"/>
      <c r="F402" s="325"/>
      <c r="G402" s="325"/>
      <c r="H402" s="325"/>
      <c r="I402" s="325"/>
      <c r="J402" s="325"/>
    </row>
    <row r="403" spans="1:13" x14ac:dyDescent="0.25">
      <c r="A403" s="61" t="s">
        <v>637</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3386</v>
      </c>
      <c r="B404" s="298" t="s">
        <v>520</v>
      </c>
      <c r="C404" s="308" t="s">
        <v>578</v>
      </c>
      <c r="D404" s="308" t="s">
        <v>520</v>
      </c>
      <c r="E404" s="308" t="s">
        <v>520</v>
      </c>
      <c r="F404" s="308" t="s">
        <v>520</v>
      </c>
      <c r="G404" s="298" t="s">
        <v>520</v>
      </c>
      <c r="H404" s="298" t="s">
        <v>520</v>
      </c>
      <c r="I404" s="298" t="s">
        <v>520</v>
      </c>
      <c r="J404" s="298" t="s">
        <v>520</v>
      </c>
    </row>
    <row r="405" spans="1:13" x14ac:dyDescent="0.25">
      <c r="A405" s="316" t="s">
        <v>3406</v>
      </c>
      <c r="B405" s="298" t="s">
        <v>520</v>
      </c>
      <c r="C405" s="308" t="s">
        <v>578</v>
      </c>
      <c r="D405" s="308" t="s">
        <v>520</v>
      </c>
      <c r="E405" s="308" t="s">
        <v>520</v>
      </c>
      <c r="F405" s="308" t="s">
        <v>520</v>
      </c>
      <c r="G405" s="298" t="s">
        <v>520</v>
      </c>
      <c r="H405" s="298" t="s">
        <v>520</v>
      </c>
      <c r="I405" s="298" t="s">
        <v>520</v>
      </c>
      <c r="J405" s="298" t="s">
        <v>520</v>
      </c>
    </row>
    <row r="407" spans="1:13" x14ac:dyDescent="0.25">
      <c r="A407" s="50" t="s">
        <v>638</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96" t="s">
        <v>639</v>
      </c>
      <c r="B409" s="396"/>
      <c r="C409" s="396"/>
      <c r="D409" s="396"/>
      <c r="E409" s="396"/>
      <c r="F409" s="396"/>
      <c r="G409" s="396"/>
      <c r="H409" s="232"/>
      <c r="I409" s="232"/>
      <c r="J409" s="232"/>
      <c r="K409" s="232"/>
      <c r="L409" s="232"/>
      <c r="M409" s="49" t="s">
        <v>504</v>
      </c>
    </row>
    <row r="410" spans="1:13" ht="15.75" x14ac:dyDescent="0.25">
      <c r="A410" s="227" t="s">
        <v>749</v>
      </c>
      <c r="B410" s="52"/>
      <c r="C410" s="52"/>
      <c r="D410" s="52"/>
      <c r="E410" s="52"/>
      <c r="F410" s="52"/>
      <c r="G410" s="52"/>
      <c r="H410" s="232"/>
      <c r="I410" s="232"/>
      <c r="J410" s="232"/>
      <c r="K410" s="232"/>
      <c r="L410" s="232"/>
      <c r="M410" s="49" t="s">
        <v>3421</v>
      </c>
    </row>
    <row r="411" spans="1:13" x14ac:dyDescent="0.25">
      <c r="A411" s="234"/>
      <c r="B411" s="232"/>
      <c r="C411" s="232"/>
      <c r="D411" s="232"/>
      <c r="E411" s="232"/>
      <c r="F411" s="232"/>
      <c r="G411" s="232"/>
      <c r="H411" s="232"/>
      <c r="I411" s="232"/>
      <c r="J411" s="232"/>
      <c r="K411" s="232"/>
      <c r="L411" s="233"/>
      <c r="M411" s="49" t="s">
        <v>505</v>
      </c>
    </row>
    <row r="412" spans="1:13" x14ac:dyDescent="0.25">
      <c r="A412" s="232"/>
      <c r="B412" s="232"/>
      <c r="C412" s="232"/>
      <c r="D412" s="232"/>
      <c r="E412" s="232"/>
      <c r="F412" s="232"/>
      <c r="G412" s="232"/>
      <c r="H412" s="232"/>
      <c r="I412" s="232"/>
      <c r="J412" s="232"/>
      <c r="K412" s="232"/>
      <c r="L412" s="232"/>
      <c r="M412" s="235"/>
    </row>
    <row r="413" spans="1:13" ht="38.25" x14ac:dyDescent="0.25">
      <c r="A413" s="236" t="s">
        <v>506</v>
      </c>
      <c r="B413" s="237" t="s">
        <v>507</v>
      </c>
      <c r="C413" s="238" t="s">
        <v>508</v>
      </c>
      <c r="D413" s="238" t="s">
        <v>509</v>
      </c>
      <c r="E413" s="239" t="s">
        <v>640</v>
      </c>
      <c r="F413" s="239" t="s">
        <v>641</v>
      </c>
      <c r="G413" s="240" t="s">
        <v>642</v>
      </c>
      <c r="H413" s="238" t="s">
        <v>643</v>
      </c>
      <c r="I413" s="63" t="s">
        <v>644</v>
      </c>
      <c r="J413" s="238" t="s">
        <v>645</v>
      </c>
      <c r="K413" s="239" t="s">
        <v>511</v>
      </c>
      <c r="L413" s="239" t="s">
        <v>512</v>
      </c>
      <c r="M413" s="241" t="s">
        <v>646</v>
      </c>
    </row>
    <row r="414" spans="1:13" ht="15.75" thickBot="1" x14ac:dyDescent="0.3">
      <c r="A414" s="242"/>
      <c r="B414" s="390" t="s">
        <v>514</v>
      </c>
      <c r="C414" s="390"/>
      <c r="D414" s="391"/>
      <c r="E414" s="389" t="s">
        <v>647</v>
      </c>
      <c r="F414" s="390"/>
      <c r="G414" s="391"/>
      <c r="H414" s="389" t="s">
        <v>514</v>
      </c>
      <c r="I414" s="397"/>
      <c r="J414" s="397"/>
      <c r="K414" s="397"/>
      <c r="L414" s="397"/>
      <c r="M414" s="398"/>
    </row>
    <row r="415" spans="1:13" ht="15.75" thickTop="1" x14ac:dyDescent="0.25">
      <c r="A415" s="243" t="s">
        <v>648</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649</v>
      </c>
      <c r="B416" s="294">
        <v>70318.070227320059</v>
      </c>
      <c r="C416" s="303" t="s">
        <v>195</v>
      </c>
      <c r="D416" s="303" t="s">
        <v>195</v>
      </c>
      <c r="E416" s="303" t="s">
        <v>195</v>
      </c>
      <c r="F416" s="303" t="s">
        <v>195</v>
      </c>
      <c r="G416" s="303" t="s">
        <v>195</v>
      </c>
      <c r="H416" s="303" t="s">
        <v>195</v>
      </c>
      <c r="I416" s="303" t="s">
        <v>195</v>
      </c>
      <c r="J416" s="294" t="s">
        <v>520</v>
      </c>
      <c r="K416" s="294" t="s">
        <v>520</v>
      </c>
      <c r="L416" s="294" t="s">
        <v>520</v>
      </c>
      <c r="M416" s="294">
        <v>134.03649648504052</v>
      </c>
    </row>
    <row r="417" spans="1:13" x14ac:dyDescent="0.25">
      <c r="A417" s="326" t="s">
        <v>650</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651</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652</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653</v>
      </c>
      <c r="B420" s="294">
        <v>7643.7059332608314</v>
      </c>
      <c r="C420" s="303" t="s">
        <v>195</v>
      </c>
      <c r="D420" s="303" t="s">
        <v>195</v>
      </c>
      <c r="E420" s="303" t="s">
        <v>195</v>
      </c>
      <c r="F420" s="303" t="s">
        <v>195</v>
      </c>
      <c r="G420" s="303" t="s">
        <v>195</v>
      </c>
      <c r="H420" s="303" t="s">
        <v>195</v>
      </c>
      <c r="I420" s="303" t="s">
        <v>195</v>
      </c>
      <c r="J420" s="294" t="s">
        <v>520</v>
      </c>
      <c r="K420" s="294" t="s">
        <v>520</v>
      </c>
      <c r="L420" s="294" t="s">
        <v>520</v>
      </c>
      <c r="M420" s="294" t="s">
        <v>520</v>
      </c>
    </row>
    <row r="421" spans="1:13" x14ac:dyDescent="0.25">
      <c r="A421" s="245" t="s">
        <v>654</v>
      </c>
      <c r="B421" s="294">
        <v>46553.765996456706</v>
      </c>
      <c r="C421" s="294">
        <v>3.4620000000000002</v>
      </c>
      <c r="D421" s="294">
        <v>69.090317678675007</v>
      </c>
      <c r="E421" s="294">
        <v>20040.325102040817</v>
      </c>
      <c r="F421" s="294" t="s">
        <v>520</v>
      </c>
      <c r="G421" s="294" t="s">
        <v>520</v>
      </c>
      <c r="H421" s="294" t="s">
        <v>520</v>
      </c>
      <c r="I421" s="294" t="s">
        <v>520</v>
      </c>
      <c r="J421" s="294">
        <v>55.249069497127223</v>
      </c>
      <c r="K421" s="294">
        <v>188.72091220254887</v>
      </c>
      <c r="L421" s="294">
        <v>213.37603828081271</v>
      </c>
      <c r="M421" s="294">
        <v>228.15769905799976</v>
      </c>
    </row>
    <row r="422" spans="1:13" x14ac:dyDescent="0.25">
      <c r="A422" s="327" t="s">
        <v>655</v>
      </c>
      <c r="B422" s="294">
        <v>9177.0984327999995</v>
      </c>
      <c r="C422" s="294" t="s">
        <v>520</v>
      </c>
      <c r="D422" s="294" t="s">
        <v>520</v>
      </c>
      <c r="E422" s="303" t="s">
        <v>195</v>
      </c>
      <c r="F422" s="303" t="s">
        <v>195</v>
      </c>
      <c r="G422" s="303" t="s">
        <v>195</v>
      </c>
      <c r="H422" s="303" t="s">
        <v>195</v>
      </c>
      <c r="I422" s="303" t="s">
        <v>195</v>
      </c>
      <c r="J422" s="298" t="s">
        <v>522</v>
      </c>
      <c r="K422" s="298" t="s">
        <v>522</v>
      </c>
      <c r="L422" s="298" t="s">
        <v>522</v>
      </c>
      <c r="M422" s="298" t="s">
        <v>522</v>
      </c>
    </row>
    <row r="423" spans="1:13" x14ac:dyDescent="0.25">
      <c r="A423" s="326" t="s">
        <v>656</v>
      </c>
      <c r="B423" s="303" t="s">
        <v>195</v>
      </c>
      <c r="C423" s="303" t="s">
        <v>195</v>
      </c>
      <c r="D423" s="294">
        <v>37.974850892036372</v>
      </c>
      <c r="E423" s="303" t="s">
        <v>195</v>
      </c>
      <c r="F423" s="303" t="s">
        <v>195</v>
      </c>
      <c r="G423" s="303" t="s">
        <v>195</v>
      </c>
      <c r="H423" s="303" t="s">
        <v>195</v>
      </c>
      <c r="I423" s="303" t="s">
        <v>195</v>
      </c>
      <c r="J423" s="298" t="s">
        <v>522</v>
      </c>
      <c r="K423" s="303" t="s">
        <v>195</v>
      </c>
      <c r="L423" s="303" t="s">
        <v>195</v>
      </c>
      <c r="M423" s="303" t="s">
        <v>195</v>
      </c>
    </row>
    <row r="424" spans="1:13" x14ac:dyDescent="0.25">
      <c r="A424" s="326" t="s">
        <v>657</v>
      </c>
      <c r="B424" s="294" t="s">
        <v>520</v>
      </c>
      <c r="C424" s="303" t="s">
        <v>195</v>
      </c>
      <c r="D424" s="294">
        <v>23.960466786638641</v>
      </c>
      <c r="E424" s="303" t="s">
        <v>195</v>
      </c>
      <c r="F424" s="303" t="s">
        <v>195</v>
      </c>
      <c r="G424" s="303" t="s">
        <v>195</v>
      </c>
      <c r="H424" s="303" t="s">
        <v>195</v>
      </c>
      <c r="I424" s="303" t="s">
        <v>195</v>
      </c>
      <c r="J424" s="298" t="s">
        <v>522</v>
      </c>
      <c r="K424" s="298" t="s">
        <v>522</v>
      </c>
      <c r="L424" s="298" t="s">
        <v>522</v>
      </c>
      <c r="M424" s="303" t="s">
        <v>195</v>
      </c>
    </row>
    <row r="425" spans="1:13" x14ac:dyDescent="0.25">
      <c r="A425" s="326" t="s">
        <v>658</v>
      </c>
      <c r="B425" s="294" t="s">
        <v>543</v>
      </c>
      <c r="C425" s="303" t="s">
        <v>195</v>
      </c>
      <c r="D425" s="294">
        <v>7.1550000000000002</v>
      </c>
      <c r="E425" s="303" t="s">
        <v>195</v>
      </c>
      <c r="F425" s="303" t="s">
        <v>195</v>
      </c>
      <c r="G425" s="303" t="s">
        <v>195</v>
      </c>
      <c r="H425" s="303" t="s">
        <v>195</v>
      </c>
      <c r="I425" s="303" t="s">
        <v>195</v>
      </c>
      <c r="J425" s="303" t="s">
        <v>195</v>
      </c>
      <c r="K425" s="303" t="s">
        <v>195</v>
      </c>
      <c r="L425" s="298" t="s">
        <v>522</v>
      </c>
      <c r="M425" s="298" t="s">
        <v>522</v>
      </c>
    </row>
    <row r="426" spans="1:13" x14ac:dyDescent="0.25">
      <c r="A426" s="326" t="s">
        <v>659</v>
      </c>
      <c r="B426" s="294">
        <v>91.7</v>
      </c>
      <c r="C426" s="294">
        <v>0.40600000000000003</v>
      </c>
      <c r="D426" s="303" t="s">
        <v>195</v>
      </c>
      <c r="E426" s="303" t="s">
        <v>195</v>
      </c>
      <c r="F426" s="303" t="s">
        <v>195</v>
      </c>
      <c r="G426" s="303" t="s">
        <v>195</v>
      </c>
      <c r="H426" s="303" t="s">
        <v>195</v>
      </c>
      <c r="I426" s="303" t="s">
        <v>195</v>
      </c>
      <c r="J426" s="298" t="s">
        <v>522</v>
      </c>
      <c r="K426" s="298" t="s">
        <v>522</v>
      </c>
      <c r="L426" s="298" t="s">
        <v>522</v>
      </c>
      <c r="M426" s="298" t="s">
        <v>522</v>
      </c>
    </row>
    <row r="427" spans="1:13" x14ac:dyDescent="0.25">
      <c r="A427" s="326" t="s">
        <v>660</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661</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662</v>
      </c>
      <c r="B429" s="294">
        <v>27383.218865213978</v>
      </c>
      <c r="C429" s="294">
        <v>3.056</v>
      </c>
      <c r="D429" s="303" t="s">
        <v>195</v>
      </c>
      <c r="E429" s="303" t="s">
        <v>195</v>
      </c>
      <c r="F429" s="303" t="s">
        <v>195</v>
      </c>
      <c r="G429" s="303" t="s">
        <v>195</v>
      </c>
      <c r="H429" s="303" t="s">
        <v>195</v>
      </c>
      <c r="I429" s="303" t="s">
        <v>195</v>
      </c>
      <c r="J429" s="298" t="s">
        <v>522</v>
      </c>
      <c r="K429" s="298" t="s">
        <v>522</v>
      </c>
      <c r="L429" s="298" t="s">
        <v>522</v>
      </c>
      <c r="M429" s="298" t="s">
        <v>522</v>
      </c>
    </row>
    <row r="430" spans="1:13" x14ac:dyDescent="0.25">
      <c r="A430" s="326" t="s">
        <v>663</v>
      </c>
      <c r="B430" s="303" t="s">
        <v>195</v>
      </c>
      <c r="C430" s="303" t="s">
        <v>195</v>
      </c>
      <c r="D430" s="303" t="s">
        <v>195</v>
      </c>
      <c r="E430" s="294">
        <v>20040.325102040817</v>
      </c>
      <c r="F430" s="294" t="s">
        <v>520</v>
      </c>
      <c r="G430" s="294" t="s">
        <v>520</v>
      </c>
      <c r="H430" s="294" t="s">
        <v>520</v>
      </c>
      <c r="I430" s="294" t="s">
        <v>520</v>
      </c>
      <c r="J430" s="303" t="s">
        <v>195</v>
      </c>
      <c r="K430" s="303" t="s">
        <v>195</v>
      </c>
      <c r="L430" s="303" t="s">
        <v>195</v>
      </c>
      <c r="M430" s="303" t="s">
        <v>195</v>
      </c>
    </row>
    <row r="431" spans="1:13" x14ac:dyDescent="0.25">
      <c r="A431" s="328" t="s">
        <v>3407</v>
      </c>
      <c r="B431" s="294">
        <v>6491.041979844872</v>
      </c>
      <c r="C431" s="294" t="s">
        <v>582</v>
      </c>
      <c r="D431" s="294" t="s">
        <v>520</v>
      </c>
      <c r="E431" s="294" t="s">
        <v>520</v>
      </c>
      <c r="F431" s="294" t="s">
        <v>520</v>
      </c>
      <c r="G431" s="294" t="s">
        <v>520</v>
      </c>
      <c r="H431" s="294" t="s">
        <v>520</v>
      </c>
      <c r="I431" s="294" t="s">
        <v>520</v>
      </c>
      <c r="J431" s="294">
        <v>55.249069497127223</v>
      </c>
      <c r="K431" s="294">
        <v>188.72091220254887</v>
      </c>
      <c r="L431" s="294">
        <v>213.37603828081271</v>
      </c>
      <c r="M431" s="294">
        <v>228.15769905799976</v>
      </c>
    </row>
    <row r="432" spans="1:13" x14ac:dyDescent="0.25">
      <c r="A432" s="244" t="s">
        <v>664</v>
      </c>
      <c r="B432" s="294">
        <v>77196.299037699835</v>
      </c>
      <c r="C432" s="294">
        <v>0.96083966399999998</v>
      </c>
      <c r="D432" s="294" t="s">
        <v>520</v>
      </c>
      <c r="E432" s="294" t="s">
        <v>582</v>
      </c>
      <c r="F432" s="294">
        <v>3439.7541856200496</v>
      </c>
      <c r="G432" s="294" t="s">
        <v>520</v>
      </c>
      <c r="H432" s="294">
        <v>0.12041830440901</v>
      </c>
      <c r="I432" s="294" t="s">
        <v>520</v>
      </c>
      <c r="J432" s="294">
        <v>60.032090854165958</v>
      </c>
      <c r="K432" s="294">
        <v>752.39490757758881</v>
      </c>
      <c r="L432" s="294">
        <v>44.874287061635293</v>
      </c>
      <c r="M432" s="294">
        <v>158.39225986800554</v>
      </c>
    </row>
    <row r="433" spans="1:13" x14ac:dyDescent="0.25">
      <c r="A433" s="326" t="s">
        <v>665</v>
      </c>
      <c r="B433" s="294">
        <v>70075.972196806615</v>
      </c>
      <c r="C433" s="294">
        <v>0.57413966400000005</v>
      </c>
      <c r="D433" s="303" t="s">
        <v>195</v>
      </c>
      <c r="E433" s="303" t="s">
        <v>195</v>
      </c>
      <c r="F433" s="303" t="s">
        <v>195</v>
      </c>
      <c r="G433" s="303" t="s">
        <v>195</v>
      </c>
      <c r="H433" s="303" t="s">
        <v>195</v>
      </c>
      <c r="I433" s="303" t="s">
        <v>195</v>
      </c>
      <c r="J433" s="298" t="s">
        <v>522</v>
      </c>
      <c r="K433" s="298" t="s">
        <v>522</v>
      </c>
      <c r="L433" s="298" t="s">
        <v>522</v>
      </c>
      <c r="M433" s="298" t="s">
        <v>522</v>
      </c>
    </row>
    <row r="434" spans="1:13" x14ac:dyDescent="0.25">
      <c r="A434" s="326" t="s">
        <v>666</v>
      </c>
      <c r="B434" s="294">
        <v>1391.9</v>
      </c>
      <c r="C434" s="294">
        <v>0.38669999999999999</v>
      </c>
      <c r="D434" s="303" t="s">
        <v>195</v>
      </c>
      <c r="E434" s="303" t="s">
        <v>195</v>
      </c>
      <c r="F434" s="303" t="s">
        <v>195</v>
      </c>
      <c r="G434" s="303" t="s">
        <v>195</v>
      </c>
      <c r="H434" s="303" t="s">
        <v>195</v>
      </c>
      <c r="I434" s="303" t="s">
        <v>195</v>
      </c>
      <c r="J434" s="298" t="s">
        <v>522</v>
      </c>
      <c r="K434" s="298" t="s">
        <v>522</v>
      </c>
      <c r="L434" s="298" t="s">
        <v>522</v>
      </c>
      <c r="M434" s="298" t="s">
        <v>522</v>
      </c>
    </row>
    <row r="435" spans="1:13" x14ac:dyDescent="0.25">
      <c r="A435" s="326" t="s">
        <v>667</v>
      </c>
      <c r="B435" s="294">
        <v>4142.0497045616085</v>
      </c>
      <c r="C435" s="303" t="s">
        <v>195</v>
      </c>
      <c r="D435" s="303" t="s">
        <v>195</v>
      </c>
      <c r="E435" s="303" t="s">
        <v>195</v>
      </c>
      <c r="F435" s="294">
        <v>3439.7541856200496</v>
      </c>
      <c r="G435" s="303" t="s">
        <v>195</v>
      </c>
      <c r="H435" s="294" t="s">
        <v>520</v>
      </c>
      <c r="I435" s="303" t="s">
        <v>195</v>
      </c>
      <c r="J435" s="298" t="s">
        <v>522</v>
      </c>
      <c r="K435" s="298" t="s">
        <v>522</v>
      </c>
      <c r="L435" s="298" t="s">
        <v>522</v>
      </c>
      <c r="M435" s="298" t="s">
        <v>522</v>
      </c>
    </row>
    <row r="436" spans="1:13" x14ac:dyDescent="0.25">
      <c r="A436" s="328" t="s">
        <v>668</v>
      </c>
      <c r="B436" s="294">
        <v>2.9424154986548698</v>
      </c>
      <c r="C436" s="303" t="s">
        <v>195</v>
      </c>
      <c r="D436" s="303" t="s">
        <v>195</v>
      </c>
      <c r="E436" s="294" t="s">
        <v>582</v>
      </c>
      <c r="F436" s="294" t="s">
        <v>520</v>
      </c>
      <c r="G436" s="294" t="s">
        <v>520</v>
      </c>
      <c r="H436" s="294">
        <v>0.12041830440901</v>
      </c>
      <c r="I436" s="303" t="s">
        <v>195</v>
      </c>
      <c r="J436" s="298" t="s">
        <v>522</v>
      </c>
      <c r="K436" s="298" t="s">
        <v>522</v>
      </c>
      <c r="L436" s="298" t="s">
        <v>522</v>
      </c>
      <c r="M436" s="298" t="s">
        <v>522</v>
      </c>
    </row>
    <row r="437" spans="1:13" x14ac:dyDescent="0.25">
      <c r="A437" s="329" t="s">
        <v>669</v>
      </c>
      <c r="B437" s="294">
        <v>553.25</v>
      </c>
      <c r="C437" s="303" t="s">
        <v>195</v>
      </c>
      <c r="D437" s="303" t="s">
        <v>195</v>
      </c>
      <c r="E437" s="303" t="s">
        <v>195</v>
      </c>
      <c r="F437" s="303" t="s">
        <v>195</v>
      </c>
      <c r="G437" s="303" t="s">
        <v>195</v>
      </c>
      <c r="H437" s="303" t="s">
        <v>195</v>
      </c>
      <c r="I437" s="303" t="s">
        <v>195</v>
      </c>
      <c r="J437" s="298" t="s">
        <v>522</v>
      </c>
      <c r="K437" s="298" t="s">
        <v>522</v>
      </c>
      <c r="L437" s="298" t="s">
        <v>522</v>
      </c>
      <c r="M437" s="298" t="s">
        <v>522</v>
      </c>
    </row>
    <row r="438" spans="1:13" x14ac:dyDescent="0.25">
      <c r="A438" s="329" t="s">
        <v>670</v>
      </c>
      <c r="B438" s="294">
        <v>1030.18472083296</v>
      </c>
      <c r="C438" s="303" t="s">
        <v>195</v>
      </c>
      <c r="D438" s="303" t="s">
        <v>195</v>
      </c>
      <c r="E438" s="303" t="s">
        <v>195</v>
      </c>
      <c r="F438" s="303" t="s">
        <v>195</v>
      </c>
      <c r="G438" s="303" t="s">
        <v>195</v>
      </c>
      <c r="H438" s="303" t="s">
        <v>195</v>
      </c>
      <c r="I438" s="303" t="s">
        <v>195</v>
      </c>
      <c r="J438" s="298" t="s">
        <v>522</v>
      </c>
      <c r="K438" s="298" t="s">
        <v>522</v>
      </c>
      <c r="L438" s="298" t="s">
        <v>522</v>
      </c>
      <c r="M438" s="298" t="s">
        <v>522</v>
      </c>
    </row>
    <row r="439" spans="1:13" x14ac:dyDescent="0.25">
      <c r="A439" s="326" t="s">
        <v>3408</v>
      </c>
      <c r="B439" s="294" t="s">
        <v>520</v>
      </c>
      <c r="C439" s="294" t="s">
        <v>520</v>
      </c>
      <c r="D439" s="294" t="s">
        <v>520</v>
      </c>
      <c r="E439" s="294" t="s">
        <v>520</v>
      </c>
      <c r="F439" s="294" t="s">
        <v>520</v>
      </c>
      <c r="G439" s="294" t="s">
        <v>520</v>
      </c>
      <c r="H439" s="294" t="s">
        <v>520</v>
      </c>
      <c r="I439" s="294" t="s">
        <v>520</v>
      </c>
      <c r="J439" s="294">
        <v>60.032090854165958</v>
      </c>
      <c r="K439" s="294">
        <v>752.39490757758881</v>
      </c>
      <c r="L439" s="294">
        <v>44.874287061635293</v>
      </c>
      <c r="M439" s="294">
        <v>158.39225986800554</v>
      </c>
    </row>
    <row r="440" spans="1:13" x14ac:dyDescent="0.25">
      <c r="A440" s="330" t="s">
        <v>671</v>
      </c>
      <c r="B440" s="294" t="s">
        <v>522</v>
      </c>
      <c r="C440" s="294" t="s">
        <v>520</v>
      </c>
      <c r="D440" s="294" t="s">
        <v>520</v>
      </c>
      <c r="E440" s="303" t="s">
        <v>195</v>
      </c>
      <c r="F440" s="303" t="s">
        <v>195</v>
      </c>
      <c r="G440" s="303" t="s">
        <v>195</v>
      </c>
      <c r="H440" s="303" t="s">
        <v>195</v>
      </c>
      <c r="I440" s="303" t="s">
        <v>195</v>
      </c>
      <c r="J440" s="294" t="s">
        <v>520</v>
      </c>
      <c r="K440" s="294" t="s">
        <v>520</v>
      </c>
      <c r="L440" s="294" t="s">
        <v>520</v>
      </c>
      <c r="M440" s="294" t="s">
        <v>520</v>
      </c>
    </row>
    <row r="441" spans="1:13" x14ac:dyDescent="0.25">
      <c r="A441" s="331" t="s">
        <v>672</v>
      </c>
      <c r="B441" s="294" t="s">
        <v>522</v>
      </c>
      <c r="C441" s="294" t="s">
        <v>520</v>
      </c>
      <c r="D441" s="294" t="s">
        <v>520</v>
      </c>
      <c r="E441" s="303" t="s">
        <v>195</v>
      </c>
      <c r="F441" s="303" t="s">
        <v>195</v>
      </c>
      <c r="G441" s="303" t="s">
        <v>195</v>
      </c>
      <c r="H441" s="303" t="s">
        <v>195</v>
      </c>
      <c r="I441" s="303" t="s">
        <v>195</v>
      </c>
      <c r="J441" s="298" t="s">
        <v>520</v>
      </c>
      <c r="K441" s="298" t="s">
        <v>520</v>
      </c>
      <c r="L441" s="298" t="s">
        <v>520</v>
      </c>
      <c r="M441" s="298" t="s">
        <v>520</v>
      </c>
    </row>
    <row r="442" spans="1:13" x14ac:dyDescent="0.25">
      <c r="A442" s="331" t="s">
        <v>673</v>
      </c>
      <c r="B442" s="294" t="s">
        <v>522</v>
      </c>
      <c r="C442" s="294" t="s">
        <v>520</v>
      </c>
      <c r="D442" s="294" t="s">
        <v>520</v>
      </c>
      <c r="E442" s="303" t="s">
        <v>195</v>
      </c>
      <c r="F442" s="303" t="s">
        <v>195</v>
      </c>
      <c r="G442" s="303" t="s">
        <v>195</v>
      </c>
      <c r="H442" s="303" t="s">
        <v>195</v>
      </c>
      <c r="I442" s="303" t="s">
        <v>195</v>
      </c>
      <c r="J442" s="298" t="s">
        <v>520</v>
      </c>
      <c r="K442" s="298" t="s">
        <v>520</v>
      </c>
      <c r="L442" s="298" t="s">
        <v>520</v>
      </c>
      <c r="M442" s="298" t="s">
        <v>520</v>
      </c>
    </row>
    <row r="443" spans="1:13" x14ac:dyDescent="0.25">
      <c r="A443" s="332" t="s">
        <v>674</v>
      </c>
      <c r="B443" s="294" t="s">
        <v>522</v>
      </c>
      <c r="C443" s="294" t="s">
        <v>520</v>
      </c>
      <c r="D443" s="294" t="s">
        <v>520</v>
      </c>
      <c r="E443" s="303" t="s">
        <v>195</v>
      </c>
      <c r="F443" s="303" t="s">
        <v>195</v>
      </c>
      <c r="G443" s="303" t="s">
        <v>195</v>
      </c>
      <c r="H443" s="303" t="s">
        <v>195</v>
      </c>
      <c r="I443" s="303" t="s">
        <v>195</v>
      </c>
      <c r="J443" s="294" t="s">
        <v>520</v>
      </c>
      <c r="K443" s="294" t="s">
        <v>520</v>
      </c>
      <c r="L443" s="294" t="s">
        <v>520</v>
      </c>
      <c r="M443" s="294" t="s">
        <v>520</v>
      </c>
    </row>
    <row r="444" spans="1:13" x14ac:dyDescent="0.25">
      <c r="A444" s="333" t="s">
        <v>675</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676</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677</v>
      </c>
      <c r="B446" s="303" t="s">
        <v>195</v>
      </c>
      <c r="C446" s="303" t="s">
        <v>195</v>
      </c>
      <c r="D446" s="303" t="s">
        <v>195</v>
      </c>
      <c r="E446" s="294" t="s">
        <v>547</v>
      </c>
      <c r="F446" s="294" t="s">
        <v>547</v>
      </c>
      <c r="G446" s="294" t="s">
        <v>547</v>
      </c>
      <c r="H446" s="294" t="s">
        <v>547</v>
      </c>
      <c r="I446" s="294" t="s">
        <v>547</v>
      </c>
      <c r="J446" s="303" t="s">
        <v>195</v>
      </c>
      <c r="K446" s="303" t="s">
        <v>195</v>
      </c>
      <c r="L446" s="303" t="s">
        <v>195</v>
      </c>
      <c r="M446" s="303" t="s">
        <v>195</v>
      </c>
    </row>
    <row r="447" spans="1:13" x14ac:dyDescent="0.25">
      <c r="A447" s="331" t="s">
        <v>678</v>
      </c>
      <c r="B447" s="303" t="s">
        <v>195</v>
      </c>
      <c r="C447" s="303" t="s">
        <v>195</v>
      </c>
      <c r="D447" s="303" t="s">
        <v>195</v>
      </c>
      <c r="E447" s="294" t="s">
        <v>618</v>
      </c>
      <c r="F447" s="294" t="s">
        <v>618</v>
      </c>
      <c r="G447" s="294">
        <v>4.9702035437500003</v>
      </c>
      <c r="H447" s="294" t="s">
        <v>547</v>
      </c>
      <c r="I447" s="294" t="s">
        <v>547</v>
      </c>
      <c r="J447" s="303" t="s">
        <v>195</v>
      </c>
      <c r="K447" s="303" t="s">
        <v>195</v>
      </c>
      <c r="L447" s="303" t="s">
        <v>195</v>
      </c>
      <c r="M447" s="303" t="s">
        <v>195</v>
      </c>
    </row>
    <row r="448" spans="1:13" x14ac:dyDescent="0.25">
      <c r="A448" s="331" t="s">
        <v>679</v>
      </c>
      <c r="B448" s="303" t="s">
        <v>195</v>
      </c>
      <c r="C448" s="303" t="s">
        <v>195</v>
      </c>
      <c r="D448" s="303" t="s">
        <v>195</v>
      </c>
      <c r="E448" s="294">
        <v>1.84005186808937</v>
      </c>
      <c r="F448" s="294">
        <v>2.4884645670558498</v>
      </c>
      <c r="G448" s="294" t="s">
        <v>549</v>
      </c>
      <c r="H448" s="294">
        <v>3.4824456909999998E-4</v>
      </c>
      <c r="I448" s="294" t="s">
        <v>549</v>
      </c>
      <c r="J448" s="303" t="s">
        <v>195</v>
      </c>
      <c r="K448" s="303" t="s">
        <v>195</v>
      </c>
      <c r="L448" s="303" t="s">
        <v>195</v>
      </c>
      <c r="M448" s="303" t="s">
        <v>195</v>
      </c>
    </row>
    <row r="449" spans="1:13" x14ac:dyDescent="0.25">
      <c r="A449" s="331" t="s">
        <v>3409</v>
      </c>
      <c r="B449" s="303" t="s">
        <v>195</v>
      </c>
      <c r="C449" s="303" t="s">
        <v>195</v>
      </c>
      <c r="D449" s="303" t="s">
        <v>195</v>
      </c>
      <c r="E449" s="294" t="s">
        <v>547</v>
      </c>
      <c r="F449" s="294" t="s">
        <v>618</v>
      </c>
      <c r="G449" s="294">
        <v>13.247769375000001</v>
      </c>
      <c r="H449" s="294" t="s">
        <v>522</v>
      </c>
      <c r="I449" s="294" t="s">
        <v>522</v>
      </c>
      <c r="J449" s="303" t="s">
        <v>195</v>
      </c>
      <c r="K449" s="303" t="s">
        <v>195</v>
      </c>
      <c r="L449" s="303" t="s">
        <v>195</v>
      </c>
      <c r="M449" s="303" t="s">
        <v>195</v>
      </c>
    </row>
    <row r="450" spans="1:13" x14ac:dyDescent="0.25">
      <c r="A450" s="334" t="s">
        <v>680</v>
      </c>
      <c r="B450" s="303" t="s">
        <v>195</v>
      </c>
      <c r="C450" s="303" t="s">
        <v>195</v>
      </c>
      <c r="D450" s="303" t="s">
        <v>195</v>
      </c>
      <c r="E450" s="294">
        <v>99978.817182500003</v>
      </c>
      <c r="F450" s="294">
        <v>15.660888</v>
      </c>
      <c r="G450" s="294">
        <v>7313.5339055999993</v>
      </c>
      <c r="H450" s="294" t="s">
        <v>520</v>
      </c>
      <c r="I450" s="294" t="s">
        <v>520</v>
      </c>
      <c r="J450" s="303" t="s">
        <v>195</v>
      </c>
      <c r="K450" s="303" t="s">
        <v>195</v>
      </c>
      <c r="L450" s="303" t="s">
        <v>195</v>
      </c>
      <c r="M450" s="303" t="s">
        <v>195</v>
      </c>
    </row>
    <row r="451" spans="1:13" x14ac:dyDescent="0.25">
      <c r="A451" s="331" t="s">
        <v>681</v>
      </c>
      <c r="B451" s="303" t="s">
        <v>195</v>
      </c>
      <c r="C451" s="303" t="s">
        <v>195</v>
      </c>
      <c r="D451" s="303" t="s">
        <v>195</v>
      </c>
      <c r="E451" s="294">
        <v>89653.230582500008</v>
      </c>
      <c r="F451" s="294" t="s">
        <v>520</v>
      </c>
      <c r="G451" s="294" t="s">
        <v>3269</v>
      </c>
      <c r="H451" s="294" t="s">
        <v>520</v>
      </c>
      <c r="I451" s="294" t="s">
        <v>520</v>
      </c>
      <c r="J451" s="303" t="s">
        <v>195</v>
      </c>
      <c r="K451" s="303" t="s">
        <v>195</v>
      </c>
      <c r="L451" s="303" t="s">
        <v>195</v>
      </c>
      <c r="M451" s="303" t="s">
        <v>195</v>
      </c>
    </row>
    <row r="452" spans="1:13" x14ac:dyDescent="0.25">
      <c r="A452" s="331" t="s">
        <v>682</v>
      </c>
      <c r="B452" s="303" t="s">
        <v>195</v>
      </c>
      <c r="C452" s="303" t="s">
        <v>195</v>
      </c>
      <c r="D452" s="303" t="s">
        <v>195</v>
      </c>
      <c r="E452" s="294">
        <v>1490.8036</v>
      </c>
      <c r="F452" s="294" t="s">
        <v>520</v>
      </c>
      <c r="G452" s="294" t="s">
        <v>522</v>
      </c>
      <c r="H452" s="294" t="s">
        <v>520</v>
      </c>
      <c r="I452" s="294" t="s">
        <v>520</v>
      </c>
      <c r="J452" s="303" t="s">
        <v>195</v>
      </c>
      <c r="K452" s="303" t="s">
        <v>195</v>
      </c>
      <c r="L452" s="303" t="s">
        <v>195</v>
      </c>
      <c r="M452" s="303" t="s">
        <v>195</v>
      </c>
    </row>
    <row r="453" spans="1:13" x14ac:dyDescent="0.25">
      <c r="A453" s="331" t="s">
        <v>683</v>
      </c>
      <c r="B453" s="303" t="s">
        <v>195</v>
      </c>
      <c r="C453" s="303" t="s">
        <v>195</v>
      </c>
      <c r="D453" s="303" t="s">
        <v>195</v>
      </c>
      <c r="E453" s="294">
        <v>301.25799999999998</v>
      </c>
      <c r="F453" s="294">
        <v>15.660888</v>
      </c>
      <c r="G453" s="294" t="s">
        <v>522</v>
      </c>
      <c r="H453" s="294" t="s">
        <v>520</v>
      </c>
      <c r="I453" s="294" t="s">
        <v>520</v>
      </c>
      <c r="J453" s="303" t="s">
        <v>195</v>
      </c>
      <c r="K453" s="303" t="s">
        <v>195</v>
      </c>
      <c r="L453" s="303" t="s">
        <v>195</v>
      </c>
      <c r="M453" s="303" t="s">
        <v>195</v>
      </c>
    </row>
    <row r="454" spans="1:13" x14ac:dyDescent="0.25">
      <c r="A454" s="331" t="s">
        <v>684</v>
      </c>
      <c r="B454" s="303" t="s">
        <v>195</v>
      </c>
      <c r="C454" s="303" t="s">
        <v>195</v>
      </c>
      <c r="D454" s="303" t="s">
        <v>195</v>
      </c>
      <c r="E454" s="294">
        <v>8533.5249999999996</v>
      </c>
      <c r="F454" s="294" t="s">
        <v>520</v>
      </c>
      <c r="G454" s="294" t="s">
        <v>594</v>
      </c>
      <c r="H454" s="294" t="s">
        <v>520</v>
      </c>
      <c r="I454" s="294" t="s">
        <v>520</v>
      </c>
      <c r="J454" s="303" t="s">
        <v>195</v>
      </c>
      <c r="K454" s="303" t="s">
        <v>195</v>
      </c>
      <c r="L454" s="303" t="s">
        <v>195</v>
      </c>
      <c r="M454" s="303" t="s">
        <v>195</v>
      </c>
    </row>
    <row r="455" spans="1:13" x14ac:dyDescent="0.25">
      <c r="A455" s="331" t="s">
        <v>685</v>
      </c>
      <c r="B455" s="303" t="s">
        <v>195</v>
      </c>
      <c r="C455" s="303" t="s">
        <v>195</v>
      </c>
      <c r="D455" s="303" t="s">
        <v>195</v>
      </c>
      <c r="E455" s="294" t="s">
        <v>520</v>
      </c>
      <c r="F455" s="294" t="s">
        <v>520</v>
      </c>
      <c r="G455" s="294" t="s">
        <v>522</v>
      </c>
      <c r="H455" s="294" t="s">
        <v>520</v>
      </c>
      <c r="I455" s="294" t="s">
        <v>520</v>
      </c>
      <c r="J455" s="303" t="s">
        <v>195</v>
      </c>
      <c r="K455" s="303" t="s">
        <v>195</v>
      </c>
      <c r="L455" s="303" t="s">
        <v>195</v>
      </c>
      <c r="M455" s="303" t="s">
        <v>195</v>
      </c>
    </row>
    <row r="456" spans="1:13" x14ac:dyDescent="0.25">
      <c r="A456" s="332" t="s">
        <v>686</v>
      </c>
      <c r="B456" s="303" t="s">
        <v>195</v>
      </c>
      <c r="C456" s="303" t="s">
        <v>195</v>
      </c>
      <c r="D456" s="303" t="s">
        <v>195</v>
      </c>
      <c r="E456" s="294" t="s">
        <v>520</v>
      </c>
      <c r="F456" s="294" t="s">
        <v>520</v>
      </c>
      <c r="G456" s="294">
        <v>7313.5339055999993</v>
      </c>
      <c r="H456" s="294" t="s">
        <v>520</v>
      </c>
      <c r="I456" s="294" t="s">
        <v>520</v>
      </c>
      <c r="J456" s="303" t="s">
        <v>195</v>
      </c>
      <c r="K456" s="303" t="s">
        <v>195</v>
      </c>
      <c r="L456" s="303" t="s">
        <v>195</v>
      </c>
      <c r="M456" s="303" t="s">
        <v>195</v>
      </c>
    </row>
    <row r="457" spans="1:13" x14ac:dyDescent="0.25">
      <c r="A457" s="333" t="s">
        <v>687</v>
      </c>
      <c r="B457" s="294" t="s">
        <v>543</v>
      </c>
      <c r="C457" s="294" t="s">
        <v>520</v>
      </c>
      <c r="D457" s="294">
        <v>14.15208194400004</v>
      </c>
      <c r="E457" s="294" t="s">
        <v>520</v>
      </c>
      <c r="F457" s="294" t="s">
        <v>520</v>
      </c>
      <c r="G457" s="294" t="s">
        <v>520</v>
      </c>
      <c r="H457" s="294">
        <v>0.36624329245062998</v>
      </c>
      <c r="I457" s="294" t="s">
        <v>520</v>
      </c>
      <c r="J457" s="294">
        <v>3.0595650574289701</v>
      </c>
      <c r="K457" s="294">
        <v>2.2218459027463999</v>
      </c>
      <c r="L457" s="294">
        <v>3851.2231308671667</v>
      </c>
      <c r="M457" s="294">
        <v>0.17191986356898001</v>
      </c>
    </row>
    <row r="458" spans="1:13" x14ac:dyDescent="0.25">
      <c r="A458" s="331" t="s">
        <v>688</v>
      </c>
      <c r="B458" s="303" t="s">
        <v>195</v>
      </c>
      <c r="C458" s="303" t="s">
        <v>195</v>
      </c>
      <c r="D458" s="303" t="s">
        <v>195</v>
      </c>
      <c r="E458" s="294" t="s">
        <v>520</v>
      </c>
      <c r="F458" s="294" t="s">
        <v>520</v>
      </c>
      <c r="G458" s="294" t="s">
        <v>520</v>
      </c>
      <c r="H458" s="294">
        <v>0.36624329245062998</v>
      </c>
      <c r="I458" s="294" t="s">
        <v>520</v>
      </c>
      <c r="J458" s="303" t="s">
        <v>195</v>
      </c>
      <c r="K458" s="303" t="s">
        <v>195</v>
      </c>
      <c r="L458" s="303" t="s">
        <v>195</v>
      </c>
      <c r="M458" s="303" t="s">
        <v>195</v>
      </c>
    </row>
    <row r="459" spans="1:13" x14ac:dyDescent="0.25">
      <c r="A459" s="331" t="s">
        <v>3410</v>
      </c>
      <c r="B459" s="303" t="s">
        <v>195</v>
      </c>
      <c r="C459" s="303" t="s">
        <v>195</v>
      </c>
      <c r="D459" s="303" t="s">
        <v>195</v>
      </c>
      <c r="E459" s="303" t="s">
        <v>195</v>
      </c>
      <c r="F459" s="294" t="s">
        <v>520</v>
      </c>
      <c r="G459" s="294" t="s">
        <v>195</v>
      </c>
      <c r="H459" s="294" t="s">
        <v>547</v>
      </c>
      <c r="I459" s="303" t="s">
        <v>195</v>
      </c>
      <c r="J459" s="303" t="s">
        <v>195</v>
      </c>
      <c r="K459" s="303" t="s">
        <v>195</v>
      </c>
      <c r="L459" s="303" t="s">
        <v>195</v>
      </c>
      <c r="M459" s="303" t="s">
        <v>195</v>
      </c>
    </row>
    <row r="460" spans="1:13" x14ac:dyDescent="0.25">
      <c r="A460" s="331" t="s">
        <v>3411</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689</v>
      </c>
      <c r="B461" s="294" t="s">
        <v>543</v>
      </c>
      <c r="C461" s="294" t="s">
        <v>520</v>
      </c>
      <c r="D461" s="294" t="s">
        <v>520</v>
      </c>
      <c r="E461" s="294" t="s">
        <v>520</v>
      </c>
      <c r="F461" s="294" t="s">
        <v>520</v>
      </c>
      <c r="G461" s="294" t="s">
        <v>520</v>
      </c>
      <c r="H461" s="294" t="s">
        <v>520</v>
      </c>
      <c r="I461" s="294" t="s">
        <v>520</v>
      </c>
      <c r="J461" s="294">
        <v>3.0595650574289701</v>
      </c>
      <c r="K461" s="294">
        <v>2.2218459027463999</v>
      </c>
      <c r="L461" s="294">
        <v>3851.2231308671667</v>
      </c>
      <c r="M461" s="294">
        <v>0.17191986356898001</v>
      </c>
    </row>
    <row r="462" spans="1:13" x14ac:dyDescent="0.25">
      <c r="A462" s="330" t="s">
        <v>690</v>
      </c>
      <c r="B462" s="294" t="s">
        <v>520</v>
      </c>
      <c r="C462" s="294" t="s">
        <v>520</v>
      </c>
      <c r="D462" s="294">
        <v>0.41200961784130002</v>
      </c>
      <c r="E462" s="294" t="s">
        <v>554</v>
      </c>
      <c r="F462" s="294" t="s">
        <v>554</v>
      </c>
      <c r="G462" s="294" t="s">
        <v>520</v>
      </c>
      <c r="H462" s="294" t="s">
        <v>554</v>
      </c>
      <c r="I462" s="294" t="s">
        <v>554</v>
      </c>
      <c r="J462" s="294">
        <v>453.82441954455231</v>
      </c>
      <c r="K462" s="294">
        <v>613.85632533670321</v>
      </c>
      <c r="L462" s="294">
        <v>1739.7462559347221</v>
      </c>
      <c r="M462" s="294">
        <v>310.00149700742173</v>
      </c>
    </row>
    <row r="464" spans="1:13" x14ac:dyDescent="0.25">
      <c r="A464" s="50" t="s">
        <v>691</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393" t="s">
        <v>692</v>
      </c>
      <c r="B466" s="393"/>
      <c r="C466" s="393"/>
      <c r="D466" s="393"/>
      <c r="E466" s="393"/>
      <c r="F466" s="393"/>
      <c r="G466" s="393"/>
      <c r="H466" s="393"/>
      <c r="I466" s="393"/>
      <c r="J466" s="393"/>
      <c r="K466" s="393"/>
      <c r="L466" s="393"/>
      <c r="M466" s="393"/>
      <c r="N466" s="393"/>
      <c r="O466" s="393"/>
      <c r="P466" s="393"/>
      <c r="Q466" s="393"/>
      <c r="R466" s="235"/>
      <c r="S466" s="235"/>
      <c r="T466" s="235"/>
      <c r="U466" s="235"/>
      <c r="V466" s="235"/>
      <c r="W466" s="235"/>
      <c r="X466" s="235"/>
      <c r="Y466" s="235"/>
      <c r="Z466" s="235"/>
      <c r="AA466" s="235"/>
      <c r="AB466" s="235"/>
      <c r="AC466" s="235"/>
      <c r="AD466" s="235"/>
      <c r="AE466" s="235"/>
      <c r="AF466" s="246"/>
      <c r="AG466" s="235"/>
      <c r="AH466" s="235"/>
      <c r="AI466" s="49" t="s">
        <v>504</v>
      </c>
      <c r="AJ466" s="233"/>
    </row>
    <row r="467" spans="1:36" ht="15.75" x14ac:dyDescent="0.25">
      <c r="A467" s="247" t="s">
        <v>693</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3421</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505</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387" t="s">
        <v>506</v>
      </c>
      <c r="B470" s="249" t="s">
        <v>694</v>
      </c>
      <c r="C470" s="250" t="s">
        <v>695</v>
      </c>
      <c r="D470" s="250" t="s">
        <v>696</v>
      </c>
      <c r="E470" s="250" t="s">
        <v>697</v>
      </c>
      <c r="F470" s="250" t="s">
        <v>698</v>
      </c>
      <c r="G470" s="250" t="s">
        <v>699</v>
      </c>
      <c r="H470" s="250" t="s">
        <v>700</v>
      </c>
      <c r="I470" s="250" t="s">
        <v>701</v>
      </c>
      <c r="J470" s="250" t="s">
        <v>702</v>
      </c>
      <c r="K470" s="250" t="s">
        <v>703</v>
      </c>
      <c r="L470" s="250" t="s">
        <v>704</v>
      </c>
      <c r="M470" s="250" t="s">
        <v>705</v>
      </c>
      <c r="N470" s="250" t="s">
        <v>706</v>
      </c>
      <c r="O470" s="250" t="s">
        <v>707</v>
      </c>
      <c r="P470" s="250" t="s">
        <v>708</v>
      </c>
      <c r="Q470" s="250" t="s">
        <v>709</v>
      </c>
      <c r="R470" s="250" t="s">
        <v>710</v>
      </c>
      <c r="S470" s="251" t="s">
        <v>711</v>
      </c>
      <c r="T470" s="251" t="s">
        <v>712</v>
      </c>
      <c r="U470" s="252" t="s">
        <v>713</v>
      </c>
      <c r="V470" s="250" t="s">
        <v>714</v>
      </c>
      <c r="W470" s="253" t="s">
        <v>715</v>
      </c>
      <c r="X470" s="253" t="s">
        <v>716</v>
      </c>
      <c r="Y470" s="253" t="s">
        <v>717</v>
      </c>
      <c r="Z470" s="253" t="s">
        <v>718</v>
      </c>
      <c r="AA470" s="253" t="s">
        <v>719</v>
      </c>
      <c r="AB470" s="253" t="s">
        <v>720</v>
      </c>
      <c r="AC470" s="253" t="s">
        <v>721</v>
      </c>
      <c r="AD470" s="254" t="s">
        <v>722</v>
      </c>
      <c r="AE470" s="254" t="s">
        <v>723</v>
      </c>
      <c r="AF470" s="252" t="s">
        <v>724</v>
      </c>
      <c r="AG470" s="250" t="s">
        <v>725</v>
      </c>
      <c r="AH470" s="252" t="s">
        <v>642</v>
      </c>
      <c r="AI470" s="251" t="s">
        <v>643</v>
      </c>
      <c r="AJ470" s="66" t="s">
        <v>726</v>
      </c>
    </row>
    <row r="471" spans="1:36" ht="38.25" thickBot="1" x14ac:dyDescent="0.3">
      <c r="A471" s="388"/>
      <c r="B471" s="389" t="s">
        <v>3271</v>
      </c>
      <c r="C471" s="390"/>
      <c r="D471" s="390"/>
      <c r="E471" s="390"/>
      <c r="F471" s="390"/>
      <c r="G471" s="390"/>
      <c r="H471" s="390"/>
      <c r="I471" s="390"/>
      <c r="J471" s="390"/>
      <c r="K471" s="390"/>
      <c r="L471" s="390"/>
      <c r="M471" s="390"/>
      <c r="N471" s="390"/>
      <c r="O471" s="390"/>
      <c r="P471" s="390"/>
      <c r="Q471" s="390"/>
      <c r="R471" s="391"/>
      <c r="S471" s="289"/>
      <c r="T471" s="289"/>
      <c r="U471" s="380" t="s">
        <v>727</v>
      </c>
      <c r="V471" s="381"/>
      <c r="W471" s="389" t="s">
        <v>3271</v>
      </c>
      <c r="X471" s="390"/>
      <c r="Y471" s="390"/>
      <c r="Z471" s="390"/>
      <c r="AA471" s="390"/>
      <c r="AB471" s="390"/>
      <c r="AC471" s="391"/>
      <c r="AD471" s="289"/>
      <c r="AE471" s="289"/>
      <c r="AF471" s="380" t="s">
        <v>727</v>
      </c>
      <c r="AG471" s="381"/>
      <c r="AH471" s="255" t="s">
        <v>647</v>
      </c>
      <c r="AI471" s="290" t="s">
        <v>3271</v>
      </c>
      <c r="AJ471" s="256" t="s">
        <v>3271</v>
      </c>
    </row>
    <row r="472" spans="1:36" ht="15.75" thickTop="1" x14ac:dyDescent="0.25">
      <c r="A472" s="257" t="s">
        <v>728</v>
      </c>
      <c r="B472" s="294">
        <v>1368.6274879263533</v>
      </c>
      <c r="C472" s="294">
        <v>397.31929999999994</v>
      </c>
      <c r="D472" s="294" t="s">
        <v>825</v>
      </c>
      <c r="E472" s="294" t="s">
        <v>825</v>
      </c>
      <c r="F472" s="294">
        <v>2580.4423400000001</v>
      </c>
      <c r="G472" s="294" t="s">
        <v>545</v>
      </c>
      <c r="H472" s="294">
        <v>56052.275099999999</v>
      </c>
      <c r="I472" s="294" t="s">
        <v>545</v>
      </c>
      <c r="J472" s="294">
        <v>2093.1475999999998</v>
      </c>
      <c r="K472" s="294" t="s">
        <v>545</v>
      </c>
      <c r="L472" s="294" t="s">
        <v>825</v>
      </c>
      <c r="M472" s="294" t="s">
        <v>545</v>
      </c>
      <c r="N472" s="294" t="s">
        <v>545</v>
      </c>
      <c r="O472" s="294" t="s">
        <v>545</v>
      </c>
      <c r="P472" s="294" t="s">
        <v>545</v>
      </c>
      <c r="Q472" s="294">
        <v>117.73</v>
      </c>
      <c r="R472" s="294" t="s">
        <v>545</v>
      </c>
      <c r="S472" s="294" t="s">
        <v>825</v>
      </c>
      <c r="T472" s="294" t="s">
        <v>825</v>
      </c>
      <c r="U472" s="294">
        <v>1.84005186808937</v>
      </c>
      <c r="V472" s="303" t="s">
        <v>195</v>
      </c>
      <c r="W472" s="294">
        <v>539.28252369958398</v>
      </c>
      <c r="X472" s="294">
        <v>206.77996980802794</v>
      </c>
      <c r="Y472" s="294">
        <v>8.9719417447910903</v>
      </c>
      <c r="Z472" s="294" t="s">
        <v>545</v>
      </c>
      <c r="AA472" s="294">
        <v>11.42114438969833</v>
      </c>
      <c r="AB472" s="294" t="s">
        <v>545</v>
      </c>
      <c r="AC472" s="294" t="s">
        <v>825</v>
      </c>
      <c r="AD472" s="294" t="s">
        <v>545</v>
      </c>
      <c r="AE472" s="294" t="s">
        <v>545</v>
      </c>
      <c r="AF472" s="294">
        <v>2.4884645670558498</v>
      </c>
      <c r="AG472" s="303" t="s">
        <v>195</v>
      </c>
      <c r="AH472" s="294">
        <v>7332.5098355411983</v>
      </c>
      <c r="AI472" s="294">
        <v>517.67788417194004</v>
      </c>
      <c r="AJ472" s="294">
        <v>28.530150025699999</v>
      </c>
    </row>
    <row r="473" spans="1:36" x14ac:dyDescent="0.25">
      <c r="A473" s="257" t="s">
        <v>729</v>
      </c>
      <c r="B473" s="294">
        <v>1354.0760204081632</v>
      </c>
      <c r="C473" s="294" t="s">
        <v>520</v>
      </c>
      <c r="D473" s="294" t="s">
        <v>520</v>
      </c>
      <c r="E473" s="294" t="s">
        <v>520</v>
      </c>
      <c r="F473" s="294" t="s">
        <v>520</v>
      </c>
      <c r="G473" s="294" t="s">
        <v>520</v>
      </c>
      <c r="H473" s="294" t="s">
        <v>520</v>
      </c>
      <c r="I473" s="294" t="s">
        <v>520</v>
      </c>
      <c r="J473" s="294" t="s">
        <v>520</v>
      </c>
      <c r="K473" s="294" t="s">
        <v>520</v>
      </c>
      <c r="L473" s="294" t="s">
        <v>520</v>
      </c>
      <c r="M473" s="294" t="s">
        <v>520</v>
      </c>
      <c r="N473" s="294" t="s">
        <v>520</v>
      </c>
      <c r="O473" s="294" t="s">
        <v>520</v>
      </c>
      <c r="P473" s="294" t="s">
        <v>520</v>
      </c>
      <c r="Q473" s="294" t="s">
        <v>520</v>
      </c>
      <c r="R473" s="294" t="s">
        <v>520</v>
      </c>
      <c r="S473" s="294" t="s">
        <v>520</v>
      </c>
      <c r="T473" s="294" t="s">
        <v>520</v>
      </c>
      <c r="U473" s="294" t="s">
        <v>520</v>
      </c>
      <c r="V473" s="303" t="s">
        <v>195</v>
      </c>
      <c r="W473" s="294" t="s">
        <v>520</v>
      </c>
      <c r="X473" s="294" t="s">
        <v>520</v>
      </c>
      <c r="Y473" s="294" t="s">
        <v>520</v>
      </c>
      <c r="Z473" s="294" t="s">
        <v>520</v>
      </c>
      <c r="AA473" s="294" t="s">
        <v>520</v>
      </c>
      <c r="AB473" s="294" t="s">
        <v>520</v>
      </c>
      <c r="AC473" s="294" t="s">
        <v>520</v>
      </c>
      <c r="AD473" s="294" t="s">
        <v>520</v>
      </c>
      <c r="AE473" s="294" t="s">
        <v>520</v>
      </c>
      <c r="AF473" s="294" t="s">
        <v>520</v>
      </c>
      <c r="AG473" s="303" t="s">
        <v>195</v>
      </c>
      <c r="AH473" s="294" t="s">
        <v>520</v>
      </c>
      <c r="AI473" s="294" t="s">
        <v>520</v>
      </c>
      <c r="AJ473" s="294" t="s">
        <v>520</v>
      </c>
    </row>
    <row r="474" spans="1:36" x14ac:dyDescent="0.25">
      <c r="A474" s="331" t="s">
        <v>730</v>
      </c>
      <c r="B474" s="294">
        <v>1354.0760204081632</v>
      </c>
      <c r="C474" s="294" t="s">
        <v>520</v>
      </c>
      <c r="D474" s="294" t="s">
        <v>520</v>
      </c>
      <c r="E474" s="294" t="s">
        <v>520</v>
      </c>
      <c r="F474" s="294" t="s">
        <v>520</v>
      </c>
      <c r="G474" s="294" t="s">
        <v>520</v>
      </c>
      <c r="H474" s="294" t="s">
        <v>520</v>
      </c>
      <c r="I474" s="294" t="s">
        <v>520</v>
      </c>
      <c r="J474" s="294" t="s">
        <v>520</v>
      </c>
      <c r="K474" s="294" t="s">
        <v>520</v>
      </c>
      <c r="L474" s="294" t="s">
        <v>520</v>
      </c>
      <c r="M474" s="294" t="s">
        <v>520</v>
      </c>
      <c r="N474" s="294" t="s">
        <v>520</v>
      </c>
      <c r="O474" s="294" t="s">
        <v>520</v>
      </c>
      <c r="P474" s="294" t="s">
        <v>520</v>
      </c>
      <c r="Q474" s="294" t="s">
        <v>520</v>
      </c>
      <c r="R474" s="294" t="s">
        <v>520</v>
      </c>
      <c r="S474" s="294" t="s">
        <v>520</v>
      </c>
      <c r="T474" s="294" t="s">
        <v>520</v>
      </c>
      <c r="U474" s="294" t="s">
        <v>520</v>
      </c>
      <c r="V474" s="303" t="s">
        <v>195</v>
      </c>
      <c r="W474" s="294" t="s">
        <v>520</v>
      </c>
      <c r="X474" s="294" t="s">
        <v>520</v>
      </c>
      <c r="Y474" s="294" t="s">
        <v>520</v>
      </c>
      <c r="Z474" s="294" t="s">
        <v>520</v>
      </c>
      <c r="AA474" s="294" t="s">
        <v>520</v>
      </c>
      <c r="AB474" s="294" t="s">
        <v>520</v>
      </c>
      <c r="AC474" s="294" t="s">
        <v>520</v>
      </c>
      <c r="AD474" s="294" t="s">
        <v>520</v>
      </c>
      <c r="AE474" s="294" t="s">
        <v>520</v>
      </c>
      <c r="AF474" s="294" t="s">
        <v>520</v>
      </c>
      <c r="AG474" s="303" t="s">
        <v>195</v>
      </c>
      <c r="AH474" s="294" t="s">
        <v>520</v>
      </c>
      <c r="AI474" s="294" t="s">
        <v>520</v>
      </c>
      <c r="AJ474" s="294" t="s">
        <v>520</v>
      </c>
    </row>
    <row r="475" spans="1:36" x14ac:dyDescent="0.25">
      <c r="A475" s="335" t="s">
        <v>731</v>
      </c>
      <c r="B475" s="294">
        <v>1354.0760204081632</v>
      </c>
      <c r="C475" s="294" t="s">
        <v>520</v>
      </c>
      <c r="D475" s="294" t="s">
        <v>520</v>
      </c>
      <c r="E475" s="294" t="s">
        <v>520</v>
      </c>
      <c r="F475" s="294" t="s">
        <v>520</v>
      </c>
      <c r="G475" s="294" t="s">
        <v>520</v>
      </c>
      <c r="H475" s="294" t="s">
        <v>520</v>
      </c>
      <c r="I475" s="294" t="s">
        <v>520</v>
      </c>
      <c r="J475" s="294" t="s">
        <v>520</v>
      </c>
      <c r="K475" s="294" t="s">
        <v>520</v>
      </c>
      <c r="L475" s="294" t="s">
        <v>520</v>
      </c>
      <c r="M475" s="294" t="s">
        <v>520</v>
      </c>
      <c r="N475" s="294" t="s">
        <v>520</v>
      </c>
      <c r="O475" s="294" t="s">
        <v>520</v>
      </c>
      <c r="P475" s="294" t="s">
        <v>520</v>
      </c>
      <c r="Q475" s="294" t="s">
        <v>520</v>
      </c>
      <c r="R475" s="294" t="s">
        <v>520</v>
      </c>
      <c r="S475" s="294" t="s">
        <v>520</v>
      </c>
      <c r="T475" s="294" t="s">
        <v>520</v>
      </c>
      <c r="U475" s="294" t="s">
        <v>520</v>
      </c>
      <c r="V475" s="303" t="s">
        <v>195</v>
      </c>
      <c r="W475" s="294" t="s">
        <v>520</v>
      </c>
      <c r="X475" s="294" t="s">
        <v>520</v>
      </c>
      <c r="Y475" s="294" t="s">
        <v>520</v>
      </c>
      <c r="Z475" s="294" t="s">
        <v>520</v>
      </c>
      <c r="AA475" s="294" t="s">
        <v>520</v>
      </c>
      <c r="AB475" s="294" t="s">
        <v>520</v>
      </c>
      <c r="AC475" s="294" t="s">
        <v>520</v>
      </c>
      <c r="AD475" s="294" t="s">
        <v>520</v>
      </c>
      <c r="AE475" s="294" t="s">
        <v>520</v>
      </c>
      <c r="AF475" s="294" t="s">
        <v>520</v>
      </c>
      <c r="AG475" s="303" t="s">
        <v>195</v>
      </c>
      <c r="AH475" s="294" t="s">
        <v>520</v>
      </c>
      <c r="AI475" s="294" t="s">
        <v>520</v>
      </c>
      <c r="AJ475" s="294" t="s">
        <v>520</v>
      </c>
    </row>
    <row r="476" spans="1:36" x14ac:dyDescent="0.25">
      <c r="A476" s="335" t="s">
        <v>732</v>
      </c>
      <c r="B476" s="294" t="s">
        <v>520</v>
      </c>
      <c r="C476" s="294" t="s">
        <v>520</v>
      </c>
      <c r="D476" s="294" t="s">
        <v>520</v>
      </c>
      <c r="E476" s="294" t="s">
        <v>520</v>
      </c>
      <c r="F476" s="294" t="s">
        <v>520</v>
      </c>
      <c r="G476" s="294" t="s">
        <v>520</v>
      </c>
      <c r="H476" s="294" t="s">
        <v>520</v>
      </c>
      <c r="I476" s="294" t="s">
        <v>520</v>
      </c>
      <c r="J476" s="294" t="s">
        <v>520</v>
      </c>
      <c r="K476" s="294" t="s">
        <v>520</v>
      </c>
      <c r="L476" s="294" t="s">
        <v>520</v>
      </c>
      <c r="M476" s="294" t="s">
        <v>520</v>
      </c>
      <c r="N476" s="294" t="s">
        <v>520</v>
      </c>
      <c r="O476" s="294" t="s">
        <v>520</v>
      </c>
      <c r="P476" s="294" t="s">
        <v>520</v>
      </c>
      <c r="Q476" s="294" t="s">
        <v>520</v>
      </c>
      <c r="R476" s="294" t="s">
        <v>520</v>
      </c>
      <c r="S476" s="294" t="s">
        <v>520</v>
      </c>
      <c r="T476" s="294" t="s">
        <v>520</v>
      </c>
      <c r="U476" s="294" t="s">
        <v>520</v>
      </c>
      <c r="V476" s="303" t="s">
        <v>195</v>
      </c>
      <c r="W476" s="294" t="s">
        <v>520</v>
      </c>
      <c r="X476" s="294" t="s">
        <v>520</v>
      </c>
      <c r="Y476" s="294" t="s">
        <v>520</v>
      </c>
      <c r="Z476" s="294" t="s">
        <v>520</v>
      </c>
      <c r="AA476" s="294" t="s">
        <v>520</v>
      </c>
      <c r="AB476" s="294" t="s">
        <v>520</v>
      </c>
      <c r="AC476" s="294" t="s">
        <v>520</v>
      </c>
      <c r="AD476" s="294" t="s">
        <v>520</v>
      </c>
      <c r="AE476" s="294" t="s">
        <v>520</v>
      </c>
      <c r="AF476" s="294" t="s">
        <v>520</v>
      </c>
      <c r="AG476" s="303" t="s">
        <v>195</v>
      </c>
      <c r="AH476" s="294" t="s">
        <v>520</v>
      </c>
      <c r="AI476" s="294" t="s">
        <v>520</v>
      </c>
      <c r="AJ476" s="294" t="s">
        <v>520</v>
      </c>
    </row>
    <row r="477" spans="1:36" x14ac:dyDescent="0.25">
      <c r="A477" s="331" t="s">
        <v>733</v>
      </c>
      <c r="B477" s="294" t="s">
        <v>520</v>
      </c>
      <c r="C477" s="294" t="s">
        <v>520</v>
      </c>
      <c r="D477" s="294" t="s">
        <v>520</v>
      </c>
      <c r="E477" s="294" t="s">
        <v>520</v>
      </c>
      <c r="F477" s="294" t="s">
        <v>520</v>
      </c>
      <c r="G477" s="294" t="s">
        <v>520</v>
      </c>
      <c r="H477" s="294" t="s">
        <v>520</v>
      </c>
      <c r="I477" s="294" t="s">
        <v>520</v>
      </c>
      <c r="J477" s="294" t="s">
        <v>520</v>
      </c>
      <c r="K477" s="294" t="s">
        <v>520</v>
      </c>
      <c r="L477" s="294" t="s">
        <v>520</v>
      </c>
      <c r="M477" s="294" t="s">
        <v>520</v>
      </c>
      <c r="N477" s="294" t="s">
        <v>520</v>
      </c>
      <c r="O477" s="294" t="s">
        <v>520</v>
      </c>
      <c r="P477" s="294" t="s">
        <v>520</v>
      </c>
      <c r="Q477" s="294" t="s">
        <v>520</v>
      </c>
      <c r="R477" s="294" t="s">
        <v>520</v>
      </c>
      <c r="S477" s="294" t="s">
        <v>520</v>
      </c>
      <c r="T477" s="294" t="s">
        <v>520</v>
      </c>
      <c r="U477" s="294" t="s">
        <v>520</v>
      </c>
      <c r="V477" s="303" t="s">
        <v>195</v>
      </c>
      <c r="W477" s="294" t="s">
        <v>520</v>
      </c>
      <c r="X477" s="294" t="s">
        <v>520</v>
      </c>
      <c r="Y477" s="294" t="s">
        <v>520</v>
      </c>
      <c r="Z477" s="294" t="s">
        <v>520</v>
      </c>
      <c r="AA477" s="294" t="s">
        <v>520</v>
      </c>
      <c r="AB477" s="294" t="s">
        <v>520</v>
      </c>
      <c r="AC477" s="294" t="s">
        <v>520</v>
      </c>
      <c r="AD477" s="294" t="s">
        <v>520</v>
      </c>
      <c r="AE477" s="294" t="s">
        <v>520</v>
      </c>
      <c r="AF477" s="294" t="s">
        <v>520</v>
      </c>
      <c r="AG477" s="303" t="s">
        <v>195</v>
      </c>
      <c r="AH477" s="294" t="s">
        <v>520</v>
      </c>
      <c r="AI477" s="294" t="s">
        <v>520</v>
      </c>
      <c r="AJ477" s="294" t="s">
        <v>520</v>
      </c>
    </row>
    <row r="478" spans="1:36" x14ac:dyDescent="0.25">
      <c r="A478" s="257" t="s">
        <v>734</v>
      </c>
      <c r="B478" s="294" t="s">
        <v>520</v>
      </c>
      <c r="C478" s="294" t="s">
        <v>520</v>
      </c>
      <c r="D478" s="294" t="s">
        <v>520</v>
      </c>
      <c r="E478" s="294" t="s">
        <v>520</v>
      </c>
      <c r="F478" s="294" t="s">
        <v>520</v>
      </c>
      <c r="G478" s="294" t="s">
        <v>520</v>
      </c>
      <c r="H478" s="294" t="s">
        <v>582</v>
      </c>
      <c r="I478" s="294" t="s">
        <v>520</v>
      </c>
      <c r="J478" s="294" t="s">
        <v>520</v>
      </c>
      <c r="K478" s="294" t="s">
        <v>520</v>
      </c>
      <c r="L478" s="294" t="s">
        <v>520</v>
      </c>
      <c r="M478" s="294" t="s">
        <v>520</v>
      </c>
      <c r="N478" s="294" t="s">
        <v>520</v>
      </c>
      <c r="O478" s="294" t="s">
        <v>520</v>
      </c>
      <c r="P478" s="294" t="s">
        <v>520</v>
      </c>
      <c r="Q478" s="294" t="s">
        <v>520</v>
      </c>
      <c r="R478" s="294" t="s">
        <v>520</v>
      </c>
      <c r="S478" s="294" t="s">
        <v>520</v>
      </c>
      <c r="T478" s="294" t="s">
        <v>520</v>
      </c>
      <c r="U478" s="294" t="s">
        <v>520</v>
      </c>
      <c r="V478" s="303" t="s">
        <v>195</v>
      </c>
      <c r="W478" s="294">
        <v>391.00292248704386</v>
      </c>
      <c r="X478" s="294">
        <v>45.101851511540602</v>
      </c>
      <c r="Y478" s="294" t="s">
        <v>520</v>
      </c>
      <c r="Z478" s="294" t="s">
        <v>520</v>
      </c>
      <c r="AA478" s="294" t="s">
        <v>520</v>
      </c>
      <c r="AB478" s="294" t="s">
        <v>520</v>
      </c>
      <c r="AC478" s="294" t="s">
        <v>520</v>
      </c>
      <c r="AD478" s="294" t="s">
        <v>520</v>
      </c>
      <c r="AE478" s="294" t="s">
        <v>520</v>
      </c>
      <c r="AF478" s="294" t="s">
        <v>520</v>
      </c>
      <c r="AG478" s="303" t="s">
        <v>195</v>
      </c>
      <c r="AH478" s="294" t="s">
        <v>520</v>
      </c>
      <c r="AI478" s="294">
        <v>120.41830440901001</v>
      </c>
      <c r="AJ478" s="294" t="s">
        <v>520</v>
      </c>
    </row>
    <row r="479" spans="1:36" x14ac:dyDescent="0.25">
      <c r="A479" s="331" t="s">
        <v>735</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520</v>
      </c>
      <c r="Z479" s="294" t="s">
        <v>520</v>
      </c>
      <c r="AA479" s="294" t="s">
        <v>520</v>
      </c>
      <c r="AB479" s="294" t="s">
        <v>520</v>
      </c>
      <c r="AC479" s="294" t="s">
        <v>520</v>
      </c>
      <c r="AD479" s="294" t="s">
        <v>520</v>
      </c>
      <c r="AE479" s="294" t="s">
        <v>520</v>
      </c>
      <c r="AF479" s="294" t="s">
        <v>520</v>
      </c>
      <c r="AG479" s="303" t="s">
        <v>195</v>
      </c>
      <c r="AH479" s="303" t="s">
        <v>195</v>
      </c>
      <c r="AI479" s="294" t="s">
        <v>520</v>
      </c>
      <c r="AJ479" s="303" t="s">
        <v>195</v>
      </c>
    </row>
    <row r="480" spans="1:36" x14ac:dyDescent="0.25">
      <c r="A480" s="331" t="s">
        <v>736</v>
      </c>
      <c r="B480" s="294" t="s">
        <v>520</v>
      </c>
      <c r="C480" s="294" t="s">
        <v>520</v>
      </c>
      <c r="D480" s="294" t="s">
        <v>520</v>
      </c>
      <c r="E480" s="294" t="s">
        <v>520</v>
      </c>
      <c r="F480" s="294" t="s">
        <v>520</v>
      </c>
      <c r="G480" s="294" t="s">
        <v>520</v>
      </c>
      <c r="H480" s="294" t="s">
        <v>549</v>
      </c>
      <c r="I480" s="294" t="s">
        <v>520</v>
      </c>
      <c r="J480" s="294" t="s">
        <v>520</v>
      </c>
      <c r="K480" s="294" t="s">
        <v>520</v>
      </c>
      <c r="L480" s="294" t="s">
        <v>520</v>
      </c>
      <c r="M480" s="294" t="s">
        <v>520</v>
      </c>
      <c r="N480" s="294" t="s">
        <v>520</v>
      </c>
      <c r="O480" s="294" t="s">
        <v>520</v>
      </c>
      <c r="P480" s="294" t="s">
        <v>520</v>
      </c>
      <c r="Q480" s="294" t="s">
        <v>520</v>
      </c>
      <c r="R480" s="294" t="s">
        <v>520</v>
      </c>
      <c r="S480" s="294" t="s">
        <v>520</v>
      </c>
      <c r="T480" s="294" t="s">
        <v>520</v>
      </c>
      <c r="U480" s="294" t="s">
        <v>520</v>
      </c>
      <c r="V480" s="303" t="s">
        <v>195</v>
      </c>
      <c r="W480" s="294" t="s">
        <v>520</v>
      </c>
      <c r="X480" s="294" t="s">
        <v>520</v>
      </c>
      <c r="Y480" s="294" t="s">
        <v>520</v>
      </c>
      <c r="Z480" s="294" t="s">
        <v>520</v>
      </c>
      <c r="AA480" s="294" t="s">
        <v>520</v>
      </c>
      <c r="AB480" s="294" t="s">
        <v>520</v>
      </c>
      <c r="AC480" s="294" t="s">
        <v>520</v>
      </c>
      <c r="AD480" s="294" t="s">
        <v>520</v>
      </c>
      <c r="AE480" s="294" t="s">
        <v>520</v>
      </c>
      <c r="AF480" s="294" t="s">
        <v>520</v>
      </c>
      <c r="AG480" s="303" t="s">
        <v>195</v>
      </c>
      <c r="AH480" s="294" t="s">
        <v>520</v>
      </c>
      <c r="AI480" s="294">
        <v>120.41830440900908</v>
      </c>
      <c r="AJ480" s="303" t="s">
        <v>195</v>
      </c>
    </row>
    <row r="481" spans="1:36" x14ac:dyDescent="0.25">
      <c r="A481" s="332" t="s">
        <v>737</v>
      </c>
      <c r="B481" s="294" t="s">
        <v>520</v>
      </c>
      <c r="C481" s="294" t="s">
        <v>520</v>
      </c>
      <c r="D481" s="294" t="s">
        <v>520</v>
      </c>
      <c r="E481" s="294" t="s">
        <v>520</v>
      </c>
      <c r="F481" s="294" t="s">
        <v>520</v>
      </c>
      <c r="G481" s="294" t="s">
        <v>520</v>
      </c>
      <c r="H481" s="294" t="s">
        <v>520</v>
      </c>
      <c r="I481" s="294" t="s">
        <v>520</v>
      </c>
      <c r="J481" s="294" t="s">
        <v>520</v>
      </c>
      <c r="K481" s="294" t="s">
        <v>520</v>
      </c>
      <c r="L481" s="294" t="s">
        <v>520</v>
      </c>
      <c r="M481" s="294" t="s">
        <v>520</v>
      </c>
      <c r="N481" s="294" t="s">
        <v>520</v>
      </c>
      <c r="O481" s="294" t="s">
        <v>520</v>
      </c>
      <c r="P481" s="294" t="s">
        <v>520</v>
      </c>
      <c r="Q481" s="294" t="s">
        <v>520</v>
      </c>
      <c r="R481" s="294" t="s">
        <v>520</v>
      </c>
      <c r="S481" s="294" t="s">
        <v>520</v>
      </c>
      <c r="T481" s="294" t="s">
        <v>520</v>
      </c>
      <c r="U481" s="294" t="s">
        <v>520</v>
      </c>
      <c r="V481" s="303" t="s">
        <v>195</v>
      </c>
      <c r="W481" s="294" t="s">
        <v>520</v>
      </c>
      <c r="X481" s="294" t="s">
        <v>520</v>
      </c>
      <c r="Y481" s="294" t="s">
        <v>520</v>
      </c>
      <c r="Z481" s="294" t="s">
        <v>520</v>
      </c>
      <c r="AA481" s="294" t="s">
        <v>520</v>
      </c>
      <c r="AB481" s="294" t="s">
        <v>520</v>
      </c>
      <c r="AC481" s="294" t="s">
        <v>520</v>
      </c>
      <c r="AD481" s="294" t="s">
        <v>520</v>
      </c>
      <c r="AE481" s="294" t="s">
        <v>520</v>
      </c>
      <c r="AF481" s="294" t="s">
        <v>520</v>
      </c>
      <c r="AG481" s="303" t="s">
        <v>195</v>
      </c>
      <c r="AH481" s="294" t="s">
        <v>520</v>
      </c>
      <c r="AI481" s="294" t="s">
        <v>520</v>
      </c>
      <c r="AJ481" s="294" t="s">
        <v>520</v>
      </c>
    </row>
    <row r="482" spans="1:36" x14ac:dyDescent="0.25">
      <c r="A482" s="258" t="s">
        <v>675</v>
      </c>
      <c r="B482" s="294">
        <v>13.671467518190029</v>
      </c>
      <c r="C482" s="294" t="s">
        <v>618</v>
      </c>
      <c r="D482" s="294" t="s">
        <v>3264</v>
      </c>
      <c r="E482" s="294" t="s">
        <v>3264</v>
      </c>
      <c r="F482" s="294" t="s">
        <v>3264</v>
      </c>
      <c r="G482" s="294" t="s">
        <v>619</v>
      </c>
      <c r="H482" s="294" t="s">
        <v>618</v>
      </c>
      <c r="I482" s="294" t="s">
        <v>619</v>
      </c>
      <c r="J482" s="294" t="s">
        <v>3264</v>
      </c>
      <c r="K482" s="294" t="s">
        <v>619</v>
      </c>
      <c r="L482" s="294" t="s">
        <v>3264</v>
      </c>
      <c r="M482" s="294" t="s">
        <v>619</v>
      </c>
      <c r="N482" s="294" t="s">
        <v>619</v>
      </c>
      <c r="O482" s="294" t="s">
        <v>619</v>
      </c>
      <c r="P482" s="294" t="s">
        <v>619</v>
      </c>
      <c r="Q482" s="294" t="s">
        <v>3264</v>
      </c>
      <c r="R482" s="294" t="s">
        <v>619</v>
      </c>
      <c r="S482" s="294" t="s">
        <v>3264</v>
      </c>
      <c r="T482" s="294" t="s">
        <v>3264</v>
      </c>
      <c r="U482" s="294">
        <v>1.84005186808937</v>
      </c>
      <c r="V482" s="303" t="s">
        <v>195</v>
      </c>
      <c r="W482" s="294">
        <v>146.16040121254008</v>
      </c>
      <c r="X482" s="294">
        <v>161.67811829648733</v>
      </c>
      <c r="Y482" s="294">
        <v>8.9719417447910903</v>
      </c>
      <c r="Z482" s="294" t="s">
        <v>619</v>
      </c>
      <c r="AA482" s="294">
        <v>11.42114438969833</v>
      </c>
      <c r="AB482" s="294" t="s">
        <v>619</v>
      </c>
      <c r="AC482" s="294" t="s">
        <v>3264</v>
      </c>
      <c r="AD482" s="294" t="s">
        <v>619</v>
      </c>
      <c r="AE482" s="294" t="s">
        <v>619</v>
      </c>
      <c r="AF482" s="294">
        <v>2.4884645670558498</v>
      </c>
      <c r="AG482" s="303" t="s">
        <v>195</v>
      </c>
      <c r="AH482" s="294">
        <v>18.975929941198739</v>
      </c>
      <c r="AI482" s="294">
        <v>31.016287312304989</v>
      </c>
      <c r="AJ482" s="294">
        <v>28.530150025703989</v>
      </c>
    </row>
    <row r="483" spans="1:36" x14ac:dyDescent="0.25">
      <c r="A483" s="331" t="s">
        <v>676</v>
      </c>
      <c r="B483" s="294">
        <v>13.671467518190029</v>
      </c>
      <c r="C483" s="294" t="s">
        <v>522</v>
      </c>
      <c r="D483" s="294" t="s">
        <v>522</v>
      </c>
      <c r="E483" s="294" t="s">
        <v>549</v>
      </c>
      <c r="F483" s="294" t="s">
        <v>549</v>
      </c>
      <c r="G483" s="294" t="s">
        <v>549</v>
      </c>
      <c r="H483" s="294" t="s">
        <v>522</v>
      </c>
      <c r="I483" s="294" t="s">
        <v>549</v>
      </c>
      <c r="J483" s="294" t="s">
        <v>549</v>
      </c>
      <c r="K483" s="294" t="s">
        <v>549</v>
      </c>
      <c r="L483" s="294" t="s">
        <v>549</v>
      </c>
      <c r="M483" s="294" t="s">
        <v>549</v>
      </c>
      <c r="N483" s="294" t="s">
        <v>549</v>
      </c>
      <c r="O483" s="294" t="s">
        <v>549</v>
      </c>
      <c r="P483" s="294" t="s">
        <v>549</v>
      </c>
      <c r="Q483" s="294" t="s">
        <v>549</v>
      </c>
      <c r="R483" s="294" t="s">
        <v>549</v>
      </c>
      <c r="S483" s="294" t="s">
        <v>549</v>
      </c>
      <c r="T483" s="294" t="s">
        <v>549</v>
      </c>
      <c r="U483" s="294" t="s">
        <v>547</v>
      </c>
      <c r="V483" s="303" t="s">
        <v>195</v>
      </c>
      <c r="W483" s="294">
        <v>146.16040121254008</v>
      </c>
      <c r="X483" s="294">
        <v>161.67811829648733</v>
      </c>
      <c r="Y483" s="294">
        <v>8.9719417447910903</v>
      </c>
      <c r="Z483" s="294" t="s">
        <v>549</v>
      </c>
      <c r="AA483" s="294">
        <v>11.42114438969833</v>
      </c>
      <c r="AB483" s="294" t="s">
        <v>549</v>
      </c>
      <c r="AC483" s="294" t="s">
        <v>549</v>
      </c>
      <c r="AD483" s="294" t="s">
        <v>549</v>
      </c>
      <c r="AE483" s="294" t="s">
        <v>549</v>
      </c>
      <c r="AF483" s="294" t="s">
        <v>547</v>
      </c>
      <c r="AG483" s="303" t="s">
        <v>195</v>
      </c>
      <c r="AH483" s="294">
        <v>0.75795702244873997</v>
      </c>
      <c r="AI483" s="294">
        <v>30.668042743204541</v>
      </c>
      <c r="AJ483" s="294">
        <v>28.530150025703989</v>
      </c>
    </row>
    <row r="484" spans="1:36" x14ac:dyDescent="0.25">
      <c r="A484" s="331" t="s">
        <v>677</v>
      </c>
      <c r="B484" s="294" t="s">
        <v>547</v>
      </c>
      <c r="C484" s="294" t="s">
        <v>547</v>
      </c>
      <c r="D484" s="294" t="s">
        <v>547</v>
      </c>
      <c r="E484" s="294" t="s">
        <v>547</v>
      </c>
      <c r="F484" s="294" t="s">
        <v>547</v>
      </c>
      <c r="G484" s="294" t="s">
        <v>547</v>
      </c>
      <c r="H484" s="294" t="s">
        <v>547</v>
      </c>
      <c r="I484" s="294" t="s">
        <v>547</v>
      </c>
      <c r="J484" s="294" t="s">
        <v>547</v>
      </c>
      <c r="K484" s="294" t="s">
        <v>547</v>
      </c>
      <c r="L484" s="294" t="s">
        <v>547</v>
      </c>
      <c r="M484" s="294" t="s">
        <v>547</v>
      </c>
      <c r="N484" s="294" t="s">
        <v>547</v>
      </c>
      <c r="O484" s="294" t="s">
        <v>547</v>
      </c>
      <c r="P484" s="294" t="s">
        <v>547</v>
      </c>
      <c r="Q484" s="294" t="s">
        <v>547</v>
      </c>
      <c r="R484" s="294" t="s">
        <v>547</v>
      </c>
      <c r="S484" s="294" t="s">
        <v>547</v>
      </c>
      <c r="T484" s="294" t="s">
        <v>547</v>
      </c>
      <c r="U484" s="294" t="s">
        <v>547</v>
      </c>
      <c r="V484" s="303" t="s">
        <v>195</v>
      </c>
      <c r="W484" s="294" t="s">
        <v>547</v>
      </c>
      <c r="X484" s="294" t="s">
        <v>547</v>
      </c>
      <c r="Y484" s="294" t="s">
        <v>547</v>
      </c>
      <c r="Z484" s="294" t="s">
        <v>547</v>
      </c>
      <c r="AA484" s="294" t="s">
        <v>547</v>
      </c>
      <c r="AB484" s="294" t="s">
        <v>547</v>
      </c>
      <c r="AC484" s="294" t="s">
        <v>547</v>
      </c>
      <c r="AD484" s="294" t="s">
        <v>547</v>
      </c>
      <c r="AE484" s="294" t="s">
        <v>547</v>
      </c>
      <c r="AF484" s="294" t="s">
        <v>547</v>
      </c>
      <c r="AG484" s="303" t="s">
        <v>195</v>
      </c>
      <c r="AH484" s="294" t="s">
        <v>547</v>
      </c>
      <c r="AI484" s="294" t="s">
        <v>547</v>
      </c>
      <c r="AJ484" s="294" t="s">
        <v>547</v>
      </c>
    </row>
    <row r="485" spans="1:36" x14ac:dyDescent="0.25">
      <c r="A485" s="331" t="s">
        <v>678</v>
      </c>
      <c r="B485" s="294" t="s">
        <v>522</v>
      </c>
      <c r="C485" s="294" t="s">
        <v>547</v>
      </c>
      <c r="D485" s="294" t="s">
        <v>547</v>
      </c>
      <c r="E485" s="294" t="s">
        <v>547</v>
      </c>
      <c r="F485" s="294" t="s">
        <v>547</v>
      </c>
      <c r="G485" s="294" t="s">
        <v>547</v>
      </c>
      <c r="H485" s="294" t="s">
        <v>547</v>
      </c>
      <c r="I485" s="294" t="s">
        <v>547</v>
      </c>
      <c r="J485" s="294" t="s">
        <v>547</v>
      </c>
      <c r="K485" s="294" t="s">
        <v>547</v>
      </c>
      <c r="L485" s="294" t="s">
        <v>547</v>
      </c>
      <c r="M485" s="294" t="s">
        <v>547</v>
      </c>
      <c r="N485" s="294" t="s">
        <v>547</v>
      </c>
      <c r="O485" s="294" t="s">
        <v>547</v>
      </c>
      <c r="P485" s="294" t="s">
        <v>547</v>
      </c>
      <c r="Q485" s="294" t="s">
        <v>547</v>
      </c>
      <c r="R485" s="294" t="s">
        <v>547</v>
      </c>
      <c r="S485" s="294" t="s">
        <v>547</v>
      </c>
      <c r="T485" s="294" t="s">
        <v>547</v>
      </c>
      <c r="U485" s="294" t="s">
        <v>547</v>
      </c>
      <c r="V485" s="303" t="s">
        <v>195</v>
      </c>
      <c r="W485" s="294" t="s">
        <v>522</v>
      </c>
      <c r="X485" s="294" t="s">
        <v>522</v>
      </c>
      <c r="Y485" s="294" t="s">
        <v>547</v>
      </c>
      <c r="Z485" s="294" t="s">
        <v>547</v>
      </c>
      <c r="AA485" s="294" t="s">
        <v>522</v>
      </c>
      <c r="AB485" s="294" t="s">
        <v>547</v>
      </c>
      <c r="AC485" s="294" t="s">
        <v>547</v>
      </c>
      <c r="AD485" s="294" t="s">
        <v>547</v>
      </c>
      <c r="AE485" s="294" t="s">
        <v>547</v>
      </c>
      <c r="AF485" s="294" t="s">
        <v>547</v>
      </c>
      <c r="AG485" s="303" t="s">
        <v>195</v>
      </c>
      <c r="AH485" s="294">
        <v>4.9702035437500003</v>
      </c>
      <c r="AI485" s="294" t="s">
        <v>547</v>
      </c>
      <c r="AJ485" s="294" t="s">
        <v>547</v>
      </c>
    </row>
    <row r="486" spans="1:36" x14ac:dyDescent="0.25">
      <c r="A486" s="331" t="s">
        <v>679</v>
      </c>
      <c r="B486" s="294" t="s">
        <v>522</v>
      </c>
      <c r="C486" s="294" t="s">
        <v>522</v>
      </c>
      <c r="D486" s="294" t="s">
        <v>549</v>
      </c>
      <c r="E486" s="294" t="s">
        <v>522</v>
      </c>
      <c r="F486" s="294" t="s">
        <v>522</v>
      </c>
      <c r="G486" s="294" t="s">
        <v>549</v>
      </c>
      <c r="H486" s="294" t="s">
        <v>522</v>
      </c>
      <c r="I486" s="294" t="s">
        <v>549</v>
      </c>
      <c r="J486" s="294" t="s">
        <v>522</v>
      </c>
      <c r="K486" s="294" t="s">
        <v>549</v>
      </c>
      <c r="L486" s="294" t="s">
        <v>522</v>
      </c>
      <c r="M486" s="294" t="s">
        <v>549</v>
      </c>
      <c r="N486" s="294" t="s">
        <v>549</v>
      </c>
      <c r="O486" s="294" t="s">
        <v>549</v>
      </c>
      <c r="P486" s="294" t="s">
        <v>549</v>
      </c>
      <c r="Q486" s="294" t="s">
        <v>522</v>
      </c>
      <c r="R486" s="294" t="s">
        <v>549</v>
      </c>
      <c r="S486" s="294" t="s">
        <v>522</v>
      </c>
      <c r="T486" s="294" t="s">
        <v>522</v>
      </c>
      <c r="U486" s="294">
        <v>1.84005186808937</v>
      </c>
      <c r="V486" s="303" t="s">
        <v>195</v>
      </c>
      <c r="W486" s="294" t="s">
        <v>522</v>
      </c>
      <c r="X486" s="294" t="s">
        <v>522</v>
      </c>
      <c r="Y486" s="294" t="s">
        <v>549</v>
      </c>
      <c r="Z486" s="294" t="s">
        <v>549</v>
      </c>
      <c r="AA486" s="294" t="s">
        <v>549</v>
      </c>
      <c r="AB486" s="294" t="s">
        <v>549</v>
      </c>
      <c r="AC486" s="294" t="s">
        <v>522</v>
      </c>
      <c r="AD486" s="294" t="s">
        <v>549</v>
      </c>
      <c r="AE486" s="294" t="s">
        <v>549</v>
      </c>
      <c r="AF486" s="294">
        <v>2.4884645670558498</v>
      </c>
      <c r="AG486" s="303" t="s">
        <v>195</v>
      </c>
      <c r="AH486" s="294" t="s">
        <v>549</v>
      </c>
      <c r="AI486" s="294">
        <v>0.34824456910044999</v>
      </c>
      <c r="AJ486" s="294" t="s">
        <v>549</v>
      </c>
    </row>
    <row r="487" spans="1:36" x14ac:dyDescent="0.25">
      <c r="A487" s="331" t="s">
        <v>3409</v>
      </c>
      <c r="B487" s="294" t="s">
        <v>547</v>
      </c>
      <c r="C487" s="294" t="s">
        <v>547</v>
      </c>
      <c r="D487" s="294" t="s">
        <v>547</v>
      </c>
      <c r="E487" s="294" t="s">
        <v>547</v>
      </c>
      <c r="F487" s="294" t="s">
        <v>547</v>
      </c>
      <c r="G487" s="294" t="s">
        <v>547</v>
      </c>
      <c r="H487" s="294" t="s">
        <v>547</v>
      </c>
      <c r="I487" s="294" t="s">
        <v>547</v>
      </c>
      <c r="J487" s="294" t="s">
        <v>547</v>
      </c>
      <c r="K487" s="294" t="s">
        <v>547</v>
      </c>
      <c r="L487" s="294" t="s">
        <v>547</v>
      </c>
      <c r="M487" s="294" t="s">
        <v>547</v>
      </c>
      <c r="N487" s="294" t="s">
        <v>547</v>
      </c>
      <c r="O487" s="294" t="s">
        <v>547</v>
      </c>
      <c r="P487" s="294" t="s">
        <v>547</v>
      </c>
      <c r="Q487" s="294" t="s">
        <v>547</v>
      </c>
      <c r="R487" s="294" t="s">
        <v>547</v>
      </c>
      <c r="S487" s="294" t="s">
        <v>547</v>
      </c>
      <c r="T487" s="294" t="s">
        <v>547</v>
      </c>
      <c r="U487" s="294" t="s">
        <v>547</v>
      </c>
      <c r="V487" s="303" t="s">
        <v>195</v>
      </c>
      <c r="W487" s="294" t="s">
        <v>522</v>
      </c>
      <c r="X487" s="294" t="s">
        <v>522</v>
      </c>
      <c r="Y487" s="294" t="s">
        <v>522</v>
      </c>
      <c r="Z487" s="294" t="s">
        <v>547</v>
      </c>
      <c r="AA487" s="294" t="s">
        <v>522</v>
      </c>
      <c r="AB487" s="294" t="s">
        <v>547</v>
      </c>
      <c r="AC487" s="294" t="s">
        <v>547</v>
      </c>
      <c r="AD487" s="294" t="s">
        <v>547</v>
      </c>
      <c r="AE487" s="294" t="s">
        <v>547</v>
      </c>
      <c r="AF487" s="294" t="s">
        <v>547</v>
      </c>
      <c r="AG487" s="303" t="s">
        <v>195</v>
      </c>
      <c r="AH487" s="294">
        <v>13.247769375000001</v>
      </c>
      <c r="AI487" s="294" t="s">
        <v>522</v>
      </c>
      <c r="AJ487" s="294" t="s">
        <v>522</v>
      </c>
    </row>
    <row r="488" spans="1:36" x14ac:dyDescent="0.25">
      <c r="A488" s="334" t="s">
        <v>680</v>
      </c>
      <c r="B488" s="294">
        <v>0.88</v>
      </c>
      <c r="C488" s="294">
        <v>397.31929999999994</v>
      </c>
      <c r="D488" s="294" t="s">
        <v>520</v>
      </c>
      <c r="E488" s="294" t="s">
        <v>520</v>
      </c>
      <c r="F488" s="294">
        <v>2580.4423400000001</v>
      </c>
      <c r="G488" s="294" t="s">
        <v>520</v>
      </c>
      <c r="H488" s="294">
        <v>56052.275099999999</v>
      </c>
      <c r="I488" s="294" t="s">
        <v>520</v>
      </c>
      <c r="J488" s="294">
        <v>2093.1475999999998</v>
      </c>
      <c r="K488" s="294" t="s">
        <v>520</v>
      </c>
      <c r="L488" s="294" t="s">
        <v>520</v>
      </c>
      <c r="M488" s="294" t="s">
        <v>520</v>
      </c>
      <c r="N488" s="294" t="s">
        <v>520</v>
      </c>
      <c r="O488" s="294" t="s">
        <v>520</v>
      </c>
      <c r="P488" s="294" t="s">
        <v>520</v>
      </c>
      <c r="Q488" s="294">
        <v>117.73</v>
      </c>
      <c r="R488" s="294" t="s">
        <v>520</v>
      </c>
      <c r="S488" s="294" t="s">
        <v>520</v>
      </c>
      <c r="T488" s="294" t="s">
        <v>520</v>
      </c>
      <c r="U488" s="294" t="s">
        <v>520</v>
      </c>
      <c r="V488" s="303" t="s">
        <v>195</v>
      </c>
      <c r="W488" s="294">
        <v>2.1192000000000002</v>
      </c>
      <c r="X488" s="294" t="s">
        <v>520</v>
      </c>
      <c r="Y488" s="294" t="s">
        <v>520</v>
      </c>
      <c r="Z488" s="294" t="s">
        <v>520</v>
      </c>
      <c r="AA488" s="294" t="s">
        <v>520</v>
      </c>
      <c r="AB488" s="294" t="s">
        <v>520</v>
      </c>
      <c r="AC488" s="294" t="s">
        <v>520</v>
      </c>
      <c r="AD488" s="294" t="s">
        <v>520</v>
      </c>
      <c r="AE488" s="294" t="s">
        <v>520</v>
      </c>
      <c r="AF488" s="294" t="s">
        <v>520</v>
      </c>
      <c r="AG488" s="303" t="s">
        <v>195</v>
      </c>
      <c r="AH488" s="294">
        <v>7313.5339055999993</v>
      </c>
      <c r="AI488" s="294" t="s">
        <v>520</v>
      </c>
      <c r="AJ488" s="294" t="s">
        <v>520</v>
      </c>
    </row>
    <row r="489" spans="1:36" x14ac:dyDescent="0.25">
      <c r="A489" s="331" t="s">
        <v>681</v>
      </c>
      <c r="B489" s="294" t="s">
        <v>520</v>
      </c>
      <c r="C489" s="294">
        <v>397.31929999999994</v>
      </c>
      <c r="D489" s="294" t="s">
        <v>520</v>
      </c>
      <c r="E489" s="294" t="s">
        <v>520</v>
      </c>
      <c r="F489" s="294">
        <v>2549.6623400000003</v>
      </c>
      <c r="G489" s="294" t="s">
        <v>520</v>
      </c>
      <c r="H489" s="294">
        <v>49042.255100000002</v>
      </c>
      <c r="I489" s="294" t="s">
        <v>520</v>
      </c>
      <c r="J489" s="294">
        <v>2093.1475999999998</v>
      </c>
      <c r="K489" s="294" t="s">
        <v>520</v>
      </c>
      <c r="L489" s="294" t="s">
        <v>520</v>
      </c>
      <c r="M489" s="294" t="s">
        <v>520</v>
      </c>
      <c r="N489" s="294" t="s">
        <v>520</v>
      </c>
      <c r="O489" s="294" t="s">
        <v>520</v>
      </c>
      <c r="P489" s="294" t="s">
        <v>520</v>
      </c>
      <c r="Q489" s="294">
        <v>99.33</v>
      </c>
      <c r="R489" s="294" t="s">
        <v>520</v>
      </c>
      <c r="S489" s="294" t="s">
        <v>520</v>
      </c>
      <c r="T489" s="294" t="s">
        <v>520</v>
      </c>
      <c r="U489" s="294" t="s">
        <v>520</v>
      </c>
      <c r="V489" s="303" t="s">
        <v>195</v>
      </c>
      <c r="W489" s="294" t="s">
        <v>520</v>
      </c>
      <c r="X489" s="294" t="s">
        <v>520</v>
      </c>
      <c r="Y489" s="294" t="s">
        <v>520</v>
      </c>
      <c r="Z489" s="294" t="s">
        <v>520</v>
      </c>
      <c r="AA489" s="294" t="s">
        <v>520</v>
      </c>
      <c r="AB489" s="294" t="s">
        <v>520</v>
      </c>
      <c r="AC489" s="294" t="s">
        <v>520</v>
      </c>
      <c r="AD489" s="294" t="s">
        <v>520</v>
      </c>
      <c r="AE489" s="294" t="s">
        <v>520</v>
      </c>
      <c r="AF489" s="294" t="s">
        <v>520</v>
      </c>
      <c r="AG489" s="303" t="s">
        <v>195</v>
      </c>
      <c r="AH489" s="294" t="s">
        <v>3269</v>
      </c>
      <c r="AI489" s="294" t="s">
        <v>520</v>
      </c>
      <c r="AJ489" s="294" t="s">
        <v>520</v>
      </c>
    </row>
    <row r="490" spans="1:36" x14ac:dyDescent="0.25">
      <c r="A490" s="331" t="s">
        <v>682</v>
      </c>
      <c r="B490" s="294" t="s">
        <v>520</v>
      </c>
      <c r="C490" s="294" t="s">
        <v>520</v>
      </c>
      <c r="D490" s="294" t="s">
        <v>520</v>
      </c>
      <c r="E490" s="294" t="s">
        <v>520</v>
      </c>
      <c r="F490" s="294" t="s">
        <v>520</v>
      </c>
      <c r="G490" s="294" t="s">
        <v>520</v>
      </c>
      <c r="H490" s="294">
        <v>1042.52</v>
      </c>
      <c r="I490" s="294" t="s">
        <v>520</v>
      </c>
      <c r="J490" s="294" t="s">
        <v>520</v>
      </c>
      <c r="K490" s="294" t="s">
        <v>520</v>
      </c>
      <c r="L490" s="294" t="s">
        <v>520</v>
      </c>
      <c r="M490" s="294" t="s">
        <v>520</v>
      </c>
      <c r="N490" s="294" t="s">
        <v>520</v>
      </c>
      <c r="O490" s="294" t="s">
        <v>520</v>
      </c>
      <c r="P490" s="294" t="s">
        <v>520</v>
      </c>
      <c r="Q490" s="294" t="s">
        <v>520</v>
      </c>
      <c r="R490" s="294" t="s">
        <v>520</v>
      </c>
      <c r="S490" s="294" t="s">
        <v>520</v>
      </c>
      <c r="T490" s="294" t="s">
        <v>520</v>
      </c>
      <c r="U490" s="294" t="s">
        <v>520</v>
      </c>
      <c r="V490" s="303" t="s">
        <v>195</v>
      </c>
      <c r="W490" s="294" t="s">
        <v>520</v>
      </c>
      <c r="X490" s="294" t="s">
        <v>520</v>
      </c>
      <c r="Y490" s="294" t="s">
        <v>520</v>
      </c>
      <c r="Z490" s="294" t="s">
        <v>520</v>
      </c>
      <c r="AA490" s="294" t="s">
        <v>520</v>
      </c>
      <c r="AB490" s="294" t="s">
        <v>520</v>
      </c>
      <c r="AC490" s="294" t="s">
        <v>520</v>
      </c>
      <c r="AD490" s="294" t="s">
        <v>520</v>
      </c>
      <c r="AE490" s="294" t="s">
        <v>520</v>
      </c>
      <c r="AF490" s="294" t="s">
        <v>520</v>
      </c>
      <c r="AG490" s="303" t="s">
        <v>195</v>
      </c>
      <c r="AH490" s="294" t="s">
        <v>522</v>
      </c>
      <c r="AI490" s="294" t="s">
        <v>520</v>
      </c>
      <c r="AJ490" s="294" t="s">
        <v>520</v>
      </c>
    </row>
    <row r="491" spans="1:36" x14ac:dyDescent="0.25">
      <c r="A491" s="331" t="s">
        <v>683</v>
      </c>
      <c r="B491" s="294">
        <v>0.88</v>
      </c>
      <c r="C491" s="294" t="s">
        <v>520</v>
      </c>
      <c r="D491" s="294" t="s">
        <v>520</v>
      </c>
      <c r="E491" s="294" t="s">
        <v>520</v>
      </c>
      <c r="F491" s="294">
        <v>30.78</v>
      </c>
      <c r="G491" s="294" t="s">
        <v>520</v>
      </c>
      <c r="H491" s="294" t="s">
        <v>520</v>
      </c>
      <c r="I491" s="294" t="s">
        <v>520</v>
      </c>
      <c r="J491" s="294" t="s">
        <v>520</v>
      </c>
      <c r="K491" s="294" t="s">
        <v>520</v>
      </c>
      <c r="L491" s="294" t="s">
        <v>520</v>
      </c>
      <c r="M491" s="294" t="s">
        <v>520</v>
      </c>
      <c r="N491" s="294" t="s">
        <v>520</v>
      </c>
      <c r="O491" s="294" t="s">
        <v>520</v>
      </c>
      <c r="P491" s="294" t="s">
        <v>520</v>
      </c>
      <c r="Q491" s="294">
        <v>18.399999999999999</v>
      </c>
      <c r="R491" s="294" t="s">
        <v>520</v>
      </c>
      <c r="S491" s="294" t="s">
        <v>520</v>
      </c>
      <c r="T491" s="294" t="s">
        <v>520</v>
      </c>
      <c r="U491" s="294" t="s">
        <v>520</v>
      </c>
      <c r="V491" s="303" t="s">
        <v>195</v>
      </c>
      <c r="W491" s="294">
        <v>2.1192000000000002</v>
      </c>
      <c r="X491" s="294" t="s">
        <v>520</v>
      </c>
      <c r="Y491" s="294" t="s">
        <v>520</v>
      </c>
      <c r="Z491" s="294" t="s">
        <v>520</v>
      </c>
      <c r="AA491" s="294" t="s">
        <v>520</v>
      </c>
      <c r="AB491" s="294" t="s">
        <v>520</v>
      </c>
      <c r="AC491" s="294" t="s">
        <v>520</v>
      </c>
      <c r="AD491" s="294" t="s">
        <v>520</v>
      </c>
      <c r="AE491" s="294" t="s">
        <v>520</v>
      </c>
      <c r="AF491" s="294" t="s">
        <v>520</v>
      </c>
      <c r="AG491" s="303" t="s">
        <v>195</v>
      </c>
      <c r="AH491" s="294" t="s">
        <v>522</v>
      </c>
      <c r="AI491" s="294" t="s">
        <v>520</v>
      </c>
      <c r="AJ491" s="294" t="s">
        <v>520</v>
      </c>
    </row>
    <row r="492" spans="1:36" x14ac:dyDescent="0.25">
      <c r="A492" s="331" t="s">
        <v>684</v>
      </c>
      <c r="B492" s="294" t="s">
        <v>520</v>
      </c>
      <c r="C492" s="294" t="s">
        <v>520</v>
      </c>
      <c r="D492" s="294" t="s">
        <v>520</v>
      </c>
      <c r="E492" s="294" t="s">
        <v>520</v>
      </c>
      <c r="F492" s="294" t="s">
        <v>520</v>
      </c>
      <c r="G492" s="294" t="s">
        <v>520</v>
      </c>
      <c r="H492" s="294">
        <v>5967.5</v>
      </c>
      <c r="I492" s="294" t="s">
        <v>520</v>
      </c>
      <c r="J492" s="294" t="s">
        <v>520</v>
      </c>
      <c r="K492" s="294" t="s">
        <v>520</v>
      </c>
      <c r="L492" s="294" t="s">
        <v>520</v>
      </c>
      <c r="M492" s="294" t="s">
        <v>520</v>
      </c>
      <c r="N492" s="294" t="s">
        <v>520</v>
      </c>
      <c r="O492" s="294" t="s">
        <v>520</v>
      </c>
      <c r="P492" s="294" t="s">
        <v>520</v>
      </c>
      <c r="Q492" s="294" t="s">
        <v>520</v>
      </c>
      <c r="R492" s="294" t="s">
        <v>520</v>
      </c>
      <c r="S492" s="294" t="s">
        <v>520</v>
      </c>
      <c r="T492" s="294" t="s">
        <v>520</v>
      </c>
      <c r="U492" s="294" t="s">
        <v>520</v>
      </c>
      <c r="V492" s="303" t="s">
        <v>195</v>
      </c>
      <c r="W492" s="294" t="s">
        <v>520</v>
      </c>
      <c r="X492" s="294" t="s">
        <v>520</v>
      </c>
      <c r="Y492" s="294" t="s">
        <v>520</v>
      </c>
      <c r="Z492" s="294" t="s">
        <v>520</v>
      </c>
      <c r="AA492" s="294" t="s">
        <v>520</v>
      </c>
      <c r="AB492" s="294" t="s">
        <v>520</v>
      </c>
      <c r="AC492" s="294" t="s">
        <v>520</v>
      </c>
      <c r="AD492" s="294" t="s">
        <v>520</v>
      </c>
      <c r="AE492" s="294" t="s">
        <v>520</v>
      </c>
      <c r="AF492" s="294" t="s">
        <v>520</v>
      </c>
      <c r="AG492" s="303" t="s">
        <v>195</v>
      </c>
      <c r="AH492" s="294" t="s">
        <v>594</v>
      </c>
      <c r="AI492" s="294" t="s">
        <v>520</v>
      </c>
      <c r="AJ492" s="294" t="s">
        <v>520</v>
      </c>
    </row>
    <row r="493" spans="1:36" x14ac:dyDescent="0.25">
      <c r="A493" s="331" t="s">
        <v>685</v>
      </c>
      <c r="B493" s="294" t="s">
        <v>520</v>
      </c>
      <c r="C493" s="294" t="s">
        <v>520</v>
      </c>
      <c r="D493" s="294" t="s">
        <v>520</v>
      </c>
      <c r="E493" s="294" t="s">
        <v>520</v>
      </c>
      <c r="F493" s="294" t="s">
        <v>520</v>
      </c>
      <c r="G493" s="294" t="s">
        <v>520</v>
      </c>
      <c r="H493" s="294" t="s">
        <v>520</v>
      </c>
      <c r="I493" s="294" t="s">
        <v>520</v>
      </c>
      <c r="J493" s="294" t="s">
        <v>520</v>
      </c>
      <c r="K493" s="294" t="s">
        <v>520</v>
      </c>
      <c r="L493" s="294" t="s">
        <v>520</v>
      </c>
      <c r="M493" s="294" t="s">
        <v>520</v>
      </c>
      <c r="N493" s="294" t="s">
        <v>520</v>
      </c>
      <c r="O493" s="294" t="s">
        <v>520</v>
      </c>
      <c r="P493" s="294" t="s">
        <v>520</v>
      </c>
      <c r="Q493" s="294" t="s">
        <v>520</v>
      </c>
      <c r="R493" s="294" t="s">
        <v>520</v>
      </c>
      <c r="S493" s="294" t="s">
        <v>520</v>
      </c>
      <c r="T493" s="294" t="s">
        <v>520</v>
      </c>
      <c r="U493" s="294" t="s">
        <v>520</v>
      </c>
      <c r="V493" s="303" t="s">
        <v>195</v>
      </c>
      <c r="W493" s="294" t="s">
        <v>520</v>
      </c>
      <c r="X493" s="294" t="s">
        <v>520</v>
      </c>
      <c r="Y493" s="294" t="s">
        <v>520</v>
      </c>
      <c r="Z493" s="294" t="s">
        <v>520</v>
      </c>
      <c r="AA493" s="294" t="s">
        <v>520</v>
      </c>
      <c r="AB493" s="294" t="s">
        <v>520</v>
      </c>
      <c r="AC493" s="294" t="s">
        <v>520</v>
      </c>
      <c r="AD493" s="294" t="s">
        <v>520</v>
      </c>
      <c r="AE493" s="294" t="s">
        <v>520</v>
      </c>
      <c r="AF493" s="294" t="s">
        <v>520</v>
      </c>
      <c r="AG493" s="303" t="s">
        <v>195</v>
      </c>
      <c r="AH493" s="294" t="s">
        <v>522</v>
      </c>
      <c r="AI493" s="294" t="s">
        <v>520</v>
      </c>
      <c r="AJ493" s="294" t="s">
        <v>520</v>
      </c>
    </row>
    <row r="494" spans="1:36" x14ac:dyDescent="0.25">
      <c r="A494" s="332" t="s">
        <v>686</v>
      </c>
      <c r="B494" s="294" t="s">
        <v>520</v>
      </c>
      <c r="C494" s="294" t="s">
        <v>520</v>
      </c>
      <c r="D494" s="294" t="s">
        <v>520</v>
      </c>
      <c r="E494" s="294" t="s">
        <v>520</v>
      </c>
      <c r="F494" s="294" t="s">
        <v>520</v>
      </c>
      <c r="G494" s="294" t="s">
        <v>520</v>
      </c>
      <c r="H494" s="294" t="s">
        <v>520</v>
      </c>
      <c r="I494" s="294" t="s">
        <v>520</v>
      </c>
      <c r="J494" s="294" t="s">
        <v>520</v>
      </c>
      <c r="K494" s="294" t="s">
        <v>520</v>
      </c>
      <c r="L494" s="294" t="s">
        <v>520</v>
      </c>
      <c r="M494" s="294" t="s">
        <v>520</v>
      </c>
      <c r="N494" s="294" t="s">
        <v>520</v>
      </c>
      <c r="O494" s="294" t="s">
        <v>520</v>
      </c>
      <c r="P494" s="294" t="s">
        <v>520</v>
      </c>
      <c r="Q494" s="294" t="s">
        <v>520</v>
      </c>
      <c r="R494" s="294" t="s">
        <v>520</v>
      </c>
      <c r="S494" s="294" t="s">
        <v>520</v>
      </c>
      <c r="T494" s="294" t="s">
        <v>520</v>
      </c>
      <c r="U494" s="294" t="s">
        <v>520</v>
      </c>
      <c r="V494" s="303" t="s">
        <v>195</v>
      </c>
      <c r="W494" s="294" t="s">
        <v>520</v>
      </c>
      <c r="X494" s="294" t="s">
        <v>520</v>
      </c>
      <c r="Y494" s="294" t="s">
        <v>520</v>
      </c>
      <c r="Z494" s="294" t="s">
        <v>520</v>
      </c>
      <c r="AA494" s="294" t="s">
        <v>520</v>
      </c>
      <c r="AB494" s="294" t="s">
        <v>520</v>
      </c>
      <c r="AC494" s="294" t="s">
        <v>520</v>
      </c>
      <c r="AD494" s="294" t="s">
        <v>520</v>
      </c>
      <c r="AE494" s="294" t="s">
        <v>520</v>
      </c>
      <c r="AF494" s="294" t="s">
        <v>520</v>
      </c>
      <c r="AG494" s="303" t="s">
        <v>195</v>
      </c>
      <c r="AH494" s="294">
        <v>7313.5339055999993</v>
      </c>
      <c r="AI494" s="294" t="s">
        <v>520</v>
      </c>
      <c r="AJ494" s="294" t="s">
        <v>520</v>
      </c>
    </row>
    <row r="495" spans="1:36" x14ac:dyDescent="0.25">
      <c r="A495" s="333" t="s">
        <v>687</v>
      </c>
      <c r="B495" s="294" t="s">
        <v>520</v>
      </c>
      <c r="C495" s="294" t="s">
        <v>520</v>
      </c>
      <c r="D495" s="294" t="s">
        <v>520</v>
      </c>
      <c r="E495" s="294" t="s">
        <v>520</v>
      </c>
      <c r="F495" s="294" t="s">
        <v>520</v>
      </c>
      <c r="G495" s="294" t="s">
        <v>520</v>
      </c>
      <c r="H495" s="294" t="s">
        <v>520</v>
      </c>
      <c r="I495" s="294" t="s">
        <v>520</v>
      </c>
      <c r="J495" s="294" t="s">
        <v>520</v>
      </c>
      <c r="K495" s="294" t="s">
        <v>520</v>
      </c>
      <c r="L495" s="294" t="s">
        <v>520</v>
      </c>
      <c r="M495" s="294" t="s">
        <v>520</v>
      </c>
      <c r="N495" s="294" t="s">
        <v>520</v>
      </c>
      <c r="O495" s="294" t="s">
        <v>520</v>
      </c>
      <c r="P495" s="294" t="s">
        <v>520</v>
      </c>
      <c r="Q495" s="294" t="s">
        <v>520</v>
      </c>
      <c r="R495" s="294" t="s">
        <v>520</v>
      </c>
      <c r="S495" s="294" t="s">
        <v>520</v>
      </c>
      <c r="T495" s="294" t="s">
        <v>520</v>
      </c>
      <c r="U495" s="294" t="s">
        <v>520</v>
      </c>
      <c r="V495" s="303" t="s">
        <v>195</v>
      </c>
      <c r="W495" s="294" t="s">
        <v>520</v>
      </c>
      <c r="X495" s="294" t="s">
        <v>520</v>
      </c>
      <c r="Y495" s="294" t="s">
        <v>520</v>
      </c>
      <c r="Z495" s="294" t="s">
        <v>520</v>
      </c>
      <c r="AA495" s="294" t="s">
        <v>520</v>
      </c>
      <c r="AB495" s="294" t="s">
        <v>520</v>
      </c>
      <c r="AC495" s="294" t="s">
        <v>520</v>
      </c>
      <c r="AD495" s="294" t="s">
        <v>520</v>
      </c>
      <c r="AE495" s="294" t="s">
        <v>520</v>
      </c>
      <c r="AF495" s="294" t="s">
        <v>520</v>
      </c>
      <c r="AG495" s="303" t="s">
        <v>195</v>
      </c>
      <c r="AH495" s="294" t="s">
        <v>520</v>
      </c>
      <c r="AI495" s="294">
        <v>366.24329245063001</v>
      </c>
      <c r="AJ495" s="294" t="s">
        <v>520</v>
      </c>
    </row>
    <row r="496" spans="1:36" x14ac:dyDescent="0.25">
      <c r="A496" s="331" t="s">
        <v>688</v>
      </c>
      <c r="B496" s="294" t="s">
        <v>520</v>
      </c>
      <c r="C496" s="294" t="s">
        <v>520</v>
      </c>
      <c r="D496" s="294" t="s">
        <v>520</v>
      </c>
      <c r="E496" s="294" t="s">
        <v>520</v>
      </c>
      <c r="F496" s="294" t="s">
        <v>520</v>
      </c>
      <c r="G496" s="294" t="s">
        <v>520</v>
      </c>
      <c r="H496" s="294" t="s">
        <v>520</v>
      </c>
      <c r="I496" s="294" t="s">
        <v>520</v>
      </c>
      <c r="J496" s="294" t="s">
        <v>520</v>
      </c>
      <c r="K496" s="294" t="s">
        <v>520</v>
      </c>
      <c r="L496" s="294" t="s">
        <v>520</v>
      </c>
      <c r="M496" s="294" t="s">
        <v>520</v>
      </c>
      <c r="N496" s="294" t="s">
        <v>520</v>
      </c>
      <c r="O496" s="294" t="s">
        <v>520</v>
      </c>
      <c r="P496" s="294" t="s">
        <v>520</v>
      </c>
      <c r="Q496" s="294" t="s">
        <v>520</v>
      </c>
      <c r="R496" s="294" t="s">
        <v>520</v>
      </c>
      <c r="S496" s="294" t="s">
        <v>520</v>
      </c>
      <c r="T496" s="294" t="s">
        <v>520</v>
      </c>
      <c r="U496" s="294" t="s">
        <v>520</v>
      </c>
      <c r="V496" s="303" t="s">
        <v>195</v>
      </c>
      <c r="W496" s="294" t="s">
        <v>520</v>
      </c>
      <c r="X496" s="294" t="s">
        <v>520</v>
      </c>
      <c r="Y496" s="294" t="s">
        <v>520</v>
      </c>
      <c r="Z496" s="294" t="s">
        <v>520</v>
      </c>
      <c r="AA496" s="294" t="s">
        <v>520</v>
      </c>
      <c r="AB496" s="294" t="s">
        <v>520</v>
      </c>
      <c r="AC496" s="294" t="s">
        <v>520</v>
      </c>
      <c r="AD496" s="294" t="s">
        <v>520</v>
      </c>
      <c r="AE496" s="294" t="s">
        <v>520</v>
      </c>
      <c r="AF496" s="294" t="s">
        <v>520</v>
      </c>
      <c r="AG496" s="303" t="s">
        <v>195</v>
      </c>
      <c r="AH496" s="294" t="s">
        <v>520</v>
      </c>
      <c r="AI496" s="294">
        <v>366.24329245062688</v>
      </c>
      <c r="AJ496" s="294" t="s">
        <v>520</v>
      </c>
    </row>
    <row r="497" spans="1:36" x14ac:dyDescent="0.25">
      <c r="A497" s="331" t="s">
        <v>3410</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520</v>
      </c>
      <c r="X497" s="294" t="s">
        <v>520</v>
      </c>
      <c r="Y497" s="294" t="s">
        <v>520</v>
      </c>
      <c r="Z497" s="294" t="s">
        <v>520</v>
      </c>
      <c r="AA497" s="294" t="s">
        <v>520</v>
      </c>
      <c r="AB497" s="294" t="s">
        <v>520</v>
      </c>
      <c r="AC497" s="294" t="s">
        <v>520</v>
      </c>
      <c r="AD497" s="294" t="s">
        <v>520</v>
      </c>
      <c r="AE497" s="294" t="s">
        <v>520</v>
      </c>
      <c r="AF497" s="294" t="s">
        <v>520</v>
      </c>
      <c r="AG497" s="303" t="s">
        <v>195</v>
      </c>
      <c r="AH497" s="303" t="s">
        <v>195</v>
      </c>
      <c r="AI497" s="294" t="s">
        <v>547</v>
      </c>
      <c r="AJ497" s="303" t="s">
        <v>195</v>
      </c>
    </row>
    <row r="498" spans="1:36" x14ac:dyDescent="0.25">
      <c r="A498" s="331" t="s">
        <v>689</v>
      </c>
      <c r="B498" s="294" t="s">
        <v>520</v>
      </c>
      <c r="C498" s="294" t="s">
        <v>520</v>
      </c>
      <c r="D498" s="294" t="s">
        <v>520</v>
      </c>
      <c r="E498" s="294" t="s">
        <v>520</v>
      </c>
      <c r="F498" s="294" t="s">
        <v>520</v>
      </c>
      <c r="G498" s="294" t="s">
        <v>520</v>
      </c>
      <c r="H498" s="294" t="s">
        <v>520</v>
      </c>
      <c r="I498" s="294" t="s">
        <v>520</v>
      </c>
      <c r="J498" s="294" t="s">
        <v>520</v>
      </c>
      <c r="K498" s="294" t="s">
        <v>520</v>
      </c>
      <c r="L498" s="294" t="s">
        <v>520</v>
      </c>
      <c r="M498" s="294" t="s">
        <v>520</v>
      </c>
      <c r="N498" s="294" t="s">
        <v>520</v>
      </c>
      <c r="O498" s="294" t="s">
        <v>520</v>
      </c>
      <c r="P498" s="294" t="s">
        <v>520</v>
      </c>
      <c r="Q498" s="294" t="s">
        <v>520</v>
      </c>
      <c r="R498" s="294" t="s">
        <v>520</v>
      </c>
      <c r="S498" s="294" t="s">
        <v>520</v>
      </c>
      <c r="T498" s="294" t="s">
        <v>520</v>
      </c>
      <c r="U498" s="294" t="s">
        <v>520</v>
      </c>
      <c r="V498" s="303" t="s">
        <v>195</v>
      </c>
      <c r="W498" s="294" t="s">
        <v>520</v>
      </c>
      <c r="X498" s="294" t="s">
        <v>520</v>
      </c>
      <c r="Y498" s="294" t="s">
        <v>520</v>
      </c>
      <c r="Z498" s="294" t="s">
        <v>520</v>
      </c>
      <c r="AA498" s="294" t="s">
        <v>520</v>
      </c>
      <c r="AB498" s="294" t="s">
        <v>520</v>
      </c>
      <c r="AC498" s="294" t="s">
        <v>520</v>
      </c>
      <c r="AD498" s="294" t="s">
        <v>520</v>
      </c>
      <c r="AE498" s="294" t="s">
        <v>520</v>
      </c>
      <c r="AF498" s="294" t="s">
        <v>520</v>
      </c>
      <c r="AG498" s="303" t="s">
        <v>195</v>
      </c>
      <c r="AH498" s="294" t="s">
        <v>520</v>
      </c>
      <c r="AI498" s="294" t="s">
        <v>520</v>
      </c>
      <c r="AJ498" s="294" t="s">
        <v>520</v>
      </c>
    </row>
    <row r="499" spans="1:36" x14ac:dyDescent="0.25">
      <c r="A499" s="259" t="s">
        <v>738</v>
      </c>
      <c r="B499" s="294" t="s">
        <v>554</v>
      </c>
      <c r="C499" s="294" t="s">
        <v>520</v>
      </c>
      <c r="D499" s="294" t="s">
        <v>520</v>
      </c>
      <c r="E499" s="294" t="s">
        <v>520</v>
      </c>
      <c r="F499" s="294" t="s">
        <v>520</v>
      </c>
      <c r="G499" s="294" t="s">
        <v>520</v>
      </c>
      <c r="H499" s="294" t="s">
        <v>520</v>
      </c>
      <c r="I499" s="294" t="s">
        <v>520</v>
      </c>
      <c r="J499" s="294" t="s">
        <v>520</v>
      </c>
      <c r="K499" s="294" t="s">
        <v>520</v>
      </c>
      <c r="L499" s="294" t="s">
        <v>520</v>
      </c>
      <c r="M499" s="294" t="s">
        <v>520</v>
      </c>
      <c r="N499" s="294" t="s">
        <v>520</v>
      </c>
      <c r="O499" s="294" t="s">
        <v>520</v>
      </c>
      <c r="P499" s="294" t="s">
        <v>520</v>
      </c>
      <c r="Q499" s="294" t="s">
        <v>520</v>
      </c>
      <c r="R499" s="294" t="s">
        <v>520</v>
      </c>
      <c r="S499" s="294" t="s">
        <v>520</v>
      </c>
      <c r="T499" s="294" t="s">
        <v>520</v>
      </c>
      <c r="U499" s="294" t="s">
        <v>520</v>
      </c>
      <c r="V499" s="303" t="s">
        <v>195</v>
      </c>
      <c r="W499" s="294" t="s">
        <v>554</v>
      </c>
      <c r="X499" s="294" t="s">
        <v>554</v>
      </c>
      <c r="Y499" s="294" t="s">
        <v>554</v>
      </c>
      <c r="Z499" s="294" t="s">
        <v>520</v>
      </c>
      <c r="AA499" s="294" t="s">
        <v>554</v>
      </c>
      <c r="AB499" s="294" t="s">
        <v>520</v>
      </c>
      <c r="AC499" s="294" t="s">
        <v>520</v>
      </c>
      <c r="AD499" s="294" t="s">
        <v>520</v>
      </c>
      <c r="AE499" s="294" t="s">
        <v>520</v>
      </c>
      <c r="AF499" s="294" t="s">
        <v>520</v>
      </c>
      <c r="AG499" s="303" t="s">
        <v>195</v>
      </c>
      <c r="AH499" s="294" t="s">
        <v>520</v>
      </c>
      <c r="AI499" s="294" t="s">
        <v>554</v>
      </c>
      <c r="AJ499" s="294" t="s">
        <v>554</v>
      </c>
    </row>
    <row r="500" spans="1:36" x14ac:dyDescent="0.25">
      <c r="A500" s="336" t="s">
        <v>739</v>
      </c>
      <c r="B500" s="294" t="s">
        <v>554</v>
      </c>
      <c r="C500" s="294" t="s">
        <v>520</v>
      </c>
      <c r="D500" s="294" t="s">
        <v>520</v>
      </c>
      <c r="E500" s="294" t="s">
        <v>520</v>
      </c>
      <c r="F500" s="294" t="s">
        <v>520</v>
      </c>
      <c r="G500" s="294" t="s">
        <v>520</v>
      </c>
      <c r="H500" s="294" t="s">
        <v>520</v>
      </c>
      <c r="I500" s="294" t="s">
        <v>520</v>
      </c>
      <c r="J500" s="294" t="s">
        <v>520</v>
      </c>
      <c r="K500" s="294" t="s">
        <v>520</v>
      </c>
      <c r="L500" s="294" t="s">
        <v>520</v>
      </c>
      <c r="M500" s="294" t="s">
        <v>520</v>
      </c>
      <c r="N500" s="294" t="s">
        <v>520</v>
      </c>
      <c r="O500" s="294" t="s">
        <v>520</v>
      </c>
      <c r="P500" s="294" t="s">
        <v>520</v>
      </c>
      <c r="Q500" s="294" t="s">
        <v>520</v>
      </c>
      <c r="R500" s="294" t="s">
        <v>520</v>
      </c>
      <c r="S500" s="294" t="s">
        <v>520</v>
      </c>
      <c r="T500" s="294" t="s">
        <v>520</v>
      </c>
      <c r="U500" s="294" t="s">
        <v>520</v>
      </c>
      <c r="V500" s="303" t="s">
        <v>195</v>
      </c>
      <c r="W500" s="294" t="s">
        <v>554</v>
      </c>
      <c r="X500" s="294" t="s">
        <v>554</v>
      </c>
      <c r="Y500" s="294" t="s">
        <v>554</v>
      </c>
      <c r="Z500" s="294" t="s">
        <v>520</v>
      </c>
      <c r="AA500" s="294" t="s">
        <v>554</v>
      </c>
      <c r="AB500" s="294" t="s">
        <v>520</v>
      </c>
      <c r="AC500" s="294" t="s">
        <v>520</v>
      </c>
      <c r="AD500" s="294" t="s">
        <v>520</v>
      </c>
      <c r="AE500" s="294" t="s">
        <v>520</v>
      </c>
      <c r="AF500" s="294" t="s">
        <v>520</v>
      </c>
      <c r="AG500" s="303" t="s">
        <v>195</v>
      </c>
      <c r="AH500" s="294" t="s">
        <v>520</v>
      </c>
      <c r="AI500" s="294" t="s">
        <v>554</v>
      </c>
      <c r="AJ500" s="294" t="s">
        <v>554</v>
      </c>
    </row>
    <row r="501" spans="1:36" ht="15.75" customHeight="1" thickBot="1" x14ac:dyDescent="0.3">
      <c r="A501" s="260" t="s">
        <v>740</v>
      </c>
      <c r="B501" s="380" t="s">
        <v>727</v>
      </c>
      <c r="C501" s="394"/>
      <c r="D501" s="394"/>
      <c r="E501" s="394"/>
      <c r="F501" s="394"/>
      <c r="G501" s="394"/>
      <c r="H501" s="394"/>
      <c r="I501" s="394"/>
      <c r="J501" s="394"/>
      <c r="K501" s="394"/>
      <c r="L501" s="394"/>
      <c r="M501" s="394"/>
      <c r="N501" s="394"/>
      <c r="O501" s="394"/>
      <c r="P501" s="394"/>
      <c r="Q501" s="394"/>
      <c r="R501" s="394"/>
      <c r="S501" s="394"/>
      <c r="T501" s="394"/>
      <c r="U501" s="394"/>
      <c r="V501" s="394"/>
      <c r="W501" s="394"/>
      <c r="X501" s="394"/>
      <c r="Y501" s="394"/>
      <c r="Z501" s="394"/>
      <c r="AA501" s="394"/>
      <c r="AB501" s="394"/>
      <c r="AC501" s="394"/>
      <c r="AD501" s="394"/>
      <c r="AE501" s="394"/>
      <c r="AF501" s="394"/>
      <c r="AG501" s="394"/>
      <c r="AH501" s="394"/>
      <c r="AI501" s="394"/>
      <c r="AJ501" s="395"/>
    </row>
    <row r="502" spans="1:36" ht="15.75" thickTop="1" x14ac:dyDescent="0.25">
      <c r="A502" s="257" t="s">
        <v>741</v>
      </c>
      <c r="B502" s="294">
        <v>20255.686821310028</v>
      </c>
      <c r="C502" s="294">
        <v>268.19052749999997</v>
      </c>
      <c r="D502" s="294" t="s">
        <v>825</v>
      </c>
      <c r="E502" s="294" t="s">
        <v>825</v>
      </c>
      <c r="F502" s="294">
        <v>9031.5481900000013</v>
      </c>
      <c r="G502" s="294" t="s">
        <v>545</v>
      </c>
      <c r="H502" s="294">
        <v>80154.753393000006</v>
      </c>
      <c r="I502" s="294" t="s">
        <v>545</v>
      </c>
      <c r="J502" s="294">
        <v>9356.369772</v>
      </c>
      <c r="K502" s="294" t="s">
        <v>545</v>
      </c>
      <c r="L502" s="294" t="s">
        <v>825</v>
      </c>
      <c r="M502" s="294" t="s">
        <v>545</v>
      </c>
      <c r="N502" s="294" t="s">
        <v>545</v>
      </c>
      <c r="O502" s="294" t="s">
        <v>545</v>
      </c>
      <c r="P502" s="294" t="s">
        <v>545</v>
      </c>
      <c r="Q502" s="294">
        <v>1154.9313</v>
      </c>
      <c r="R502" s="294" t="s">
        <v>545</v>
      </c>
      <c r="S502" s="294" t="s">
        <v>825</v>
      </c>
      <c r="T502" s="294" t="s">
        <v>825</v>
      </c>
      <c r="U502" s="294">
        <v>1.84005186808937</v>
      </c>
      <c r="V502" s="303" t="s">
        <v>195</v>
      </c>
      <c r="W502" s="294">
        <v>3985.2978501399257</v>
      </c>
      <c r="X502" s="294">
        <v>2522.7156316579408</v>
      </c>
      <c r="Y502" s="294">
        <v>79.222245606505325</v>
      </c>
      <c r="Z502" s="294" t="s">
        <v>545</v>
      </c>
      <c r="AA502" s="294">
        <v>117.63778721389281</v>
      </c>
      <c r="AB502" s="294" t="s">
        <v>545</v>
      </c>
      <c r="AC502" s="294" t="s">
        <v>825</v>
      </c>
      <c r="AD502" s="294" t="s">
        <v>545</v>
      </c>
      <c r="AE502" s="294" t="s">
        <v>545</v>
      </c>
      <c r="AF502" s="294">
        <v>2.4884645670558498</v>
      </c>
      <c r="AG502" s="303" t="s">
        <v>195</v>
      </c>
      <c r="AH502" s="294">
        <v>7332.5098355411983</v>
      </c>
      <c r="AI502" s="294">
        <v>11803.055759120232</v>
      </c>
      <c r="AJ502" s="294">
        <v>490.71858044203998</v>
      </c>
    </row>
    <row r="503" spans="1:36" x14ac:dyDescent="0.25">
      <c r="A503" s="258" t="s">
        <v>742</v>
      </c>
      <c r="B503" s="294">
        <v>20040.325102040817</v>
      </c>
      <c r="C503" s="294" t="s">
        <v>520</v>
      </c>
      <c r="D503" s="294" t="s">
        <v>520</v>
      </c>
      <c r="E503" s="294" t="s">
        <v>520</v>
      </c>
      <c r="F503" s="294" t="s">
        <v>520</v>
      </c>
      <c r="G503" s="294" t="s">
        <v>520</v>
      </c>
      <c r="H503" s="294" t="s">
        <v>520</v>
      </c>
      <c r="I503" s="294" t="s">
        <v>520</v>
      </c>
      <c r="J503" s="294" t="s">
        <v>520</v>
      </c>
      <c r="K503" s="294" t="s">
        <v>520</v>
      </c>
      <c r="L503" s="294" t="s">
        <v>520</v>
      </c>
      <c r="M503" s="294" t="s">
        <v>520</v>
      </c>
      <c r="N503" s="294" t="s">
        <v>520</v>
      </c>
      <c r="O503" s="294" t="s">
        <v>520</v>
      </c>
      <c r="P503" s="294" t="s">
        <v>520</v>
      </c>
      <c r="Q503" s="294" t="s">
        <v>520</v>
      </c>
      <c r="R503" s="294" t="s">
        <v>520</v>
      </c>
      <c r="S503" s="294" t="s">
        <v>520</v>
      </c>
      <c r="T503" s="294" t="s">
        <v>520</v>
      </c>
      <c r="U503" s="294" t="s">
        <v>520</v>
      </c>
      <c r="V503" s="303" t="s">
        <v>195</v>
      </c>
      <c r="W503" s="294" t="s">
        <v>520</v>
      </c>
      <c r="X503" s="294" t="s">
        <v>520</v>
      </c>
      <c r="Y503" s="294" t="s">
        <v>520</v>
      </c>
      <c r="Z503" s="294" t="s">
        <v>520</v>
      </c>
      <c r="AA503" s="294" t="s">
        <v>520</v>
      </c>
      <c r="AB503" s="294" t="s">
        <v>520</v>
      </c>
      <c r="AC503" s="294" t="s">
        <v>520</v>
      </c>
      <c r="AD503" s="294" t="s">
        <v>520</v>
      </c>
      <c r="AE503" s="294" t="s">
        <v>520</v>
      </c>
      <c r="AF503" s="294" t="s">
        <v>520</v>
      </c>
      <c r="AG503" s="303" t="s">
        <v>195</v>
      </c>
      <c r="AH503" s="294" t="s">
        <v>520</v>
      </c>
      <c r="AI503" s="294" t="s">
        <v>520</v>
      </c>
      <c r="AJ503" s="294" t="s">
        <v>520</v>
      </c>
    </row>
    <row r="504" spans="1:36" x14ac:dyDescent="0.25">
      <c r="A504" s="337" t="s">
        <v>743</v>
      </c>
      <c r="B504" s="294" t="s">
        <v>520</v>
      </c>
      <c r="C504" s="294" t="s">
        <v>520</v>
      </c>
      <c r="D504" s="294" t="s">
        <v>520</v>
      </c>
      <c r="E504" s="294" t="s">
        <v>520</v>
      </c>
      <c r="F504" s="294" t="s">
        <v>520</v>
      </c>
      <c r="G504" s="294" t="s">
        <v>520</v>
      </c>
      <c r="H504" s="294" t="s">
        <v>582</v>
      </c>
      <c r="I504" s="294" t="s">
        <v>520</v>
      </c>
      <c r="J504" s="294" t="s">
        <v>520</v>
      </c>
      <c r="K504" s="294" t="s">
        <v>520</v>
      </c>
      <c r="L504" s="294" t="s">
        <v>520</v>
      </c>
      <c r="M504" s="294" t="s">
        <v>520</v>
      </c>
      <c r="N504" s="294" t="s">
        <v>520</v>
      </c>
      <c r="O504" s="294" t="s">
        <v>520</v>
      </c>
      <c r="P504" s="294" t="s">
        <v>520</v>
      </c>
      <c r="Q504" s="294" t="s">
        <v>520</v>
      </c>
      <c r="R504" s="294" t="s">
        <v>520</v>
      </c>
      <c r="S504" s="294" t="s">
        <v>520</v>
      </c>
      <c r="T504" s="294" t="s">
        <v>520</v>
      </c>
      <c r="U504" s="294" t="s">
        <v>520</v>
      </c>
      <c r="V504" s="303" t="s">
        <v>195</v>
      </c>
      <c r="W504" s="294">
        <v>2889.5115971792543</v>
      </c>
      <c r="X504" s="294">
        <v>550.24258844079532</v>
      </c>
      <c r="Y504" s="294" t="s">
        <v>520</v>
      </c>
      <c r="Z504" s="294" t="s">
        <v>520</v>
      </c>
      <c r="AA504" s="294" t="s">
        <v>520</v>
      </c>
      <c r="AB504" s="294" t="s">
        <v>520</v>
      </c>
      <c r="AC504" s="294" t="s">
        <v>520</v>
      </c>
      <c r="AD504" s="294" t="s">
        <v>520</v>
      </c>
      <c r="AE504" s="294" t="s">
        <v>520</v>
      </c>
      <c r="AF504" s="294" t="s">
        <v>520</v>
      </c>
      <c r="AG504" s="303" t="s">
        <v>195</v>
      </c>
      <c r="AH504" s="294" t="s">
        <v>520</v>
      </c>
      <c r="AI504" s="294">
        <v>2745.5373405254281</v>
      </c>
      <c r="AJ504" s="294" t="s">
        <v>520</v>
      </c>
    </row>
    <row r="505" spans="1:36" x14ac:dyDescent="0.25">
      <c r="A505" s="333" t="s">
        <v>744</v>
      </c>
      <c r="B505" s="294">
        <v>202.33771926921244</v>
      </c>
      <c r="C505" s="294" t="s">
        <v>618</v>
      </c>
      <c r="D505" s="294" t="s">
        <v>3264</v>
      </c>
      <c r="E505" s="294" t="s">
        <v>3264</v>
      </c>
      <c r="F505" s="294" t="s">
        <v>3264</v>
      </c>
      <c r="G505" s="294" t="s">
        <v>619</v>
      </c>
      <c r="H505" s="294" t="s">
        <v>618</v>
      </c>
      <c r="I505" s="294" t="s">
        <v>619</v>
      </c>
      <c r="J505" s="294" t="s">
        <v>3264</v>
      </c>
      <c r="K505" s="294" t="s">
        <v>619</v>
      </c>
      <c r="L505" s="294" t="s">
        <v>3264</v>
      </c>
      <c r="M505" s="294" t="s">
        <v>619</v>
      </c>
      <c r="N505" s="294" t="s">
        <v>619</v>
      </c>
      <c r="O505" s="294" t="s">
        <v>619</v>
      </c>
      <c r="P505" s="294" t="s">
        <v>619</v>
      </c>
      <c r="Q505" s="294" t="s">
        <v>3264</v>
      </c>
      <c r="R505" s="294" t="s">
        <v>619</v>
      </c>
      <c r="S505" s="294" t="s">
        <v>3264</v>
      </c>
      <c r="T505" s="294" t="s">
        <v>3264</v>
      </c>
      <c r="U505" s="294">
        <v>1.84005186808937</v>
      </c>
      <c r="V505" s="303" t="s">
        <v>195</v>
      </c>
      <c r="W505" s="294">
        <v>1080.1253649606713</v>
      </c>
      <c r="X505" s="294">
        <v>1972.4730432171457</v>
      </c>
      <c r="Y505" s="294">
        <v>79.222245606505325</v>
      </c>
      <c r="Z505" s="294" t="s">
        <v>619</v>
      </c>
      <c r="AA505" s="294">
        <v>117.63778721389281</v>
      </c>
      <c r="AB505" s="294" t="s">
        <v>619</v>
      </c>
      <c r="AC505" s="294" t="s">
        <v>3264</v>
      </c>
      <c r="AD505" s="294" t="s">
        <v>619</v>
      </c>
      <c r="AE505" s="294" t="s">
        <v>619</v>
      </c>
      <c r="AF505" s="294">
        <v>2.4884645670558498</v>
      </c>
      <c r="AG505" s="303" t="s">
        <v>195</v>
      </c>
      <c r="AH505" s="294">
        <v>18.975929941198739</v>
      </c>
      <c r="AI505" s="294">
        <v>707.17135072055373</v>
      </c>
      <c r="AJ505" s="294">
        <v>490.71858044210865</v>
      </c>
    </row>
    <row r="506" spans="1:36" x14ac:dyDescent="0.25">
      <c r="A506" s="338" t="s">
        <v>3412</v>
      </c>
      <c r="B506" s="294">
        <v>13.023999999999999</v>
      </c>
      <c r="C506" s="294">
        <v>268.19052749999997</v>
      </c>
      <c r="D506" s="294" t="s">
        <v>520</v>
      </c>
      <c r="E506" s="294" t="s">
        <v>520</v>
      </c>
      <c r="F506" s="294">
        <v>9031.5481900000013</v>
      </c>
      <c r="G506" s="294" t="s">
        <v>520</v>
      </c>
      <c r="H506" s="294">
        <v>80154.753393000006</v>
      </c>
      <c r="I506" s="294" t="s">
        <v>520</v>
      </c>
      <c r="J506" s="294">
        <v>9356.369772</v>
      </c>
      <c r="K506" s="294" t="s">
        <v>520</v>
      </c>
      <c r="L506" s="294" t="s">
        <v>520</v>
      </c>
      <c r="M506" s="294" t="s">
        <v>520</v>
      </c>
      <c r="N506" s="294" t="s">
        <v>520</v>
      </c>
      <c r="O506" s="294" t="s">
        <v>520</v>
      </c>
      <c r="P506" s="294" t="s">
        <v>520</v>
      </c>
      <c r="Q506" s="294">
        <v>1154.9313</v>
      </c>
      <c r="R506" s="294" t="s">
        <v>520</v>
      </c>
      <c r="S506" s="294" t="s">
        <v>520</v>
      </c>
      <c r="T506" s="294" t="s">
        <v>520</v>
      </c>
      <c r="U506" s="294" t="s">
        <v>520</v>
      </c>
      <c r="V506" s="303" t="s">
        <v>195</v>
      </c>
      <c r="W506" s="294">
        <v>15.660888</v>
      </c>
      <c r="X506" s="294" t="s">
        <v>520</v>
      </c>
      <c r="Y506" s="294" t="s">
        <v>520</v>
      </c>
      <c r="Z506" s="294" t="s">
        <v>520</v>
      </c>
      <c r="AA506" s="294" t="s">
        <v>520</v>
      </c>
      <c r="AB506" s="294" t="s">
        <v>520</v>
      </c>
      <c r="AC506" s="294" t="s">
        <v>520</v>
      </c>
      <c r="AD506" s="294" t="s">
        <v>520</v>
      </c>
      <c r="AE506" s="294" t="s">
        <v>520</v>
      </c>
      <c r="AF506" s="294" t="s">
        <v>520</v>
      </c>
      <c r="AG506" s="303" t="s">
        <v>195</v>
      </c>
      <c r="AH506" s="294">
        <v>7313.5339055999993</v>
      </c>
      <c r="AI506" s="294" t="s">
        <v>520</v>
      </c>
      <c r="AJ506" s="294" t="s">
        <v>520</v>
      </c>
    </row>
    <row r="507" spans="1:36" x14ac:dyDescent="0.25">
      <c r="A507" s="333" t="s">
        <v>745</v>
      </c>
      <c r="B507" s="294" t="s">
        <v>520</v>
      </c>
      <c r="C507" s="294" t="s">
        <v>520</v>
      </c>
      <c r="D507" s="294" t="s">
        <v>520</v>
      </c>
      <c r="E507" s="294" t="s">
        <v>520</v>
      </c>
      <c r="F507" s="294" t="s">
        <v>520</v>
      </c>
      <c r="G507" s="294" t="s">
        <v>520</v>
      </c>
      <c r="H507" s="294" t="s">
        <v>520</v>
      </c>
      <c r="I507" s="294" t="s">
        <v>520</v>
      </c>
      <c r="J507" s="294" t="s">
        <v>520</v>
      </c>
      <c r="K507" s="294" t="s">
        <v>520</v>
      </c>
      <c r="L507" s="294" t="s">
        <v>520</v>
      </c>
      <c r="M507" s="294" t="s">
        <v>520</v>
      </c>
      <c r="N507" s="294" t="s">
        <v>520</v>
      </c>
      <c r="O507" s="294" t="s">
        <v>520</v>
      </c>
      <c r="P507" s="294" t="s">
        <v>520</v>
      </c>
      <c r="Q507" s="294" t="s">
        <v>520</v>
      </c>
      <c r="R507" s="294" t="s">
        <v>520</v>
      </c>
      <c r="S507" s="294" t="s">
        <v>520</v>
      </c>
      <c r="T507" s="294" t="s">
        <v>520</v>
      </c>
      <c r="U507" s="294" t="s">
        <v>520</v>
      </c>
      <c r="V507" s="303" t="s">
        <v>195</v>
      </c>
      <c r="W507" s="294" t="s">
        <v>520</v>
      </c>
      <c r="X507" s="294" t="s">
        <v>520</v>
      </c>
      <c r="Y507" s="294" t="s">
        <v>520</v>
      </c>
      <c r="Z507" s="294" t="s">
        <v>520</v>
      </c>
      <c r="AA507" s="294" t="s">
        <v>520</v>
      </c>
      <c r="AB507" s="294" t="s">
        <v>520</v>
      </c>
      <c r="AC507" s="294" t="s">
        <v>520</v>
      </c>
      <c r="AD507" s="294" t="s">
        <v>520</v>
      </c>
      <c r="AE507" s="294" t="s">
        <v>520</v>
      </c>
      <c r="AF507" s="294" t="s">
        <v>520</v>
      </c>
      <c r="AG507" s="303" t="s">
        <v>195</v>
      </c>
      <c r="AH507" s="294" t="s">
        <v>520</v>
      </c>
      <c r="AI507" s="294">
        <v>8350.3470678743633</v>
      </c>
      <c r="AJ507" s="294" t="s">
        <v>520</v>
      </c>
    </row>
    <row r="508" spans="1:36" x14ac:dyDescent="0.25">
      <c r="A508" s="244" t="s">
        <v>746</v>
      </c>
      <c r="B508" s="294" t="s">
        <v>554</v>
      </c>
      <c r="C508" s="294" t="s">
        <v>520</v>
      </c>
      <c r="D508" s="294" t="s">
        <v>520</v>
      </c>
      <c r="E508" s="294" t="s">
        <v>520</v>
      </c>
      <c r="F508" s="294" t="s">
        <v>520</v>
      </c>
      <c r="G508" s="294" t="s">
        <v>520</v>
      </c>
      <c r="H508" s="294" t="s">
        <v>520</v>
      </c>
      <c r="I508" s="294" t="s">
        <v>520</v>
      </c>
      <c r="J508" s="294" t="s">
        <v>520</v>
      </c>
      <c r="K508" s="294" t="s">
        <v>520</v>
      </c>
      <c r="L508" s="294" t="s">
        <v>520</v>
      </c>
      <c r="M508" s="294" t="s">
        <v>520</v>
      </c>
      <c r="N508" s="294" t="s">
        <v>520</v>
      </c>
      <c r="O508" s="294" t="s">
        <v>520</v>
      </c>
      <c r="P508" s="294" t="s">
        <v>520</v>
      </c>
      <c r="Q508" s="294" t="s">
        <v>520</v>
      </c>
      <c r="R508" s="294" t="s">
        <v>520</v>
      </c>
      <c r="S508" s="294" t="s">
        <v>520</v>
      </c>
      <c r="T508" s="294" t="s">
        <v>520</v>
      </c>
      <c r="U508" s="294" t="s">
        <v>520</v>
      </c>
      <c r="V508" s="303" t="s">
        <v>195</v>
      </c>
      <c r="W508" s="294" t="s">
        <v>554</v>
      </c>
      <c r="X508" s="294" t="s">
        <v>554</v>
      </c>
      <c r="Y508" s="294" t="s">
        <v>554</v>
      </c>
      <c r="Z508" s="294" t="s">
        <v>520</v>
      </c>
      <c r="AA508" s="294" t="s">
        <v>554</v>
      </c>
      <c r="AB508" s="294" t="s">
        <v>520</v>
      </c>
      <c r="AC508" s="294" t="s">
        <v>520</v>
      </c>
      <c r="AD508" s="294" t="s">
        <v>520</v>
      </c>
      <c r="AE508" s="294" t="s">
        <v>520</v>
      </c>
      <c r="AF508" s="294" t="s">
        <v>520</v>
      </c>
      <c r="AG508" s="303" t="s">
        <v>195</v>
      </c>
      <c r="AH508" s="294" t="s">
        <v>520</v>
      </c>
      <c r="AI508" s="294" t="s">
        <v>554</v>
      </c>
      <c r="AJ508" s="294" t="s">
        <v>554</v>
      </c>
    </row>
    <row r="510" spans="1:36" ht="30" x14ac:dyDescent="0.25">
      <c r="A510" s="50" t="s">
        <v>747</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748</v>
      </c>
      <c r="B513" s="232"/>
      <c r="C513" s="232"/>
      <c r="D513" s="232"/>
      <c r="E513" s="232"/>
      <c r="F513" s="233"/>
      <c r="G513" s="49" t="s">
        <v>504</v>
      </c>
    </row>
    <row r="514" spans="1:7" ht="15.75" x14ac:dyDescent="0.25">
      <c r="A514" s="247" t="s">
        <v>749</v>
      </c>
      <c r="B514" s="232"/>
      <c r="C514" s="232"/>
      <c r="D514" s="232"/>
      <c r="E514" s="232"/>
      <c r="F514" s="233"/>
      <c r="G514" s="49" t="s">
        <v>3421</v>
      </c>
    </row>
    <row r="515" spans="1:7" x14ac:dyDescent="0.25">
      <c r="A515" s="232"/>
      <c r="B515" s="232"/>
      <c r="C515" s="232"/>
      <c r="D515" s="232"/>
      <c r="E515" s="232"/>
      <c r="F515" s="233"/>
      <c r="G515" s="49" t="s">
        <v>505</v>
      </c>
    </row>
    <row r="516" spans="1:7" x14ac:dyDescent="0.25">
      <c r="A516" s="232"/>
      <c r="B516" s="232"/>
      <c r="C516" s="232"/>
      <c r="D516" s="232"/>
      <c r="E516" s="232"/>
      <c r="F516" s="246"/>
      <c r="G516" s="232"/>
    </row>
    <row r="517" spans="1:7" x14ac:dyDescent="0.25">
      <c r="A517" s="339" t="s">
        <v>750</v>
      </c>
      <c r="B517" s="340" t="s">
        <v>507</v>
      </c>
      <c r="C517" s="241" t="s">
        <v>508</v>
      </c>
      <c r="D517" s="241" t="s">
        <v>509</v>
      </c>
      <c r="E517" s="241" t="s">
        <v>645</v>
      </c>
      <c r="F517" s="261" t="s">
        <v>511</v>
      </c>
      <c r="G517" s="261" t="s">
        <v>512</v>
      </c>
    </row>
    <row r="518" spans="1:7" ht="15.75" thickBot="1" x14ac:dyDescent="0.3">
      <c r="A518" s="341" t="s">
        <v>751</v>
      </c>
      <c r="B518" s="390" t="s">
        <v>514</v>
      </c>
      <c r="C518" s="390"/>
      <c r="D518" s="390"/>
      <c r="E518" s="390"/>
      <c r="F518" s="390"/>
      <c r="G518" s="391"/>
    </row>
    <row r="519" spans="1:7" ht="15.75" thickTop="1" x14ac:dyDescent="0.25">
      <c r="A519" s="342" t="s">
        <v>752</v>
      </c>
      <c r="B519" s="294">
        <v>7853.7090592547993</v>
      </c>
      <c r="C519" s="294">
        <v>9571.8991649314175</v>
      </c>
      <c r="D519" s="294">
        <v>1107.1877988953377</v>
      </c>
      <c r="E519" s="294">
        <v>14.91067980114685</v>
      </c>
      <c r="F519" s="294">
        <v>363.40666610922074</v>
      </c>
      <c r="G519" s="294" t="s">
        <v>520</v>
      </c>
    </row>
    <row r="520" spans="1:7" x14ac:dyDescent="0.25">
      <c r="A520" s="333" t="s">
        <v>753</v>
      </c>
      <c r="B520" s="303" t="s">
        <v>195</v>
      </c>
      <c r="C520" s="294">
        <v>8834.6962615396096</v>
      </c>
      <c r="D520" s="294">
        <v>54.911513816245709</v>
      </c>
      <c r="E520" s="303" t="s">
        <v>195</v>
      </c>
      <c r="F520" s="303" t="s">
        <v>195</v>
      </c>
      <c r="G520" s="294" t="s">
        <v>520</v>
      </c>
    </row>
    <row r="521" spans="1:7" x14ac:dyDescent="0.25">
      <c r="A521" s="333" t="s">
        <v>754</v>
      </c>
      <c r="B521" s="303" t="s">
        <v>195</v>
      </c>
      <c r="C521" s="294">
        <v>6772.4822920982415</v>
      </c>
      <c r="D521" s="303" t="s">
        <v>195</v>
      </c>
      <c r="E521" s="303" t="s">
        <v>195</v>
      </c>
      <c r="F521" s="303" t="s">
        <v>195</v>
      </c>
      <c r="G521" s="303" t="s">
        <v>195</v>
      </c>
    </row>
    <row r="522" spans="1:7" x14ac:dyDescent="0.25">
      <c r="A522" s="326" t="s">
        <v>3413</v>
      </c>
      <c r="B522" s="303" t="s">
        <v>195</v>
      </c>
      <c r="C522" s="294">
        <v>6510.3132861119175</v>
      </c>
      <c r="D522" s="303" t="s">
        <v>195</v>
      </c>
      <c r="E522" s="303" t="s">
        <v>195</v>
      </c>
      <c r="F522" s="303" t="s">
        <v>195</v>
      </c>
      <c r="G522" s="303" t="s">
        <v>195</v>
      </c>
    </row>
    <row r="523" spans="1:7" x14ac:dyDescent="0.25">
      <c r="A523" s="67" t="s">
        <v>755</v>
      </c>
      <c r="B523" s="303" t="s">
        <v>195</v>
      </c>
      <c r="C523" s="303" t="s">
        <v>195</v>
      </c>
      <c r="D523" s="303" t="s">
        <v>195</v>
      </c>
      <c r="E523" s="303" t="s">
        <v>195</v>
      </c>
      <c r="F523" s="303" t="s">
        <v>195</v>
      </c>
      <c r="G523" s="303" t="s">
        <v>195</v>
      </c>
    </row>
    <row r="524" spans="1:7" x14ac:dyDescent="0.25">
      <c r="A524" s="343" t="s">
        <v>756</v>
      </c>
      <c r="B524" s="303" t="s">
        <v>195</v>
      </c>
      <c r="C524" s="294" t="s">
        <v>195</v>
      </c>
      <c r="D524" s="303" t="s">
        <v>195</v>
      </c>
      <c r="E524" s="303" t="s">
        <v>195</v>
      </c>
      <c r="F524" s="303" t="s">
        <v>195</v>
      </c>
      <c r="G524" s="303" t="s">
        <v>195</v>
      </c>
    </row>
    <row r="525" spans="1:7" x14ac:dyDescent="0.25">
      <c r="A525" s="343" t="s">
        <v>757</v>
      </c>
      <c r="B525" s="303" t="s">
        <v>195</v>
      </c>
      <c r="C525" s="294" t="s">
        <v>195</v>
      </c>
      <c r="D525" s="303" t="s">
        <v>195</v>
      </c>
      <c r="E525" s="303" t="s">
        <v>195</v>
      </c>
      <c r="F525" s="303" t="s">
        <v>195</v>
      </c>
      <c r="G525" s="303" t="s">
        <v>195</v>
      </c>
    </row>
    <row r="526" spans="1:7" x14ac:dyDescent="0.25">
      <c r="A526" s="67" t="s">
        <v>758</v>
      </c>
      <c r="B526" s="303" t="s">
        <v>195</v>
      </c>
      <c r="C526" s="303" t="s">
        <v>195</v>
      </c>
      <c r="D526" s="303" t="s">
        <v>195</v>
      </c>
      <c r="E526" s="303" t="s">
        <v>195</v>
      </c>
      <c r="F526" s="303" t="s">
        <v>195</v>
      </c>
      <c r="G526" s="303" t="s">
        <v>195</v>
      </c>
    </row>
    <row r="527" spans="1:7" x14ac:dyDescent="0.25">
      <c r="A527" s="343" t="s">
        <v>759</v>
      </c>
      <c r="B527" s="303" t="s">
        <v>195</v>
      </c>
      <c r="C527" s="294" t="s">
        <v>195</v>
      </c>
      <c r="D527" s="303" t="s">
        <v>195</v>
      </c>
      <c r="E527" s="303" t="s">
        <v>195</v>
      </c>
      <c r="F527" s="303" t="s">
        <v>195</v>
      </c>
      <c r="G527" s="303" t="s">
        <v>195</v>
      </c>
    </row>
    <row r="528" spans="1:7" x14ac:dyDescent="0.25">
      <c r="A528" s="343" t="s">
        <v>760</v>
      </c>
      <c r="B528" s="303" t="s">
        <v>195</v>
      </c>
      <c r="C528" s="294" t="s">
        <v>195</v>
      </c>
      <c r="D528" s="303" t="s">
        <v>195</v>
      </c>
      <c r="E528" s="303" t="s">
        <v>195</v>
      </c>
      <c r="F528" s="303" t="s">
        <v>195</v>
      </c>
      <c r="G528" s="303" t="s">
        <v>195</v>
      </c>
    </row>
    <row r="529" spans="1:7" x14ac:dyDescent="0.25">
      <c r="A529" s="343" t="s">
        <v>761</v>
      </c>
      <c r="B529" s="303" t="s">
        <v>195</v>
      </c>
      <c r="C529" s="294" t="s">
        <v>195</v>
      </c>
      <c r="D529" s="303" t="s">
        <v>195</v>
      </c>
      <c r="E529" s="303" t="s">
        <v>195</v>
      </c>
      <c r="F529" s="303" t="s">
        <v>195</v>
      </c>
      <c r="G529" s="303" t="s">
        <v>195</v>
      </c>
    </row>
    <row r="530" spans="1:7" x14ac:dyDescent="0.25">
      <c r="A530" s="67" t="s">
        <v>762</v>
      </c>
      <c r="B530" s="303" t="s">
        <v>195</v>
      </c>
      <c r="C530" s="303" t="s">
        <v>195</v>
      </c>
      <c r="D530" s="303" t="s">
        <v>195</v>
      </c>
      <c r="E530" s="303" t="s">
        <v>195</v>
      </c>
      <c r="F530" s="303" t="s">
        <v>195</v>
      </c>
      <c r="G530" s="303" t="s">
        <v>195</v>
      </c>
    </row>
    <row r="531" spans="1:7" x14ac:dyDescent="0.25">
      <c r="A531" s="343" t="s">
        <v>3414</v>
      </c>
      <c r="B531" s="303" t="s">
        <v>195</v>
      </c>
      <c r="C531" s="294">
        <v>6510.3132861119175</v>
      </c>
      <c r="D531" s="303" t="s">
        <v>195</v>
      </c>
      <c r="E531" s="303" t="s">
        <v>195</v>
      </c>
      <c r="F531" s="303" t="s">
        <v>195</v>
      </c>
      <c r="G531" s="303" t="s">
        <v>195</v>
      </c>
    </row>
    <row r="532" spans="1:7" x14ac:dyDescent="0.25">
      <c r="A532" s="344" t="s">
        <v>765</v>
      </c>
      <c r="B532" s="303" t="s">
        <v>195</v>
      </c>
      <c r="C532" s="294">
        <v>473.19623090020355</v>
      </c>
      <c r="D532" s="303"/>
      <c r="E532" s="303" t="s">
        <v>195</v>
      </c>
      <c r="F532" s="303" t="s">
        <v>195</v>
      </c>
      <c r="G532" s="303"/>
    </row>
    <row r="533" spans="1:7" x14ac:dyDescent="0.25">
      <c r="A533" s="344" t="s">
        <v>766</v>
      </c>
      <c r="B533" s="303" t="s">
        <v>195</v>
      </c>
      <c r="C533" s="294">
        <v>299.39799460361405</v>
      </c>
      <c r="D533" s="303"/>
      <c r="E533" s="303" t="s">
        <v>195</v>
      </c>
      <c r="F533" s="303" t="s">
        <v>195</v>
      </c>
      <c r="G533" s="303"/>
    </row>
    <row r="534" spans="1:7" x14ac:dyDescent="0.25">
      <c r="A534" s="344" t="s">
        <v>767</v>
      </c>
      <c r="B534" s="303" t="s">
        <v>195</v>
      </c>
      <c r="C534" s="294">
        <v>3056.1321125619293</v>
      </c>
      <c r="D534" s="303"/>
      <c r="E534" s="303" t="s">
        <v>195</v>
      </c>
      <c r="F534" s="303" t="s">
        <v>195</v>
      </c>
      <c r="G534" s="303"/>
    </row>
    <row r="535" spans="1:7" x14ac:dyDescent="0.25">
      <c r="A535" s="344" t="s">
        <v>768</v>
      </c>
      <c r="B535" s="303" t="s">
        <v>195</v>
      </c>
      <c r="C535" s="294">
        <v>251.93525163617798</v>
      </c>
      <c r="D535" s="303"/>
      <c r="E535" s="303" t="s">
        <v>195</v>
      </c>
      <c r="F535" s="303" t="s">
        <v>195</v>
      </c>
      <c r="G535" s="303"/>
    </row>
    <row r="536" spans="1:7" x14ac:dyDescent="0.25">
      <c r="A536" s="344" t="s">
        <v>769</v>
      </c>
      <c r="B536" s="303" t="s">
        <v>195</v>
      </c>
      <c r="C536" s="294">
        <v>297.36246326322032</v>
      </c>
      <c r="D536" s="303"/>
      <c r="E536" s="303" t="s">
        <v>195</v>
      </c>
      <c r="F536" s="303" t="s">
        <v>195</v>
      </c>
      <c r="G536" s="303"/>
    </row>
    <row r="537" spans="1:7" x14ac:dyDescent="0.25">
      <c r="A537" s="344" t="s">
        <v>770</v>
      </c>
      <c r="B537" s="303" t="s">
        <v>195</v>
      </c>
      <c r="C537" s="294">
        <v>309.95636595734669</v>
      </c>
      <c r="D537" s="303"/>
      <c r="E537" s="303" t="s">
        <v>195</v>
      </c>
      <c r="F537" s="303" t="s">
        <v>195</v>
      </c>
      <c r="G537" s="303"/>
    </row>
    <row r="538" spans="1:7" x14ac:dyDescent="0.25">
      <c r="A538" s="344" t="s">
        <v>771</v>
      </c>
      <c r="B538" s="303" t="s">
        <v>195</v>
      </c>
      <c r="C538" s="294">
        <v>178.40438707912745</v>
      </c>
      <c r="D538" s="303"/>
      <c r="E538" s="303" t="s">
        <v>195</v>
      </c>
      <c r="F538" s="303" t="s">
        <v>195</v>
      </c>
      <c r="G538" s="303"/>
    </row>
    <row r="539" spans="1:7" x14ac:dyDescent="0.25">
      <c r="A539" s="344" t="s">
        <v>772</v>
      </c>
      <c r="B539" s="303" t="s">
        <v>195</v>
      </c>
      <c r="C539" s="294">
        <v>214.11005793654462</v>
      </c>
      <c r="D539" s="303"/>
      <c r="E539" s="303" t="s">
        <v>195</v>
      </c>
      <c r="F539" s="303" t="s">
        <v>195</v>
      </c>
      <c r="G539" s="303"/>
    </row>
    <row r="540" spans="1:7" x14ac:dyDescent="0.25">
      <c r="A540" s="344" t="s">
        <v>773</v>
      </c>
      <c r="B540" s="303" t="s">
        <v>195</v>
      </c>
      <c r="C540" s="294">
        <v>1196.7876680440343</v>
      </c>
      <c r="D540" s="303"/>
      <c r="E540" s="303" t="s">
        <v>195</v>
      </c>
      <c r="F540" s="303" t="s">
        <v>195</v>
      </c>
      <c r="G540" s="303"/>
    </row>
    <row r="541" spans="1:7" x14ac:dyDescent="0.25">
      <c r="A541" s="344" t="s">
        <v>3272</v>
      </c>
      <c r="B541" s="303" t="s">
        <v>195</v>
      </c>
      <c r="C541" s="294">
        <v>178.70274178817721</v>
      </c>
      <c r="D541" s="303"/>
      <c r="E541" s="303" t="s">
        <v>195</v>
      </c>
      <c r="F541" s="303" t="s">
        <v>195</v>
      </c>
      <c r="G541" s="303"/>
    </row>
    <row r="542" spans="1:7" x14ac:dyDescent="0.25">
      <c r="A542" s="344" t="s">
        <v>3273</v>
      </c>
      <c r="B542" s="303" t="s">
        <v>195</v>
      </c>
      <c r="C542" s="294">
        <v>54.328012341541672</v>
      </c>
      <c r="D542" s="303"/>
      <c r="E542" s="303" t="s">
        <v>195</v>
      </c>
      <c r="F542" s="303" t="s">
        <v>195</v>
      </c>
      <c r="G542" s="303"/>
    </row>
    <row r="543" spans="1:7" x14ac:dyDescent="0.25">
      <c r="A543" s="326" t="s">
        <v>774</v>
      </c>
      <c r="B543" s="303" t="s">
        <v>195</v>
      </c>
      <c r="C543" s="294">
        <v>55.215000000000003</v>
      </c>
      <c r="D543" s="303" t="s">
        <v>195</v>
      </c>
      <c r="E543" s="303" t="s">
        <v>195</v>
      </c>
      <c r="F543" s="303" t="s">
        <v>195</v>
      </c>
      <c r="G543" s="303" t="s">
        <v>195</v>
      </c>
    </row>
    <row r="544" spans="1:7" x14ac:dyDescent="0.25">
      <c r="A544" s="326" t="s">
        <v>775</v>
      </c>
      <c r="B544" s="303" t="s">
        <v>195</v>
      </c>
      <c r="C544" s="294">
        <v>91.609200000000001</v>
      </c>
      <c r="D544" s="303" t="s">
        <v>195</v>
      </c>
      <c r="E544" s="303" t="s">
        <v>195</v>
      </c>
      <c r="F544" s="303" t="s">
        <v>195</v>
      </c>
      <c r="G544" s="303" t="s">
        <v>195</v>
      </c>
    </row>
    <row r="545" spans="1:7" x14ac:dyDescent="0.25">
      <c r="A545" s="326" t="s">
        <v>776</v>
      </c>
      <c r="B545" s="303" t="s">
        <v>195</v>
      </c>
      <c r="C545" s="294">
        <v>115.34480598632427</v>
      </c>
      <c r="D545" s="303" t="s">
        <v>195</v>
      </c>
      <c r="E545" s="303" t="s">
        <v>195</v>
      </c>
      <c r="F545" s="303" t="s">
        <v>195</v>
      </c>
      <c r="G545" s="303" t="s">
        <v>195</v>
      </c>
    </row>
    <row r="546" spans="1:7" x14ac:dyDescent="0.25">
      <c r="A546" s="345" t="s">
        <v>777</v>
      </c>
      <c r="B546" s="303" t="s">
        <v>195</v>
      </c>
      <c r="C546" s="294" t="s">
        <v>547</v>
      </c>
      <c r="D546" s="303"/>
      <c r="E546" s="303" t="s">
        <v>195</v>
      </c>
      <c r="F546" s="303" t="s">
        <v>195</v>
      </c>
      <c r="G546" s="303"/>
    </row>
    <row r="547" spans="1:7" x14ac:dyDescent="0.25">
      <c r="A547" s="345" t="s">
        <v>778</v>
      </c>
      <c r="B547" s="303" t="s">
        <v>195</v>
      </c>
      <c r="C547" s="294">
        <v>26.068534199999998</v>
      </c>
      <c r="D547" s="303"/>
      <c r="E547" s="303" t="s">
        <v>195</v>
      </c>
      <c r="F547" s="303" t="s">
        <v>195</v>
      </c>
      <c r="G547" s="303"/>
    </row>
    <row r="548" spans="1:7" x14ac:dyDescent="0.25">
      <c r="A548" s="345" t="s">
        <v>779</v>
      </c>
      <c r="B548" s="303" t="s">
        <v>195</v>
      </c>
      <c r="C548" s="294">
        <v>69.750133199999993</v>
      </c>
      <c r="D548" s="303"/>
      <c r="E548" s="303" t="s">
        <v>195</v>
      </c>
      <c r="F548" s="303" t="s">
        <v>195</v>
      </c>
      <c r="G548" s="303"/>
    </row>
    <row r="549" spans="1:7" x14ac:dyDescent="0.25">
      <c r="A549" s="345" t="s">
        <v>780</v>
      </c>
      <c r="B549" s="303" t="s">
        <v>195</v>
      </c>
      <c r="C549" s="294">
        <v>2.1242679999999998</v>
      </c>
      <c r="D549" s="303"/>
      <c r="E549" s="303" t="s">
        <v>195</v>
      </c>
      <c r="F549" s="303" t="s">
        <v>195</v>
      </c>
      <c r="G549" s="303"/>
    </row>
    <row r="550" spans="1:7" x14ac:dyDescent="0.25">
      <c r="A550" s="345" t="s">
        <v>781</v>
      </c>
      <c r="B550" s="303" t="s">
        <v>195</v>
      </c>
      <c r="C550" s="294" t="s">
        <v>547</v>
      </c>
      <c r="D550" s="303"/>
      <c r="E550" s="303" t="s">
        <v>195</v>
      </c>
      <c r="F550" s="303" t="s">
        <v>195</v>
      </c>
      <c r="G550" s="303"/>
    </row>
    <row r="551" spans="1:7" x14ac:dyDescent="0.25">
      <c r="A551" s="346" t="s">
        <v>782</v>
      </c>
      <c r="B551" s="303" t="s">
        <v>195</v>
      </c>
      <c r="C551" s="294">
        <v>17.401870586324279</v>
      </c>
      <c r="D551" s="303" t="s">
        <v>195</v>
      </c>
      <c r="E551" s="303" t="s">
        <v>195</v>
      </c>
      <c r="F551" s="303" t="s">
        <v>195</v>
      </c>
      <c r="G551" s="303" t="s">
        <v>195</v>
      </c>
    </row>
    <row r="552" spans="1:7" x14ac:dyDescent="0.25">
      <c r="A552" s="347" t="s">
        <v>783</v>
      </c>
      <c r="B552" s="303" t="s">
        <v>195</v>
      </c>
      <c r="C552" s="294">
        <v>17.401870586324279</v>
      </c>
      <c r="D552" s="303"/>
      <c r="E552" s="303" t="s">
        <v>195</v>
      </c>
      <c r="F552" s="303" t="s">
        <v>195</v>
      </c>
      <c r="G552" s="303"/>
    </row>
    <row r="553" spans="1:7" x14ac:dyDescent="0.25">
      <c r="A553" s="333" t="s">
        <v>784</v>
      </c>
      <c r="B553" s="303" t="s">
        <v>195</v>
      </c>
      <c r="C553" s="294">
        <v>2062.213969441369</v>
      </c>
      <c r="D553" s="294">
        <v>54.911513816245709</v>
      </c>
      <c r="E553" s="303" t="s">
        <v>195</v>
      </c>
      <c r="F553" s="303" t="s">
        <v>195</v>
      </c>
      <c r="G553" s="294" t="s">
        <v>520</v>
      </c>
    </row>
    <row r="554" spans="1:7" x14ac:dyDescent="0.25">
      <c r="A554" s="327" t="s">
        <v>3415</v>
      </c>
      <c r="B554" s="303" t="s">
        <v>195</v>
      </c>
      <c r="C554" s="294">
        <v>1103.3068171277257</v>
      </c>
      <c r="D554" s="294">
        <v>42.371474794155858</v>
      </c>
      <c r="E554" s="303" t="s">
        <v>195</v>
      </c>
      <c r="F554" s="303" t="s">
        <v>195</v>
      </c>
      <c r="G554" s="294" t="s">
        <v>520</v>
      </c>
    </row>
    <row r="555" spans="1:7" x14ac:dyDescent="0.25">
      <c r="A555" s="67" t="s">
        <v>755</v>
      </c>
      <c r="B555" s="303" t="s">
        <v>195</v>
      </c>
      <c r="C555" s="303" t="s">
        <v>195</v>
      </c>
      <c r="D555" s="303" t="s">
        <v>195</v>
      </c>
      <c r="E555" s="303" t="s">
        <v>195</v>
      </c>
      <c r="F555" s="303" t="s">
        <v>195</v>
      </c>
      <c r="G555" s="303" t="s">
        <v>195</v>
      </c>
    </row>
    <row r="556" spans="1:7" x14ac:dyDescent="0.25">
      <c r="A556" s="343" t="s">
        <v>756</v>
      </c>
      <c r="B556" s="303" t="s">
        <v>195</v>
      </c>
      <c r="C556" s="294" t="s">
        <v>195</v>
      </c>
      <c r="D556" s="294" t="s">
        <v>195</v>
      </c>
      <c r="E556" s="303" t="s">
        <v>195</v>
      </c>
      <c r="F556" s="303" t="s">
        <v>195</v>
      </c>
      <c r="G556" s="298" t="s">
        <v>195</v>
      </c>
    </row>
    <row r="557" spans="1:7" x14ac:dyDescent="0.25">
      <c r="A557" s="343" t="s">
        <v>757</v>
      </c>
      <c r="B557" s="303" t="s">
        <v>195</v>
      </c>
      <c r="C557" s="294" t="s">
        <v>195</v>
      </c>
      <c r="D557" s="294" t="s">
        <v>195</v>
      </c>
      <c r="E557" s="303" t="s">
        <v>195</v>
      </c>
      <c r="F557" s="303" t="s">
        <v>195</v>
      </c>
      <c r="G557" s="298" t="s">
        <v>195</v>
      </c>
    </row>
    <row r="558" spans="1:7" x14ac:dyDescent="0.25">
      <c r="A558" s="67" t="s">
        <v>758</v>
      </c>
      <c r="B558" s="303" t="s">
        <v>195</v>
      </c>
      <c r="C558" s="303" t="s">
        <v>195</v>
      </c>
      <c r="D558" s="303" t="s">
        <v>195</v>
      </c>
      <c r="E558" s="303" t="s">
        <v>195</v>
      </c>
      <c r="F558" s="303" t="s">
        <v>195</v>
      </c>
      <c r="G558" s="303" t="s">
        <v>195</v>
      </c>
    </row>
    <row r="559" spans="1:7" x14ac:dyDescent="0.25">
      <c r="A559" s="343" t="s">
        <v>759</v>
      </c>
      <c r="B559" s="303" t="s">
        <v>195</v>
      </c>
      <c r="C559" s="294" t="s">
        <v>195</v>
      </c>
      <c r="D559" s="294" t="s">
        <v>195</v>
      </c>
      <c r="E559" s="303" t="s">
        <v>195</v>
      </c>
      <c r="F559" s="303" t="s">
        <v>195</v>
      </c>
      <c r="G559" s="298" t="s">
        <v>195</v>
      </c>
    </row>
    <row r="560" spans="1:7" x14ac:dyDescent="0.25">
      <c r="A560" s="343" t="s">
        <v>760</v>
      </c>
      <c r="B560" s="303" t="s">
        <v>195</v>
      </c>
      <c r="C560" s="294" t="s">
        <v>195</v>
      </c>
      <c r="D560" s="294" t="s">
        <v>195</v>
      </c>
      <c r="E560" s="303" t="s">
        <v>195</v>
      </c>
      <c r="F560" s="303" t="s">
        <v>195</v>
      </c>
      <c r="G560" s="298" t="s">
        <v>195</v>
      </c>
    </row>
    <row r="561" spans="1:7" x14ac:dyDescent="0.25">
      <c r="A561" s="343" t="s">
        <v>761</v>
      </c>
      <c r="B561" s="303" t="s">
        <v>195</v>
      </c>
      <c r="C561" s="294" t="s">
        <v>195</v>
      </c>
      <c r="D561" s="294" t="s">
        <v>195</v>
      </c>
      <c r="E561" s="303" t="s">
        <v>195</v>
      </c>
      <c r="F561" s="303" t="s">
        <v>195</v>
      </c>
      <c r="G561" s="298" t="s">
        <v>195</v>
      </c>
    </row>
    <row r="562" spans="1:7" x14ac:dyDescent="0.25">
      <c r="A562" s="67" t="s">
        <v>762</v>
      </c>
      <c r="B562" s="303" t="s">
        <v>195</v>
      </c>
      <c r="C562" s="303" t="s">
        <v>195</v>
      </c>
      <c r="D562" s="303" t="s">
        <v>195</v>
      </c>
      <c r="E562" s="303" t="s">
        <v>195</v>
      </c>
      <c r="F562" s="303" t="s">
        <v>195</v>
      </c>
      <c r="G562" s="303" t="s">
        <v>195</v>
      </c>
    </row>
    <row r="563" spans="1:7" x14ac:dyDescent="0.25">
      <c r="A563" s="343" t="s">
        <v>3416</v>
      </c>
      <c r="B563" s="303" t="s">
        <v>195</v>
      </c>
      <c r="C563" s="294">
        <v>1103.3068171277257</v>
      </c>
      <c r="D563" s="294">
        <v>42.371474794155858</v>
      </c>
      <c r="E563" s="303" t="s">
        <v>195</v>
      </c>
      <c r="F563" s="303" t="s">
        <v>195</v>
      </c>
      <c r="G563" s="298" t="s">
        <v>520</v>
      </c>
    </row>
    <row r="564" spans="1:7" x14ac:dyDescent="0.25">
      <c r="A564" s="344" t="s">
        <v>763</v>
      </c>
      <c r="B564" s="303" t="s">
        <v>195</v>
      </c>
      <c r="C564" s="294" t="s">
        <v>522</v>
      </c>
      <c r="D564" s="294" t="s">
        <v>522</v>
      </c>
      <c r="E564" s="303" t="s">
        <v>195</v>
      </c>
      <c r="F564" s="303" t="s">
        <v>195</v>
      </c>
      <c r="G564" s="298" t="s">
        <v>520</v>
      </c>
    </row>
    <row r="565" spans="1:7" x14ac:dyDescent="0.25">
      <c r="A565" s="344" t="s">
        <v>764</v>
      </c>
      <c r="B565" s="303" t="s">
        <v>195</v>
      </c>
      <c r="C565" s="294" t="s">
        <v>522</v>
      </c>
      <c r="D565" s="294" t="s">
        <v>522</v>
      </c>
      <c r="E565" s="303" t="s">
        <v>195</v>
      </c>
      <c r="F565" s="303" t="s">
        <v>195</v>
      </c>
      <c r="G565" s="298" t="s">
        <v>520</v>
      </c>
    </row>
    <row r="566" spans="1:7" x14ac:dyDescent="0.25">
      <c r="A566" s="344" t="s">
        <v>765</v>
      </c>
      <c r="B566" s="303" t="s">
        <v>195</v>
      </c>
      <c r="C566" s="294">
        <v>10.4339141813269</v>
      </c>
      <c r="D566" s="294" t="s">
        <v>522</v>
      </c>
      <c r="E566" s="303" t="s">
        <v>195</v>
      </c>
      <c r="F566" s="303" t="s">
        <v>195</v>
      </c>
      <c r="G566" s="298" t="s">
        <v>520</v>
      </c>
    </row>
    <row r="567" spans="1:7" x14ac:dyDescent="0.25">
      <c r="A567" s="344" t="s">
        <v>766</v>
      </c>
      <c r="B567" s="303" t="s">
        <v>195</v>
      </c>
      <c r="C567" s="294">
        <v>6.8670103189230298</v>
      </c>
      <c r="D567" s="294" t="s">
        <v>522</v>
      </c>
      <c r="E567" s="303" t="s">
        <v>195</v>
      </c>
      <c r="F567" s="303" t="s">
        <v>195</v>
      </c>
      <c r="G567" s="298" t="s">
        <v>520</v>
      </c>
    </row>
    <row r="568" spans="1:7" x14ac:dyDescent="0.25">
      <c r="A568" s="344" t="s">
        <v>767</v>
      </c>
      <c r="B568" s="303" t="s">
        <v>195</v>
      </c>
      <c r="C568" s="294">
        <v>73.263053002758994</v>
      </c>
      <c r="D568" s="294" t="s">
        <v>522</v>
      </c>
      <c r="E568" s="303" t="s">
        <v>195</v>
      </c>
      <c r="F568" s="303" t="s">
        <v>195</v>
      </c>
      <c r="G568" s="298" t="s">
        <v>520</v>
      </c>
    </row>
    <row r="569" spans="1:7" x14ac:dyDescent="0.25">
      <c r="A569" s="344" t="s">
        <v>768</v>
      </c>
      <c r="B569" s="303" t="s">
        <v>195</v>
      </c>
      <c r="C569" s="294">
        <v>6.6603451261630804</v>
      </c>
      <c r="D569" s="294">
        <v>7.8425112598720803</v>
      </c>
      <c r="E569" s="303" t="s">
        <v>195</v>
      </c>
      <c r="F569" s="303" t="s">
        <v>195</v>
      </c>
      <c r="G569" s="298" t="s">
        <v>520</v>
      </c>
    </row>
    <row r="570" spans="1:7" x14ac:dyDescent="0.25">
      <c r="A570" s="344" t="s">
        <v>769</v>
      </c>
      <c r="B570" s="303" t="s">
        <v>195</v>
      </c>
      <c r="C570" s="294">
        <v>6.2083685766828101</v>
      </c>
      <c r="D570" s="294" t="s">
        <v>522</v>
      </c>
      <c r="E570" s="303" t="s">
        <v>195</v>
      </c>
      <c r="F570" s="303" t="s">
        <v>195</v>
      </c>
      <c r="G570" s="298" t="s">
        <v>520</v>
      </c>
    </row>
    <row r="571" spans="1:7" x14ac:dyDescent="0.25">
      <c r="A571" s="344" t="s">
        <v>770</v>
      </c>
      <c r="B571" s="303" t="s">
        <v>195</v>
      </c>
      <c r="C571" s="294">
        <v>15.278275422757799</v>
      </c>
      <c r="D571" s="294">
        <v>15.52463493848148</v>
      </c>
      <c r="E571" s="303" t="s">
        <v>195</v>
      </c>
      <c r="F571" s="303" t="s">
        <v>195</v>
      </c>
      <c r="G571" s="298" t="s">
        <v>520</v>
      </c>
    </row>
    <row r="572" spans="1:7" x14ac:dyDescent="0.25">
      <c r="A572" s="344" t="s">
        <v>771</v>
      </c>
      <c r="B572" s="303" t="s">
        <v>195</v>
      </c>
      <c r="C572" s="294">
        <v>8.8016924452317795</v>
      </c>
      <c r="D572" s="294">
        <v>8.48939568274767</v>
      </c>
      <c r="E572" s="303" t="s">
        <v>195</v>
      </c>
      <c r="F572" s="303" t="s">
        <v>195</v>
      </c>
      <c r="G572" s="298" t="s">
        <v>520</v>
      </c>
    </row>
    <row r="573" spans="1:7" x14ac:dyDescent="0.25">
      <c r="A573" s="344" t="s">
        <v>772</v>
      </c>
      <c r="B573" s="303" t="s">
        <v>195</v>
      </c>
      <c r="C573" s="294">
        <v>5.1525731574840696</v>
      </c>
      <c r="D573" s="294" t="s">
        <v>522</v>
      </c>
      <c r="E573" s="303" t="s">
        <v>195</v>
      </c>
      <c r="F573" s="303" t="s">
        <v>195</v>
      </c>
      <c r="G573" s="298" t="s">
        <v>520</v>
      </c>
    </row>
    <row r="574" spans="1:7" x14ac:dyDescent="0.25">
      <c r="A574" s="344" t="s">
        <v>773</v>
      </c>
      <c r="B574" s="303" t="s">
        <v>195</v>
      </c>
      <c r="C574" s="294">
        <v>961.657313045705</v>
      </c>
      <c r="D574" s="294">
        <v>10.514932913054629</v>
      </c>
      <c r="E574" s="303" t="s">
        <v>195</v>
      </c>
      <c r="F574" s="303" t="s">
        <v>195</v>
      </c>
      <c r="G574" s="298" t="s">
        <v>520</v>
      </c>
    </row>
    <row r="575" spans="1:7" x14ac:dyDescent="0.25">
      <c r="A575" s="344" t="s">
        <v>3272</v>
      </c>
      <c r="B575" s="303" t="s">
        <v>195</v>
      </c>
      <c r="C575" s="294">
        <v>7.2448214116877399</v>
      </c>
      <c r="D575" s="294" t="s">
        <v>522</v>
      </c>
      <c r="E575" s="303" t="s">
        <v>195</v>
      </c>
      <c r="F575" s="303" t="s">
        <v>195</v>
      </c>
      <c r="G575" s="298" t="s">
        <v>520</v>
      </c>
    </row>
    <row r="576" spans="1:7" x14ac:dyDescent="0.25">
      <c r="A576" s="344" t="s">
        <v>3273</v>
      </c>
      <c r="B576" s="303" t="s">
        <v>195</v>
      </c>
      <c r="C576" s="294">
        <v>1.7394504390044301</v>
      </c>
      <c r="D576" s="294" t="s">
        <v>522</v>
      </c>
      <c r="E576" s="303" t="s">
        <v>195</v>
      </c>
      <c r="F576" s="303" t="s">
        <v>195</v>
      </c>
      <c r="G576" s="298" t="s">
        <v>520</v>
      </c>
    </row>
    <row r="577" spans="1:7" x14ac:dyDescent="0.25">
      <c r="A577" s="326" t="s">
        <v>774</v>
      </c>
      <c r="B577" s="303" t="s">
        <v>195</v>
      </c>
      <c r="C577" s="294">
        <v>3.47664809845039</v>
      </c>
      <c r="D577" s="294">
        <v>1.15882913799309</v>
      </c>
      <c r="E577" s="303" t="s">
        <v>195</v>
      </c>
      <c r="F577" s="303" t="s">
        <v>195</v>
      </c>
      <c r="G577" s="298" t="s">
        <v>520</v>
      </c>
    </row>
    <row r="578" spans="1:7" x14ac:dyDescent="0.25">
      <c r="A578" s="326" t="s">
        <v>775</v>
      </c>
      <c r="B578" s="303" t="s">
        <v>195</v>
      </c>
      <c r="C578" s="294">
        <v>812.30140082016101</v>
      </c>
      <c r="D578" s="294">
        <v>5.4580785736261301</v>
      </c>
      <c r="E578" s="303" t="s">
        <v>195</v>
      </c>
      <c r="F578" s="303" t="s">
        <v>195</v>
      </c>
      <c r="G578" s="298" t="s">
        <v>520</v>
      </c>
    </row>
    <row r="579" spans="1:7" x14ac:dyDescent="0.25">
      <c r="A579" s="326" t="s">
        <v>776</v>
      </c>
      <c r="B579" s="303" t="s">
        <v>195</v>
      </c>
      <c r="C579" s="294">
        <v>143.12910339503199</v>
      </c>
      <c r="D579" s="294">
        <v>5.9231313104706302</v>
      </c>
      <c r="E579" s="303" t="s">
        <v>195</v>
      </c>
      <c r="F579" s="303" t="s">
        <v>195</v>
      </c>
      <c r="G579" s="294" t="s">
        <v>520</v>
      </c>
    </row>
    <row r="580" spans="1:7" x14ac:dyDescent="0.25">
      <c r="A580" s="345" t="s">
        <v>777</v>
      </c>
      <c r="B580" s="303" t="s">
        <v>195</v>
      </c>
      <c r="C580" s="294" t="s">
        <v>547</v>
      </c>
      <c r="D580" s="294" t="s">
        <v>547</v>
      </c>
      <c r="E580" s="303" t="s">
        <v>195</v>
      </c>
      <c r="F580" s="303" t="s">
        <v>195</v>
      </c>
      <c r="G580" s="298" t="s">
        <v>520</v>
      </c>
    </row>
    <row r="581" spans="1:7" x14ac:dyDescent="0.25">
      <c r="A581" s="345" t="s">
        <v>778</v>
      </c>
      <c r="B581" s="303" t="s">
        <v>195</v>
      </c>
      <c r="C581" s="294">
        <v>0.97110900520321997</v>
      </c>
      <c r="D581" s="294">
        <v>8.605344306328E-2</v>
      </c>
      <c r="E581" s="303" t="s">
        <v>195</v>
      </c>
      <c r="F581" s="303" t="s">
        <v>195</v>
      </c>
      <c r="G581" s="298" t="s">
        <v>520</v>
      </c>
    </row>
    <row r="582" spans="1:7" x14ac:dyDescent="0.25">
      <c r="A582" s="345" t="s">
        <v>779</v>
      </c>
      <c r="B582" s="303" t="s">
        <v>195</v>
      </c>
      <c r="C582" s="294">
        <v>12.102255140157601</v>
      </c>
      <c r="D582" s="294">
        <v>0.46691353425823001</v>
      </c>
      <c r="E582" s="303" t="s">
        <v>195</v>
      </c>
      <c r="F582" s="303" t="s">
        <v>195</v>
      </c>
      <c r="G582" s="298" t="s">
        <v>520</v>
      </c>
    </row>
    <row r="583" spans="1:7" x14ac:dyDescent="0.25">
      <c r="A583" s="345" t="s">
        <v>780</v>
      </c>
      <c r="B583" s="303" t="s">
        <v>195</v>
      </c>
      <c r="C583" s="294">
        <v>0.20352704247281</v>
      </c>
      <c r="D583" s="294">
        <v>8.4830813865599992E-3</v>
      </c>
      <c r="E583" s="303" t="s">
        <v>195</v>
      </c>
      <c r="F583" s="303" t="s">
        <v>195</v>
      </c>
      <c r="G583" s="298" t="s">
        <v>520</v>
      </c>
    </row>
    <row r="584" spans="1:7" x14ac:dyDescent="0.25">
      <c r="A584" s="345" t="s">
        <v>781</v>
      </c>
      <c r="B584" s="303" t="s">
        <v>195</v>
      </c>
      <c r="C584" s="294">
        <v>129.43079884371301</v>
      </c>
      <c r="D584" s="294">
        <v>5.3616812517625601</v>
      </c>
      <c r="E584" s="303" t="s">
        <v>195</v>
      </c>
      <c r="F584" s="303" t="s">
        <v>195</v>
      </c>
      <c r="G584" s="298" t="s">
        <v>520</v>
      </c>
    </row>
    <row r="585" spans="1:7" x14ac:dyDescent="0.25">
      <c r="A585" s="346" t="s">
        <v>782</v>
      </c>
      <c r="B585" s="303" t="s">
        <v>195</v>
      </c>
      <c r="C585" s="294">
        <v>0.42141336348535002</v>
      </c>
      <c r="D585" s="294" t="s">
        <v>522</v>
      </c>
      <c r="E585" s="303" t="s">
        <v>195</v>
      </c>
      <c r="F585" s="303" t="s">
        <v>195</v>
      </c>
      <c r="G585" s="294" t="s">
        <v>520</v>
      </c>
    </row>
    <row r="586" spans="1:7" x14ac:dyDescent="0.25">
      <c r="A586" s="347" t="s">
        <v>783</v>
      </c>
      <c r="B586" s="303" t="s">
        <v>195</v>
      </c>
      <c r="C586" s="294">
        <v>0.42141336348535002</v>
      </c>
      <c r="D586" s="294" t="s">
        <v>522</v>
      </c>
      <c r="E586" s="303" t="s">
        <v>195</v>
      </c>
      <c r="F586" s="303" t="s">
        <v>195</v>
      </c>
      <c r="G586" s="298" t="s">
        <v>520</v>
      </c>
    </row>
    <row r="587" spans="1:7" ht="15.75" thickBot="1" x14ac:dyDescent="0.3">
      <c r="A587" s="326" t="s">
        <v>3417</v>
      </c>
      <c r="B587" s="303" t="s">
        <v>195</v>
      </c>
      <c r="C587" s="303" t="s">
        <v>195</v>
      </c>
      <c r="D587" s="294" t="s">
        <v>522</v>
      </c>
      <c r="E587" s="303" t="s">
        <v>195</v>
      </c>
      <c r="F587" s="303" t="s">
        <v>195</v>
      </c>
      <c r="G587" s="303" t="s">
        <v>195</v>
      </c>
    </row>
    <row r="588" spans="1:7" s="262" customFormat="1" ht="12.75" customHeight="1" thickTop="1" x14ac:dyDescent="0.2">
      <c r="A588" s="68" t="s">
        <v>785</v>
      </c>
      <c r="B588" s="303" t="s">
        <v>195</v>
      </c>
      <c r="C588" s="294">
        <v>719.88457694084161</v>
      </c>
      <c r="D588" s="303" t="s">
        <v>195</v>
      </c>
      <c r="E588" s="303" t="s">
        <v>195</v>
      </c>
      <c r="F588" s="303" t="s">
        <v>195</v>
      </c>
      <c r="G588" s="294" t="s">
        <v>520</v>
      </c>
    </row>
    <row r="589" spans="1:7" s="262" customFormat="1" ht="12.75" customHeight="1" x14ac:dyDescent="0.2">
      <c r="A589" s="69" t="s">
        <v>786</v>
      </c>
      <c r="B589" s="303" t="s">
        <v>195</v>
      </c>
      <c r="C589" s="298" t="s">
        <v>520</v>
      </c>
      <c r="D589" s="294">
        <v>1051.644218550199</v>
      </c>
      <c r="E589" s="298" t="s">
        <v>520</v>
      </c>
      <c r="F589" s="298" t="s">
        <v>520</v>
      </c>
      <c r="G589" s="298" t="s">
        <v>520</v>
      </c>
    </row>
    <row r="590" spans="1:7" s="262" customFormat="1" ht="12.75" customHeight="1" x14ac:dyDescent="0.2">
      <c r="A590" s="69" t="s">
        <v>787</v>
      </c>
      <c r="B590" s="303" t="s">
        <v>195</v>
      </c>
      <c r="C590" s="294" t="s">
        <v>522</v>
      </c>
      <c r="D590" s="294" t="s">
        <v>522</v>
      </c>
      <c r="E590" s="298" t="s">
        <v>522</v>
      </c>
      <c r="F590" s="298" t="s">
        <v>522</v>
      </c>
      <c r="G590" s="298" t="s">
        <v>520</v>
      </c>
    </row>
    <row r="591" spans="1:7" s="262" customFormat="1" ht="12.75" customHeight="1" x14ac:dyDescent="0.2">
      <c r="A591" s="69" t="s">
        <v>788</v>
      </c>
      <c r="B591" s="303" t="s">
        <v>195</v>
      </c>
      <c r="C591" s="294">
        <v>17.318326450965749</v>
      </c>
      <c r="D591" s="294">
        <v>0.63206652889299997</v>
      </c>
      <c r="E591" s="298">
        <v>14.91067980114685</v>
      </c>
      <c r="F591" s="298">
        <v>363.40666610922074</v>
      </c>
      <c r="G591" s="298" t="s">
        <v>520</v>
      </c>
    </row>
    <row r="592" spans="1:7" s="262" customFormat="1" ht="14.25" customHeight="1" x14ac:dyDescent="0.2">
      <c r="A592" s="333" t="s">
        <v>789</v>
      </c>
      <c r="B592" s="294">
        <v>4349.248664685867</v>
      </c>
      <c r="C592" s="303" t="s">
        <v>195</v>
      </c>
      <c r="D592" s="303" t="s">
        <v>195</v>
      </c>
      <c r="E592" s="303" t="s">
        <v>195</v>
      </c>
      <c r="F592" s="303" t="s">
        <v>195</v>
      </c>
      <c r="G592" s="303" t="s">
        <v>195</v>
      </c>
    </row>
    <row r="593" spans="1:7" s="262" customFormat="1" ht="12" customHeight="1" x14ac:dyDescent="0.2">
      <c r="A593" s="333" t="s">
        <v>790</v>
      </c>
      <c r="B593" s="294">
        <v>3504.4603945689328</v>
      </c>
      <c r="C593" s="303" t="s">
        <v>195</v>
      </c>
      <c r="D593" s="303" t="s">
        <v>195</v>
      </c>
      <c r="E593" s="303" t="s">
        <v>195</v>
      </c>
      <c r="F593" s="303" t="s">
        <v>195</v>
      </c>
      <c r="G593" s="303" t="s">
        <v>195</v>
      </c>
    </row>
    <row r="594" spans="1:7" s="262" customFormat="1" ht="12" customHeight="1" x14ac:dyDescent="0.2">
      <c r="A594" s="330" t="s">
        <v>791</v>
      </c>
      <c r="B594" s="294" t="s">
        <v>520</v>
      </c>
      <c r="C594" s="303" t="s">
        <v>195</v>
      </c>
      <c r="D594" s="303" t="s">
        <v>195</v>
      </c>
      <c r="E594" s="303" t="s">
        <v>195</v>
      </c>
      <c r="F594" s="303" t="s">
        <v>195</v>
      </c>
      <c r="G594" s="303" t="s">
        <v>195</v>
      </c>
    </row>
    <row r="595" spans="1:7" s="262" customFormat="1" ht="13.5" customHeight="1" x14ac:dyDescent="0.2">
      <c r="A595" s="70" t="s">
        <v>792</v>
      </c>
      <c r="B595" s="294" t="s">
        <v>520</v>
      </c>
      <c r="C595" s="294" t="s">
        <v>520</v>
      </c>
      <c r="D595" s="294" t="s">
        <v>520</v>
      </c>
      <c r="E595" s="294" t="s">
        <v>520</v>
      </c>
      <c r="F595" s="294" t="s">
        <v>520</v>
      </c>
      <c r="G595" s="294" t="s">
        <v>520</v>
      </c>
    </row>
    <row r="596" spans="1:7" x14ac:dyDescent="0.25">
      <c r="A596"/>
      <c r="B596"/>
      <c r="C596"/>
      <c r="D596"/>
      <c r="E596"/>
    </row>
    <row r="597" spans="1:7" x14ac:dyDescent="0.25">
      <c r="A597" s="71" t="s">
        <v>793</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794</v>
      </c>
      <c r="B600" s="232"/>
      <c r="C600" s="232"/>
      <c r="D600" s="232"/>
      <c r="E600" s="232"/>
      <c r="F600" s="232"/>
      <c r="G600" s="49" t="s">
        <v>504</v>
      </c>
    </row>
    <row r="601" spans="1:7" ht="15.75" x14ac:dyDescent="0.25">
      <c r="A601" s="227" t="s">
        <v>693</v>
      </c>
      <c r="B601" s="232"/>
      <c r="C601" s="232"/>
      <c r="D601" s="232"/>
      <c r="E601" s="232"/>
      <c r="F601" s="232"/>
      <c r="G601" s="49" t="s">
        <v>3421</v>
      </c>
    </row>
    <row r="602" spans="1:7" x14ac:dyDescent="0.25">
      <c r="A602" s="232"/>
      <c r="B602" s="232"/>
      <c r="C602" s="232"/>
      <c r="D602" s="232"/>
      <c r="E602" s="232"/>
      <c r="F602" s="232"/>
      <c r="G602" s="49" t="s">
        <v>505</v>
      </c>
    </row>
    <row r="603" spans="1:7" x14ac:dyDescent="0.25">
      <c r="A603" s="232"/>
      <c r="B603" s="232"/>
      <c r="C603" s="232"/>
      <c r="D603" s="232"/>
      <c r="E603" s="232"/>
      <c r="F603" s="232"/>
      <c r="G603" s="263"/>
    </row>
    <row r="604" spans="1:7" ht="54" customHeight="1" x14ac:dyDescent="0.25">
      <c r="A604" s="382" t="s">
        <v>506</v>
      </c>
      <c r="B604" s="73" t="s">
        <v>795</v>
      </c>
      <c r="C604" s="73" t="s">
        <v>796</v>
      </c>
      <c r="D604" s="73" t="s">
        <v>797</v>
      </c>
      <c r="E604" s="73" t="s">
        <v>645</v>
      </c>
      <c r="F604" s="73" t="s">
        <v>511</v>
      </c>
      <c r="G604" s="73" t="s">
        <v>512</v>
      </c>
    </row>
    <row r="605" spans="1:7" ht="15.75" thickBot="1" x14ac:dyDescent="0.3">
      <c r="A605" s="383"/>
      <c r="B605" s="384" t="s">
        <v>514</v>
      </c>
      <c r="C605" s="385"/>
      <c r="D605" s="385"/>
      <c r="E605" s="385"/>
      <c r="F605" s="385"/>
      <c r="G605" s="386"/>
    </row>
    <row r="606" spans="1:7" ht="15.75" thickTop="1" x14ac:dyDescent="0.25">
      <c r="A606" s="74" t="s">
        <v>798</v>
      </c>
      <c r="B606" s="294">
        <v>-804822.59440781723</v>
      </c>
      <c r="C606" s="294">
        <v>372.43546381101726</v>
      </c>
      <c r="D606" s="294">
        <v>25.029760442267989</v>
      </c>
      <c r="E606" s="294">
        <v>147.8993015761074</v>
      </c>
      <c r="F606" s="294">
        <v>4868.9398569495861</v>
      </c>
      <c r="G606" s="294" t="s">
        <v>543</v>
      </c>
    </row>
    <row r="607" spans="1:7" x14ac:dyDescent="0.25">
      <c r="A607" s="75" t="s">
        <v>799</v>
      </c>
      <c r="B607" s="294">
        <v>-654156.12397938303</v>
      </c>
      <c r="C607" s="294">
        <v>198.63743168945703</v>
      </c>
      <c r="D607" s="294">
        <v>12.417582721024869</v>
      </c>
      <c r="E607" s="294">
        <v>126.4269505761074</v>
      </c>
      <c r="F607" s="294">
        <v>4511.0673989495863</v>
      </c>
      <c r="G607" s="294" t="s">
        <v>543</v>
      </c>
    </row>
    <row r="608" spans="1:7" x14ac:dyDescent="0.25">
      <c r="A608" s="76" t="s">
        <v>800</v>
      </c>
      <c r="B608" s="294">
        <v>-556239.34998271859</v>
      </c>
      <c r="C608" s="294">
        <v>198.08203006879788</v>
      </c>
      <c r="D608" s="294">
        <v>12.10683877801865</v>
      </c>
      <c r="E608" s="298">
        <v>126.4269505761074</v>
      </c>
      <c r="F608" s="298">
        <v>4511.0673989495863</v>
      </c>
      <c r="G608" s="298" t="s">
        <v>547</v>
      </c>
    </row>
    <row r="609" spans="1:7" x14ac:dyDescent="0.25">
      <c r="A609" s="348" t="s">
        <v>801</v>
      </c>
      <c r="B609" s="294">
        <v>-98672.724874388499</v>
      </c>
      <c r="C609" s="294" t="s">
        <v>522</v>
      </c>
      <c r="D609" s="294" t="s">
        <v>3264</v>
      </c>
      <c r="E609" s="298" t="s">
        <v>520</v>
      </c>
      <c r="F609" s="298" t="s">
        <v>520</v>
      </c>
      <c r="G609" s="298" t="s">
        <v>520</v>
      </c>
    </row>
    <row r="610" spans="1:7" x14ac:dyDescent="0.25">
      <c r="A610" s="76" t="s">
        <v>802</v>
      </c>
      <c r="B610" s="294">
        <v>23157.998294787925</v>
      </c>
      <c r="C610" s="294" t="s">
        <v>3274</v>
      </c>
      <c r="D610" s="294" t="s">
        <v>3274</v>
      </c>
      <c r="E610" s="294" t="s">
        <v>520</v>
      </c>
      <c r="F610" s="294" t="s">
        <v>520</v>
      </c>
      <c r="G610" s="294" t="s">
        <v>520</v>
      </c>
    </row>
    <row r="611" spans="1:7" x14ac:dyDescent="0.25">
      <c r="A611" s="76" t="s">
        <v>803</v>
      </c>
      <c r="B611" s="294">
        <v>-29001.50383515003</v>
      </c>
      <c r="C611" s="294" t="s">
        <v>618</v>
      </c>
      <c r="D611" s="294" t="s">
        <v>618</v>
      </c>
      <c r="E611" s="298" t="s">
        <v>520</v>
      </c>
      <c r="F611" s="298" t="s">
        <v>520</v>
      </c>
      <c r="G611" s="298" t="s">
        <v>520</v>
      </c>
    </row>
    <row r="612" spans="1:7" x14ac:dyDescent="0.25">
      <c r="A612" s="76" t="s">
        <v>804</v>
      </c>
      <c r="B612" s="294">
        <v>52159.502129937959</v>
      </c>
      <c r="C612" s="294" t="s">
        <v>618</v>
      </c>
      <c r="D612" s="294" t="s">
        <v>618</v>
      </c>
      <c r="E612" s="298" t="s">
        <v>520</v>
      </c>
      <c r="F612" s="298" t="s">
        <v>520</v>
      </c>
      <c r="G612" s="298" t="s">
        <v>520</v>
      </c>
    </row>
    <row r="613" spans="1:7" x14ac:dyDescent="0.25">
      <c r="A613" s="75" t="s">
        <v>805</v>
      </c>
      <c r="B613" s="294">
        <v>-30056.90270642428</v>
      </c>
      <c r="C613" s="294">
        <v>12.663181</v>
      </c>
      <c r="D613" s="294">
        <v>1.1562030000000001</v>
      </c>
      <c r="E613" s="294">
        <v>21.472351</v>
      </c>
      <c r="F613" s="294">
        <v>357.87245800000005</v>
      </c>
      <c r="G613" s="294" t="s">
        <v>520</v>
      </c>
    </row>
    <row r="614" spans="1:7" x14ac:dyDescent="0.25">
      <c r="A614" s="76" t="s">
        <v>806</v>
      </c>
      <c r="B614" s="294">
        <v>10024.42566404653</v>
      </c>
      <c r="C614" s="294">
        <v>12.663181</v>
      </c>
      <c r="D614" s="294">
        <v>1.1562030000000001</v>
      </c>
      <c r="E614" s="298">
        <v>21.472351</v>
      </c>
      <c r="F614" s="298">
        <v>357.87245800000005</v>
      </c>
      <c r="G614" s="298" t="s">
        <v>520</v>
      </c>
    </row>
    <row r="615" spans="1:7" x14ac:dyDescent="0.25">
      <c r="A615" s="348" t="s">
        <v>807</v>
      </c>
      <c r="B615" s="294">
        <v>-40081.328370470808</v>
      </c>
      <c r="C615" s="294" t="s">
        <v>522</v>
      </c>
      <c r="D615" s="294" t="s">
        <v>618</v>
      </c>
      <c r="E615" s="298" t="s">
        <v>520</v>
      </c>
      <c r="F615" s="298" t="s">
        <v>520</v>
      </c>
      <c r="G615" s="298" t="s">
        <v>520</v>
      </c>
    </row>
    <row r="616" spans="1:7" x14ac:dyDescent="0.25">
      <c r="A616" s="76" t="s">
        <v>808</v>
      </c>
      <c r="B616" s="294">
        <v>-6109.6062039457893</v>
      </c>
      <c r="C616" s="294">
        <v>161.13485112156022</v>
      </c>
      <c r="D616" s="294">
        <v>0.59525414428571</v>
      </c>
      <c r="E616" s="294" t="s">
        <v>520</v>
      </c>
      <c r="F616" s="294" t="s">
        <v>520</v>
      </c>
      <c r="G616" s="294" t="s">
        <v>520</v>
      </c>
    </row>
    <row r="617" spans="1:7" x14ac:dyDescent="0.25">
      <c r="A617" s="76" t="s">
        <v>809</v>
      </c>
      <c r="B617" s="294">
        <v>-10133.523605752287</v>
      </c>
      <c r="C617" s="294" t="s">
        <v>547</v>
      </c>
      <c r="D617" s="294">
        <v>0.59215403</v>
      </c>
      <c r="E617" s="298" t="s">
        <v>520</v>
      </c>
      <c r="F617" s="298" t="s">
        <v>520</v>
      </c>
      <c r="G617" s="298" t="s">
        <v>520</v>
      </c>
    </row>
    <row r="618" spans="1:7" x14ac:dyDescent="0.25">
      <c r="A618" s="76" t="s">
        <v>810</v>
      </c>
      <c r="B618" s="294">
        <v>439.03348336053682</v>
      </c>
      <c r="C618" s="294" t="s">
        <v>547</v>
      </c>
      <c r="D618" s="294" t="s">
        <v>543</v>
      </c>
      <c r="E618" s="298" t="s">
        <v>520</v>
      </c>
      <c r="F618" s="298" t="s">
        <v>520</v>
      </c>
      <c r="G618" s="298" t="s">
        <v>520</v>
      </c>
    </row>
    <row r="619" spans="1:7" x14ac:dyDescent="0.25">
      <c r="A619" s="75" t="s">
        <v>811</v>
      </c>
      <c r="B619" s="294">
        <v>-31610.861039128908</v>
      </c>
      <c r="C619" s="294" t="s">
        <v>547</v>
      </c>
      <c r="D619" s="294">
        <v>6.04757815668298</v>
      </c>
      <c r="E619" s="294" t="s">
        <v>547</v>
      </c>
      <c r="F619" s="294" t="s">
        <v>547</v>
      </c>
      <c r="G619" s="294" t="s">
        <v>520</v>
      </c>
    </row>
    <row r="620" spans="1:7" x14ac:dyDescent="0.25">
      <c r="A620" s="76" t="s">
        <v>812</v>
      </c>
      <c r="B620" s="294">
        <v>-116642.3750794526</v>
      </c>
      <c r="C620" s="294" t="s">
        <v>547</v>
      </c>
      <c r="D620" s="294">
        <v>6.04757815668298</v>
      </c>
      <c r="E620" s="298" t="s">
        <v>547</v>
      </c>
      <c r="F620" s="298" t="s">
        <v>547</v>
      </c>
      <c r="G620" s="298" t="s">
        <v>520</v>
      </c>
    </row>
    <row r="621" spans="1:7" x14ac:dyDescent="0.25">
      <c r="A621" s="348" t="s">
        <v>813</v>
      </c>
      <c r="B621" s="294">
        <v>85031.514040323702</v>
      </c>
      <c r="C621" s="294" t="s">
        <v>547</v>
      </c>
      <c r="D621" s="294" t="s">
        <v>618</v>
      </c>
      <c r="E621" s="298" t="s">
        <v>547</v>
      </c>
      <c r="F621" s="298" t="s">
        <v>547</v>
      </c>
      <c r="G621" s="298" t="s">
        <v>520</v>
      </c>
    </row>
    <row r="622" spans="1:7" x14ac:dyDescent="0.25">
      <c r="A622" s="76" t="s">
        <v>814</v>
      </c>
      <c r="B622" s="294" t="s">
        <v>547</v>
      </c>
      <c r="C622" s="294" t="s">
        <v>543</v>
      </c>
      <c r="D622" s="294" t="s">
        <v>543</v>
      </c>
      <c r="E622" s="294" t="s">
        <v>520</v>
      </c>
      <c r="F622" s="294" t="s">
        <v>520</v>
      </c>
      <c r="G622" s="294" t="s">
        <v>520</v>
      </c>
    </row>
    <row r="623" spans="1:7" x14ac:dyDescent="0.25">
      <c r="A623" s="76" t="s">
        <v>815</v>
      </c>
      <c r="B623" s="303" t="s">
        <v>195</v>
      </c>
      <c r="C623" s="303" t="s">
        <v>195</v>
      </c>
      <c r="D623" s="303" t="s">
        <v>195</v>
      </c>
      <c r="E623" s="303" t="s">
        <v>195</v>
      </c>
      <c r="F623" s="303" t="s">
        <v>195</v>
      </c>
      <c r="G623" s="303" t="s">
        <v>195</v>
      </c>
    </row>
    <row r="624" spans="1:7" x14ac:dyDescent="0.25">
      <c r="A624" s="76" t="s">
        <v>816</v>
      </c>
      <c r="B624" s="294" t="s">
        <v>547</v>
      </c>
      <c r="C624" s="294" t="s">
        <v>520</v>
      </c>
      <c r="D624" s="294" t="s">
        <v>520</v>
      </c>
      <c r="E624" s="298" t="s">
        <v>520</v>
      </c>
      <c r="F624" s="298" t="s">
        <v>520</v>
      </c>
      <c r="G624" s="298" t="s">
        <v>520</v>
      </c>
    </row>
    <row r="625" spans="1:8" x14ac:dyDescent="0.25">
      <c r="A625" s="75" t="s">
        <v>817</v>
      </c>
      <c r="B625" s="294">
        <v>-106047.09877372319</v>
      </c>
      <c r="C625" s="303" t="s">
        <v>195</v>
      </c>
      <c r="D625" s="303" t="s">
        <v>195</v>
      </c>
      <c r="E625" s="303" t="s">
        <v>195</v>
      </c>
      <c r="F625" s="303" t="s">
        <v>195</v>
      </c>
      <c r="G625" s="303" t="s">
        <v>195</v>
      </c>
    </row>
    <row r="626" spans="1:8" x14ac:dyDescent="0.25">
      <c r="A626" s="264" t="s">
        <v>818</v>
      </c>
      <c r="B626" s="294" t="s">
        <v>3274</v>
      </c>
      <c r="C626" s="294" t="s">
        <v>543</v>
      </c>
      <c r="D626" s="294">
        <v>2.41583792</v>
      </c>
      <c r="E626" s="294" t="s">
        <v>520</v>
      </c>
      <c r="F626" s="294" t="s">
        <v>520</v>
      </c>
      <c r="G626" s="294" t="s">
        <v>520</v>
      </c>
    </row>
    <row r="627" spans="1:8" x14ac:dyDescent="0.25">
      <c r="A627" s="336" t="s">
        <v>819</v>
      </c>
      <c r="B627" s="294" t="s">
        <v>3274</v>
      </c>
      <c r="C627" s="294" t="s">
        <v>543</v>
      </c>
      <c r="D627" s="294">
        <v>2.41583792</v>
      </c>
      <c r="E627" s="294" t="s">
        <v>520</v>
      </c>
      <c r="F627" s="294" t="s">
        <v>520</v>
      </c>
      <c r="G627" s="294" t="s">
        <v>520</v>
      </c>
    </row>
    <row r="629" spans="1:8" x14ac:dyDescent="0.25">
      <c r="A629" s="50" t="s">
        <v>820</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392" t="s">
        <v>821</v>
      </c>
      <c r="B632" s="392"/>
      <c r="C632" s="232"/>
      <c r="D632" s="232"/>
      <c r="E632" s="232"/>
      <c r="F632" s="232"/>
      <c r="G632" s="232"/>
      <c r="H632" s="49" t="s">
        <v>504</v>
      </c>
    </row>
    <row r="633" spans="1:8" ht="15.75" x14ac:dyDescent="0.25">
      <c r="A633" s="247" t="s">
        <v>693</v>
      </c>
      <c r="B633" s="52"/>
      <c r="C633" s="232"/>
      <c r="D633" s="232"/>
      <c r="E633" s="232"/>
      <c r="F633" s="232"/>
      <c r="G633" s="232"/>
      <c r="H633" s="49" t="s">
        <v>3421</v>
      </c>
    </row>
    <row r="634" spans="1:8" x14ac:dyDescent="0.25">
      <c r="A634" s="232"/>
      <c r="B634" s="232"/>
      <c r="C634" s="232"/>
      <c r="D634" s="232"/>
      <c r="E634" s="232"/>
      <c r="F634" s="232"/>
      <c r="G634" s="232"/>
      <c r="H634" s="49" t="s">
        <v>505</v>
      </c>
    </row>
    <row r="635" spans="1:8" x14ac:dyDescent="0.25">
      <c r="A635" s="232"/>
      <c r="B635" s="232"/>
      <c r="C635" s="232"/>
      <c r="D635" s="232"/>
      <c r="E635" s="232"/>
      <c r="F635" s="232"/>
      <c r="G635" s="232"/>
      <c r="H635" s="265"/>
    </row>
    <row r="636" spans="1:8" x14ac:dyDescent="0.25">
      <c r="A636" s="375" t="s">
        <v>822</v>
      </c>
      <c r="B636" s="266" t="s">
        <v>823</v>
      </c>
      <c r="C636" s="267" t="s">
        <v>508</v>
      </c>
      <c r="D636" s="267" t="s">
        <v>509</v>
      </c>
      <c r="E636" s="267" t="s">
        <v>645</v>
      </c>
      <c r="F636" s="268" t="s">
        <v>511</v>
      </c>
      <c r="G636" s="269" t="s">
        <v>512</v>
      </c>
      <c r="H636" s="268" t="s">
        <v>646</v>
      </c>
    </row>
    <row r="637" spans="1:8" ht="15.75" thickBot="1" x14ac:dyDescent="0.3">
      <c r="A637" s="376"/>
      <c r="B637" s="377" t="s">
        <v>514</v>
      </c>
      <c r="C637" s="378"/>
      <c r="D637" s="378"/>
      <c r="E637" s="378"/>
      <c r="F637" s="378"/>
      <c r="G637" s="378"/>
      <c r="H637" s="379"/>
    </row>
    <row r="638" spans="1:8" ht="15.75" thickTop="1" x14ac:dyDescent="0.25">
      <c r="A638" s="270" t="s">
        <v>824</v>
      </c>
      <c r="B638" s="294" t="s">
        <v>3269</v>
      </c>
      <c r="C638" s="294">
        <v>6134.8125898395247</v>
      </c>
      <c r="D638" s="294">
        <v>82.700895060478175</v>
      </c>
      <c r="E638" s="294">
        <v>2.3460190219567099</v>
      </c>
      <c r="F638" s="294">
        <v>6.5483463597946603</v>
      </c>
      <c r="G638" s="294">
        <v>114.39560414851302</v>
      </c>
      <c r="H638" s="294">
        <v>0.74349333311907995</v>
      </c>
    </row>
    <row r="639" spans="1:8" x14ac:dyDescent="0.25">
      <c r="A639" s="271" t="s">
        <v>826</v>
      </c>
      <c r="B639" s="294" t="s">
        <v>582</v>
      </c>
      <c r="C639" s="294">
        <v>5255.3700428550756</v>
      </c>
      <c r="D639" s="303" t="s">
        <v>195</v>
      </c>
      <c r="E639" s="294">
        <v>2.3460190219567099</v>
      </c>
      <c r="F639" s="294">
        <v>6.1117899358083498</v>
      </c>
      <c r="G639" s="294">
        <v>21.695718028166269</v>
      </c>
      <c r="H639" s="303" t="s">
        <v>195</v>
      </c>
    </row>
    <row r="640" spans="1:8" x14ac:dyDescent="0.25">
      <c r="A640" s="331" t="s">
        <v>827</v>
      </c>
      <c r="B640" s="294" t="s">
        <v>582</v>
      </c>
      <c r="C640" s="294">
        <v>5255.3700428550756</v>
      </c>
      <c r="D640" s="303" t="s">
        <v>195</v>
      </c>
      <c r="E640" s="298">
        <v>2.3460190219567099</v>
      </c>
      <c r="F640" s="298">
        <v>6.1117899358083498</v>
      </c>
      <c r="G640" s="298">
        <v>21.695718028166269</v>
      </c>
      <c r="H640" s="303" t="s">
        <v>195</v>
      </c>
    </row>
    <row r="641" spans="1:8" x14ac:dyDescent="0.25">
      <c r="A641" s="331" t="s">
        <v>828</v>
      </c>
      <c r="B641" s="294" t="s">
        <v>549</v>
      </c>
      <c r="C641" s="294" t="s">
        <v>549</v>
      </c>
      <c r="D641" s="303" t="s">
        <v>195</v>
      </c>
      <c r="E641" s="298" t="s">
        <v>549</v>
      </c>
      <c r="F641" s="298" t="s">
        <v>549</v>
      </c>
      <c r="G641" s="298" t="s">
        <v>549</v>
      </c>
      <c r="H641" s="303" t="s">
        <v>195</v>
      </c>
    </row>
    <row r="642" spans="1:8" x14ac:dyDescent="0.25">
      <c r="A642" s="349" t="s">
        <v>829</v>
      </c>
      <c r="B642" s="294" t="s">
        <v>549</v>
      </c>
      <c r="C642" s="294" t="s">
        <v>549</v>
      </c>
      <c r="D642" s="303" t="s">
        <v>195</v>
      </c>
      <c r="E642" s="294" t="s">
        <v>549</v>
      </c>
      <c r="F642" s="294" t="s">
        <v>549</v>
      </c>
      <c r="G642" s="294" t="s">
        <v>549</v>
      </c>
      <c r="H642" s="303" t="s">
        <v>195</v>
      </c>
    </row>
    <row r="643" spans="1:8" x14ac:dyDescent="0.25">
      <c r="A643" s="271" t="s">
        <v>830</v>
      </c>
      <c r="B643" s="303" t="s">
        <v>195</v>
      </c>
      <c r="C643" s="294">
        <v>76.87968402665453</v>
      </c>
      <c r="D643" s="294">
        <v>5.5928880000000003</v>
      </c>
      <c r="E643" s="294" t="s">
        <v>547</v>
      </c>
      <c r="F643" s="294" t="s">
        <v>547</v>
      </c>
      <c r="G643" s="294" t="s">
        <v>547</v>
      </c>
      <c r="H643" s="303" t="s">
        <v>195</v>
      </c>
    </row>
    <row r="644" spans="1:8" x14ac:dyDescent="0.25">
      <c r="A644" s="350" t="s">
        <v>831</v>
      </c>
      <c r="B644" s="303" t="s">
        <v>195</v>
      </c>
      <c r="C644" s="294">
        <v>74.571839999999995</v>
      </c>
      <c r="D644" s="294">
        <v>5.5928880000000003</v>
      </c>
      <c r="E644" s="298" t="s">
        <v>547</v>
      </c>
      <c r="F644" s="298" t="s">
        <v>547</v>
      </c>
      <c r="G644" s="298" t="s">
        <v>547</v>
      </c>
      <c r="H644" s="303" t="s">
        <v>195</v>
      </c>
    </row>
    <row r="645" spans="1:8" x14ac:dyDescent="0.25">
      <c r="A645" s="350" t="s">
        <v>832</v>
      </c>
      <c r="B645" s="303" t="s">
        <v>195</v>
      </c>
      <c r="C645" s="294">
        <v>2.3078440266545299</v>
      </c>
      <c r="D645" s="294" t="s">
        <v>594</v>
      </c>
      <c r="E645" s="298" t="s">
        <v>547</v>
      </c>
      <c r="F645" s="298" t="s">
        <v>547</v>
      </c>
      <c r="G645" s="298" t="s">
        <v>547</v>
      </c>
      <c r="H645" s="303" t="s">
        <v>195</v>
      </c>
    </row>
    <row r="646" spans="1:8" x14ac:dyDescent="0.25">
      <c r="A646" s="271" t="s">
        <v>833</v>
      </c>
      <c r="B646" s="294" t="s">
        <v>554</v>
      </c>
      <c r="C646" s="294" t="s">
        <v>554</v>
      </c>
      <c r="D646" s="294" t="s">
        <v>554</v>
      </c>
      <c r="E646" s="294" t="s">
        <v>554</v>
      </c>
      <c r="F646" s="294" t="s">
        <v>554</v>
      </c>
      <c r="G646" s="294" t="s">
        <v>554</v>
      </c>
      <c r="H646" s="294" t="s">
        <v>554</v>
      </c>
    </row>
    <row r="647" spans="1:8" x14ac:dyDescent="0.25">
      <c r="A647" s="331" t="s">
        <v>834</v>
      </c>
      <c r="B647" s="294" t="s">
        <v>522</v>
      </c>
      <c r="C647" s="294" t="s">
        <v>554</v>
      </c>
      <c r="D647" s="294" t="s">
        <v>554</v>
      </c>
      <c r="E647" s="298" t="s">
        <v>522</v>
      </c>
      <c r="F647" s="298" t="s">
        <v>522</v>
      </c>
      <c r="G647" s="298" t="s">
        <v>522</v>
      </c>
      <c r="H647" s="298" t="s">
        <v>522</v>
      </c>
    </row>
    <row r="648" spans="1:8" x14ac:dyDescent="0.25">
      <c r="A648" s="331" t="s">
        <v>835</v>
      </c>
      <c r="B648" s="294" t="s">
        <v>520</v>
      </c>
      <c r="C648" s="294" t="s">
        <v>520</v>
      </c>
      <c r="D648" s="294" t="s">
        <v>520</v>
      </c>
      <c r="E648" s="298" t="s">
        <v>520</v>
      </c>
      <c r="F648" s="298" t="s">
        <v>520</v>
      </c>
      <c r="G648" s="298" t="s">
        <v>520</v>
      </c>
      <c r="H648" s="298" t="s">
        <v>520</v>
      </c>
    </row>
    <row r="649" spans="1:8" x14ac:dyDescent="0.25">
      <c r="A649" s="271" t="s">
        <v>836</v>
      </c>
      <c r="B649" s="303" t="s">
        <v>195</v>
      </c>
      <c r="C649" s="294">
        <v>802.56286295779444</v>
      </c>
      <c r="D649" s="294">
        <v>77.108007060478172</v>
      </c>
      <c r="E649" s="294" t="s">
        <v>594</v>
      </c>
      <c r="F649" s="294">
        <v>0.43655642398631</v>
      </c>
      <c r="G649" s="294">
        <v>49.308450064014231</v>
      </c>
      <c r="H649" s="303" t="s">
        <v>195</v>
      </c>
    </row>
    <row r="650" spans="1:8" x14ac:dyDescent="0.25">
      <c r="A650" s="331" t="s">
        <v>837</v>
      </c>
      <c r="B650" s="303" t="s">
        <v>195</v>
      </c>
      <c r="C650" s="294">
        <v>567.41960890297901</v>
      </c>
      <c r="D650" s="294">
        <v>75.36075521363459</v>
      </c>
      <c r="E650" s="298" t="s">
        <v>549</v>
      </c>
      <c r="F650" s="298">
        <v>0.43655642398631</v>
      </c>
      <c r="G650" s="298">
        <v>33.529746043529677</v>
      </c>
      <c r="H650" s="303" t="s">
        <v>195</v>
      </c>
    </row>
    <row r="651" spans="1:8" x14ac:dyDescent="0.25">
      <c r="A651" s="331" t="s">
        <v>838</v>
      </c>
      <c r="B651" s="303" t="s">
        <v>195</v>
      </c>
      <c r="C651" s="294">
        <v>235.14325405481537</v>
      </c>
      <c r="D651" s="294">
        <v>1.74725184684358</v>
      </c>
      <c r="E651" s="298" t="s">
        <v>549</v>
      </c>
      <c r="F651" s="298" t="s">
        <v>549</v>
      </c>
      <c r="G651" s="298">
        <v>15.77870402048455</v>
      </c>
      <c r="H651" s="303" t="s">
        <v>195</v>
      </c>
    </row>
    <row r="652" spans="1:8" x14ac:dyDescent="0.25">
      <c r="A652" s="331" t="s">
        <v>3418</v>
      </c>
      <c r="B652" s="303" t="s">
        <v>195</v>
      </c>
      <c r="C652" s="294" t="s">
        <v>522</v>
      </c>
      <c r="D652" s="294" t="s">
        <v>522</v>
      </c>
      <c r="E652" s="294" t="s">
        <v>522</v>
      </c>
      <c r="F652" s="294" t="s">
        <v>522</v>
      </c>
      <c r="G652" s="294" t="s">
        <v>522</v>
      </c>
      <c r="H652" s="303" t="s">
        <v>195</v>
      </c>
    </row>
    <row r="653" spans="1:8" x14ac:dyDescent="0.25">
      <c r="A653" s="271" t="s">
        <v>3419</v>
      </c>
      <c r="B653" s="294" t="s">
        <v>520</v>
      </c>
      <c r="C653" s="294" t="s">
        <v>520</v>
      </c>
      <c r="D653" s="294" t="s">
        <v>520</v>
      </c>
      <c r="E653" s="294" t="s">
        <v>549</v>
      </c>
      <c r="F653" s="294" t="s">
        <v>549</v>
      </c>
      <c r="G653" s="294">
        <v>43.391436056332523</v>
      </c>
      <c r="H653" s="294">
        <v>0.74349333311907995</v>
      </c>
    </row>
    <row r="654" spans="1:8" x14ac:dyDescent="0.25">
      <c r="A654" s="336" t="s">
        <v>598</v>
      </c>
      <c r="B654" s="298" t="s">
        <v>520</v>
      </c>
      <c r="C654" s="298" t="s">
        <v>520</v>
      </c>
      <c r="D654" s="298" t="s">
        <v>520</v>
      </c>
      <c r="E654" s="298" t="s">
        <v>549</v>
      </c>
      <c r="F654" s="298" t="s">
        <v>549</v>
      </c>
      <c r="G654" s="298">
        <v>43.391436056332523</v>
      </c>
      <c r="H654" s="298">
        <v>0.74349333311907995</v>
      </c>
    </row>
    <row r="655" spans="1:8" x14ac:dyDescent="0.25">
      <c r="A655" s="271" t="s">
        <v>839</v>
      </c>
      <c r="B655" s="303" t="s">
        <v>195</v>
      </c>
      <c r="C655" s="303" t="s">
        <v>195</v>
      </c>
      <c r="D655" s="303" t="s">
        <v>195</v>
      </c>
      <c r="E655" s="303" t="s">
        <v>195</v>
      </c>
      <c r="F655" s="303" t="s">
        <v>195</v>
      </c>
      <c r="G655" s="303" t="s">
        <v>195</v>
      </c>
      <c r="H655" s="303" t="s">
        <v>195</v>
      </c>
    </row>
    <row r="656" spans="1:8" x14ac:dyDescent="0.25">
      <c r="A656" s="350" t="s">
        <v>840</v>
      </c>
      <c r="B656" s="298" t="s">
        <v>520</v>
      </c>
      <c r="C656" s="303" t="s">
        <v>195</v>
      </c>
      <c r="D656" s="303" t="s">
        <v>195</v>
      </c>
      <c r="E656" s="303" t="s">
        <v>195</v>
      </c>
      <c r="F656" s="303" t="s">
        <v>195</v>
      </c>
      <c r="G656" s="303" t="s">
        <v>195</v>
      </c>
      <c r="H656" s="303" t="s">
        <v>195</v>
      </c>
    </row>
    <row r="657" spans="1:8" x14ac:dyDescent="0.25">
      <c r="A657" s="350" t="s">
        <v>841</v>
      </c>
      <c r="B657" s="298" t="s">
        <v>520</v>
      </c>
      <c r="C657" s="303" t="s">
        <v>195</v>
      </c>
      <c r="D657" s="303" t="s">
        <v>195</v>
      </c>
      <c r="E657" s="303" t="s">
        <v>195</v>
      </c>
      <c r="F657" s="303" t="s">
        <v>195</v>
      </c>
      <c r="G657" s="303" t="s">
        <v>195</v>
      </c>
      <c r="H657" s="303" t="s">
        <v>195</v>
      </c>
    </row>
    <row r="658" spans="1:8" x14ac:dyDescent="0.25">
      <c r="A658" s="351" t="s">
        <v>3420</v>
      </c>
      <c r="B658" s="298" t="s">
        <v>520</v>
      </c>
      <c r="C658" s="303" t="s">
        <v>195</v>
      </c>
      <c r="D658" s="303" t="s">
        <v>195</v>
      </c>
      <c r="E658" s="303" t="s">
        <v>195</v>
      </c>
      <c r="F658" s="303" t="s">
        <v>195</v>
      </c>
      <c r="G658" s="303" t="s">
        <v>195</v>
      </c>
      <c r="H658" s="303" t="s">
        <v>195</v>
      </c>
    </row>
    <row r="660" spans="1:8" x14ac:dyDescent="0.25">
      <c r="A660" s="50" t="s">
        <v>842</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843</v>
      </c>
      <c r="B663" s="77" t="s">
        <v>844</v>
      </c>
      <c r="C663" s="77" t="s">
        <v>845</v>
      </c>
      <c r="D663" s="77" t="s">
        <v>846</v>
      </c>
      <c r="E663" s="77" t="s">
        <v>847</v>
      </c>
      <c r="F663" s="77" t="s">
        <v>511</v>
      </c>
      <c r="G663" s="77" t="s">
        <v>512</v>
      </c>
      <c r="H663" s="77" t="s">
        <v>848</v>
      </c>
    </row>
    <row r="664" spans="1:8" s="9" customFormat="1" x14ac:dyDescent="0.25">
      <c r="A664" s="225" t="s">
        <v>849</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2474</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3257</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850</v>
      </c>
      <c r="B671" s="78">
        <f>G407</f>
        <v>22472.091478849856</v>
      </c>
      <c r="C671" s="78">
        <f>H407</f>
        <v>4.8078038835700004E-3</v>
      </c>
      <c r="D671" s="78">
        <f>I407</f>
        <v>5.0498744759699997E-3</v>
      </c>
      <c r="E671" s="78"/>
      <c r="F671" s="79"/>
      <c r="G671" s="79"/>
      <c r="H671" s="79"/>
    </row>
    <row r="672" spans="1:8" x14ac:dyDescent="0.25">
      <c r="A672" s="225" t="s">
        <v>851</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852</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853</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854</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855</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856</v>
      </c>
      <c r="B678" s="50" t="s">
        <v>694</v>
      </c>
      <c r="C678" s="50" t="s">
        <v>695</v>
      </c>
      <c r="D678" s="50" t="s">
        <v>696</v>
      </c>
      <c r="E678" s="50" t="s">
        <v>697</v>
      </c>
      <c r="F678" s="82" t="s">
        <v>698</v>
      </c>
      <c r="G678" s="82" t="s">
        <v>699</v>
      </c>
      <c r="H678" s="82" t="s">
        <v>700</v>
      </c>
      <c r="I678" s="82" t="s">
        <v>701</v>
      </c>
      <c r="J678" s="82" t="s">
        <v>702</v>
      </c>
      <c r="K678" s="82" t="s">
        <v>703</v>
      </c>
      <c r="L678" s="82" t="s">
        <v>704</v>
      </c>
      <c r="M678" s="82" t="s">
        <v>705</v>
      </c>
      <c r="N678" s="82" t="s">
        <v>706</v>
      </c>
      <c r="O678" s="82" t="s">
        <v>707</v>
      </c>
      <c r="P678" s="82" t="s">
        <v>708</v>
      </c>
      <c r="Q678" s="82" t="s">
        <v>709</v>
      </c>
      <c r="R678" s="82" t="s">
        <v>710</v>
      </c>
      <c r="S678" s="82" t="s">
        <v>711</v>
      </c>
      <c r="T678" s="82" t="s">
        <v>712</v>
      </c>
      <c r="U678" s="82" t="s">
        <v>857</v>
      </c>
      <c r="V678" s="82" t="s">
        <v>714</v>
      </c>
      <c r="W678" s="82" t="s">
        <v>858</v>
      </c>
      <c r="X678" s="82" t="s">
        <v>859</v>
      </c>
      <c r="Y678" s="82" t="s">
        <v>860</v>
      </c>
      <c r="Z678" s="82" t="s">
        <v>861</v>
      </c>
      <c r="AA678" s="82" t="s">
        <v>862</v>
      </c>
      <c r="AB678" s="82" t="s">
        <v>863</v>
      </c>
      <c r="AC678" s="82" t="s">
        <v>864</v>
      </c>
      <c r="AD678" s="82" t="s">
        <v>865</v>
      </c>
      <c r="AE678" s="82" t="s">
        <v>866</v>
      </c>
      <c r="AF678" s="82" t="s">
        <v>867</v>
      </c>
      <c r="AG678" s="82" t="s">
        <v>725</v>
      </c>
      <c r="AH678" s="82" t="s">
        <v>868</v>
      </c>
      <c r="AI678" s="82" t="s">
        <v>869</v>
      </c>
      <c r="AJ678" s="82" t="s">
        <v>870</v>
      </c>
    </row>
    <row r="679" spans="1:36" x14ac:dyDescent="0.25">
      <c r="A679" s="1" t="s">
        <v>871</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872</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855</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3422</v>
      </c>
      <c r="B684" s="77" t="s">
        <v>844</v>
      </c>
      <c r="C684" s="77" t="s">
        <v>845</v>
      </c>
      <c r="D684" s="77" t="s">
        <v>846</v>
      </c>
      <c r="E684" s="77" t="s">
        <v>847</v>
      </c>
      <c r="F684" s="77" t="s">
        <v>511</v>
      </c>
      <c r="G684" s="77" t="s">
        <v>512</v>
      </c>
      <c r="H684" s="77" t="s">
        <v>848</v>
      </c>
      <c r="I684" s="77" t="s">
        <v>873</v>
      </c>
      <c r="J684" s="77" t="s">
        <v>2633</v>
      </c>
      <c r="K684" s="1"/>
      <c r="L684" s="1"/>
      <c r="M684" s="1"/>
      <c r="N684" s="1"/>
      <c r="O684" s="1"/>
      <c r="P684" s="1"/>
      <c r="Q684" s="1"/>
      <c r="R684" s="1"/>
      <c r="S684" s="1"/>
      <c r="T684" s="1"/>
      <c r="U684" s="1"/>
      <c r="V684" s="1"/>
      <c r="W684" s="1"/>
      <c r="X684" s="1"/>
      <c r="Y684" s="1"/>
      <c r="Z684" s="1"/>
      <c r="AA684" s="1"/>
      <c r="AB684" s="1"/>
    </row>
    <row r="685" spans="1:36" x14ac:dyDescent="0.25">
      <c r="A685" s="1" t="s">
        <v>874</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2474</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2484</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3256</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875</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2474</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2484</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3256</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876</v>
      </c>
      <c r="B707" s="87"/>
      <c r="C707" s="87"/>
      <c r="D707" s="87"/>
      <c r="E707" s="87"/>
      <c r="F707" s="87"/>
      <c r="G707" s="87"/>
      <c r="H707" s="87"/>
      <c r="I707" s="87"/>
      <c r="J707" s="87"/>
      <c r="K707" s="87"/>
      <c r="L707" s="87"/>
      <c r="M707" s="87"/>
      <c r="N707" s="87"/>
    </row>
    <row r="708" spans="1:28" x14ac:dyDescent="0.25">
      <c r="A708" s="87" t="s">
        <v>877</v>
      </c>
      <c r="B708" s="87"/>
      <c r="C708" s="87"/>
      <c r="D708" s="87"/>
      <c r="E708" s="87"/>
      <c r="F708" s="87"/>
      <c r="G708" s="87"/>
      <c r="H708" s="87"/>
      <c r="I708" s="87"/>
      <c r="J708" s="87"/>
      <c r="K708" s="87"/>
      <c r="L708" s="87"/>
      <c r="M708" s="87"/>
      <c r="N708" s="87"/>
    </row>
    <row r="709" spans="1:28" x14ac:dyDescent="0.25">
      <c r="A709" s="87" t="s">
        <v>878</v>
      </c>
      <c r="B709" s="87"/>
      <c r="C709" s="87"/>
      <c r="D709" s="87"/>
      <c r="E709" s="87"/>
      <c r="F709" s="87"/>
      <c r="G709" s="87"/>
      <c r="H709" s="87"/>
      <c r="I709" s="87"/>
      <c r="J709" s="87"/>
      <c r="K709" s="87"/>
      <c r="L709" s="87"/>
      <c r="M709" s="87"/>
      <c r="N709" s="87"/>
    </row>
    <row r="710" spans="1:28" ht="33.75" x14ac:dyDescent="0.25">
      <c r="A710" s="88" t="s">
        <v>879</v>
      </c>
      <c r="B710" s="89" t="s">
        <v>880</v>
      </c>
      <c r="C710" s="90" t="s">
        <v>881</v>
      </c>
      <c r="D710" s="91" t="s">
        <v>882</v>
      </c>
      <c r="E710" s="91" t="s">
        <v>883</v>
      </c>
      <c r="F710" s="92" t="s">
        <v>884</v>
      </c>
      <c r="G710" s="91" t="s">
        <v>885</v>
      </c>
      <c r="H710" s="92" t="s">
        <v>886</v>
      </c>
      <c r="I710" s="91" t="s">
        <v>887</v>
      </c>
      <c r="J710" s="92" t="s">
        <v>888</v>
      </c>
      <c r="K710" s="91" t="s">
        <v>889</v>
      </c>
      <c r="L710" s="92" t="s">
        <v>890</v>
      </c>
      <c r="M710" s="92" t="s">
        <v>891</v>
      </c>
      <c r="N710" s="92" t="s">
        <v>892</v>
      </c>
    </row>
    <row r="711" spans="1:28" x14ac:dyDescent="0.25">
      <c r="A711" s="93" t="s">
        <v>893</v>
      </c>
      <c r="B711" s="94" t="s">
        <v>894</v>
      </c>
      <c r="C711" s="95" t="s">
        <v>895</v>
      </c>
      <c r="D711" s="93" t="s">
        <v>896</v>
      </c>
      <c r="E711" s="93" t="s">
        <v>897</v>
      </c>
      <c r="F711" s="96">
        <v>1</v>
      </c>
      <c r="G711" s="93" t="s">
        <v>898</v>
      </c>
      <c r="H711" s="96">
        <v>1</v>
      </c>
      <c r="I711" s="93" t="s">
        <v>899</v>
      </c>
      <c r="J711" s="96">
        <v>1</v>
      </c>
      <c r="K711" s="93" t="s">
        <v>900</v>
      </c>
      <c r="L711" s="96">
        <v>1</v>
      </c>
      <c r="M711" s="93" t="s">
        <v>901</v>
      </c>
      <c r="N711" s="96">
        <v>1</v>
      </c>
    </row>
    <row r="712" spans="1:28" x14ac:dyDescent="0.25">
      <c r="A712" s="97" t="s">
        <v>902</v>
      </c>
      <c r="B712" s="98" t="s">
        <v>903</v>
      </c>
      <c r="C712" s="98" t="s">
        <v>904</v>
      </c>
      <c r="D712" s="97" t="s">
        <v>905</v>
      </c>
      <c r="E712" s="97" t="s">
        <v>906</v>
      </c>
      <c r="F712" s="99">
        <v>84</v>
      </c>
      <c r="G712" s="97" t="s">
        <v>907</v>
      </c>
      <c r="H712" s="99">
        <v>28</v>
      </c>
      <c r="I712" s="97" t="s">
        <v>908</v>
      </c>
      <c r="J712" s="99">
        <v>67</v>
      </c>
      <c r="K712" s="97" t="s">
        <v>909</v>
      </c>
      <c r="L712" s="99">
        <v>14</v>
      </c>
      <c r="M712" s="97" t="s">
        <v>910</v>
      </c>
      <c r="N712" s="99">
        <v>4</v>
      </c>
    </row>
    <row r="713" spans="1:28" x14ac:dyDescent="0.25">
      <c r="A713" s="100" t="s">
        <v>911</v>
      </c>
      <c r="B713" s="101" t="s">
        <v>903</v>
      </c>
      <c r="C713" s="101" t="s">
        <v>904</v>
      </c>
      <c r="D713" s="100" t="s">
        <v>905</v>
      </c>
      <c r="E713" s="100" t="s">
        <v>912</v>
      </c>
      <c r="F713" s="102">
        <v>85</v>
      </c>
      <c r="G713" s="100" t="s">
        <v>913</v>
      </c>
      <c r="H713" s="102">
        <v>30</v>
      </c>
      <c r="I713" s="100" t="s">
        <v>914</v>
      </c>
      <c r="J713" s="102">
        <v>68</v>
      </c>
      <c r="K713" s="100" t="s">
        <v>915</v>
      </c>
      <c r="L713" s="102">
        <v>15</v>
      </c>
      <c r="M713" s="100" t="s">
        <v>916</v>
      </c>
      <c r="N713" s="102">
        <v>6</v>
      </c>
    </row>
    <row r="714" spans="1:28" x14ac:dyDescent="0.25">
      <c r="A714" s="103" t="s">
        <v>917</v>
      </c>
      <c r="B714" s="104" t="s">
        <v>918</v>
      </c>
      <c r="C714" s="104" t="s">
        <v>919</v>
      </c>
      <c r="D714" s="103" t="s">
        <v>920</v>
      </c>
      <c r="E714" s="103" t="s">
        <v>921</v>
      </c>
      <c r="F714" s="105">
        <v>264</v>
      </c>
      <c r="G714" s="103" t="s">
        <v>922</v>
      </c>
      <c r="H714" s="105">
        <v>265</v>
      </c>
      <c r="I714" s="103" t="s">
        <v>923</v>
      </c>
      <c r="J714" s="105">
        <v>277</v>
      </c>
      <c r="K714" s="103" t="s">
        <v>924</v>
      </c>
      <c r="L714" s="105">
        <v>282</v>
      </c>
      <c r="M714" s="103" t="s">
        <v>925</v>
      </c>
      <c r="N714" s="105">
        <v>234</v>
      </c>
    </row>
    <row r="715" spans="1:28" x14ac:dyDescent="0.25">
      <c r="A715" s="93" t="s">
        <v>926</v>
      </c>
      <c r="B715" s="94" t="s">
        <v>927</v>
      </c>
      <c r="C715" s="106">
        <v>45</v>
      </c>
      <c r="D715" s="107">
        <v>0.26</v>
      </c>
      <c r="E715" s="93" t="s">
        <v>928</v>
      </c>
      <c r="F715" s="96">
        <v>6900</v>
      </c>
      <c r="G715" s="93" t="s">
        <v>929</v>
      </c>
      <c r="H715" s="96">
        <v>4660</v>
      </c>
      <c r="I715" s="93" t="s">
        <v>930</v>
      </c>
      <c r="J715" s="96">
        <v>6890</v>
      </c>
      <c r="K715" s="93" t="s">
        <v>931</v>
      </c>
      <c r="L715" s="96">
        <v>4890</v>
      </c>
      <c r="M715" s="93" t="s">
        <v>932</v>
      </c>
      <c r="N715" s="96">
        <v>2340</v>
      </c>
    </row>
    <row r="716" spans="1:28" x14ac:dyDescent="0.25">
      <c r="A716" s="97" t="s">
        <v>933</v>
      </c>
      <c r="B716" s="98" t="s">
        <v>934</v>
      </c>
      <c r="C716" s="108">
        <v>100</v>
      </c>
      <c r="D716" s="109">
        <v>0.32</v>
      </c>
      <c r="E716" s="97" t="s">
        <v>935</v>
      </c>
      <c r="F716" s="110">
        <v>10800</v>
      </c>
      <c r="G716" s="97" t="s">
        <v>936</v>
      </c>
      <c r="H716" s="110">
        <v>10200</v>
      </c>
      <c r="I716" s="97" t="s">
        <v>937</v>
      </c>
      <c r="J716" s="110">
        <v>11300</v>
      </c>
      <c r="K716" s="97" t="s">
        <v>938</v>
      </c>
      <c r="L716" s="110">
        <v>11000</v>
      </c>
      <c r="M716" s="97" t="s">
        <v>939</v>
      </c>
      <c r="N716" s="99">
        <v>8450</v>
      </c>
    </row>
    <row r="717" spans="1:28" x14ac:dyDescent="0.25">
      <c r="A717" s="100" t="s">
        <v>940</v>
      </c>
      <c r="B717" s="101" t="s">
        <v>941</v>
      </c>
      <c r="C717" s="111">
        <v>640</v>
      </c>
      <c r="D717" s="112">
        <v>0.25</v>
      </c>
      <c r="E717" s="100" t="s">
        <v>942</v>
      </c>
      <c r="F717" s="113">
        <v>10900</v>
      </c>
      <c r="G717" s="100" t="s">
        <v>943</v>
      </c>
      <c r="H717" s="113">
        <v>13900</v>
      </c>
      <c r="I717" s="100" t="s">
        <v>944</v>
      </c>
      <c r="J717" s="113">
        <v>11700</v>
      </c>
      <c r="K717" s="100" t="s">
        <v>945</v>
      </c>
      <c r="L717" s="113">
        <v>14200</v>
      </c>
      <c r="M717" s="100" t="s">
        <v>946</v>
      </c>
      <c r="N717" s="113">
        <v>15900</v>
      </c>
    </row>
    <row r="718" spans="1:28" x14ac:dyDescent="0.25">
      <c r="A718" s="97" t="s">
        <v>947</v>
      </c>
      <c r="B718" s="114" t="s">
        <v>948</v>
      </c>
      <c r="C718" s="115">
        <v>85</v>
      </c>
      <c r="D718" s="109">
        <v>0.3</v>
      </c>
      <c r="E718" s="97" t="s">
        <v>949</v>
      </c>
      <c r="F718" s="99">
        <v>6490</v>
      </c>
      <c r="G718" s="97" t="s">
        <v>950</v>
      </c>
      <c r="H718" s="99">
        <v>5820</v>
      </c>
      <c r="I718" s="97" t="s">
        <v>951</v>
      </c>
      <c r="J718" s="99">
        <v>6730</v>
      </c>
      <c r="K718" s="97" t="s">
        <v>952</v>
      </c>
      <c r="L718" s="99">
        <v>6250</v>
      </c>
      <c r="M718" s="97" t="s">
        <v>953</v>
      </c>
      <c r="N718" s="99">
        <v>4470</v>
      </c>
    </row>
    <row r="719" spans="1:28" x14ac:dyDescent="0.25">
      <c r="A719" s="100" t="s">
        <v>954</v>
      </c>
      <c r="B719" s="116" t="s">
        <v>955</v>
      </c>
      <c r="C719" s="111">
        <v>190</v>
      </c>
      <c r="D719" s="112">
        <v>0.31</v>
      </c>
      <c r="E719" s="100" t="s">
        <v>956</v>
      </c>
      <c r="F719" s="102">
        <v>7710</v>
      </c>
      <c r="G719" s="100" t="s">
        <v>957</v>
      </c>
      <c r="H719" s="102">
        <v>8590</v>
      </c>
      <c r="I719" s="100" t="s">
        <v>958</v>
      </c>
      <c r="J719" s="102">
        <v>8190</v>
      </c>
      <c r="K719" s="100" t="s">
        <v>959</v>
      </c>
      <c r="L719" s="102">
        <v>9020</v>
      </c>
      <c r="M719" s="100" t="s">
        <v>960</v>
      </c>
      <c r="N719" s="102">
        <v>8550</v>
      </c>
    </row>
    <row r="720" spans="1:28" x14ac:dyDescent="0.25">
      <c r="A720" s="103" t="s">
        <v>961</v>
      </c>
      <c r="B720" s="117" t="s">
        <v>962</v>
      </c>
      <c r="C720" s="118">
        <v>1020</v>
      </c>
      <c r="D720" s="119">
        <v>0.2</v>
      </c>
      <c r="E720" s="103" t="s">
        <v>963</v>
      </c>
      <c r="F720" s="105">
        <v>5860</v>
      </c>
      <c r="G720" s="103" t="s">
        <v>964</v>
      </c>
      <c r="H720" s="105">
        <v>7670</v>
      </c>
      <c r="I720" s="103" t="s">
        <v>965</v>
      </c>
      <c r="J720" s="105">
        <v>6310</v>
      </c>
      <c r="K720" s="103" t="s">
        <v>966</v>
      </c>
      <c r="L720" s="105">
        <v>7810</v>
      </c>
      <c r="M720" s="103" t="s">
        <v>967</v>
      </c>
      <c r="N720" s="105">
        <v>8980</v>
      </c>
    </row>
    <row r="721" spans="1:14" x14ac:dyDescent="0.25">
      <c r="A721" s="93" t="s">
        <v>968</v>
      </c>
      <c r="B721" s="94" t="s">
        <v>969</v>
      </c>
      <c r="C721" s="106">
        <v>1.7</v>
      </c>
      <c r="D721" s="107">
        <v>0.15</v>
      </c>
      <c r="E721" s="93" t="s">
        <v>970</v>
      </c>
      <c r="F721" s="96">
        <v>543</v>
      </c>
      <c r="G721" s="93" t="s">
        <v>970</v>
      </c>
      <c r="H721" s="96">
        <v>148</v>
      </c>
      <c r="I721" s="93" t="s">
        <v>971</v>
      </c>
      <c r="J721" s="96">
        <v>192</v>
      </c>
      <c r="K721" s="93" t="s">
        <v>972</v>
      </c>
      <c r="L721" s="96">
        <v>26</v>
      </c>
      <c r="M721" s="93" t="s">
        <v>973</v>
      </c>
      <c r="N721" s="96">
        <v>20</v>
      </c>
    </row>
    <row r="722" spans="1:14" x14ac:dyDescent="0.25">
      <c r="A722" s="97" t="s">
        <v>974</v>
      </c>
      <c r="B722" s="98" t="s">
        <v>975</v>
      </c>
      <c r="C722" s="115">
        <v>11.9</v>
      </c>
      <c r="D722" s="109">
        <v>0.21</v>
      </c>
      <c r="E722" s="97" t="s">
        <v>976</v>
      </c>
      <c r="F722" s="99">
        <v>5280</v>
      </c>
      <c r="G722" s="97" t="s">
        <v>949</v>
      </c>
      <c r="H722" s="99">
        <v>1760</v>
      </c>
      <c r="I722" s="97" t="s">
        <v>977</v>
      </c>
      <c r="J722" s="99">
        <v>4200</v>
      </c>
      <c r="K722" s="97" t="s">
        <v>978</v>
      </c>
      <c r="L722" s="99">
        <v>832</v>
      </c>
      <c r="M722" s="97" t="s">
        <v>979</v>
      </c>
      <c r="N722" s="99">
        <v>262</v>
      </c>
    </row>
    <row r="723" spans="1:14" x14ac:dyDescent="0.25">
      <c r="A723" s="100" t="s">
        <v>980</v>
      </c>
      <c r="B723" s="116" t="s">
        <v>981</v>
      </c>
      <c r="C723" s="120">
        <v>1</v>
      </c>
      <c r="D723" s="112">
        <v>0.17</v>
      </c>
      <c r="E723" s="100" t="s">
        <v>982</v>
      </c>
      <c r="F723" s="102">
        <v>218</v>
      </c>
      <c r="G723" s="100" t="s">
        <v>982</v>
      </c>
      <c r="H723" s="102">
        <v>59</v>
      </c>
      <c r="I723" s="100" t="s">
        <v>983</v>
      </c>
      <c r="J723" s="102">
        <v>70</v>
      </c>
      <c r="K723" s="100" t="s">
        <v>984</v>
      </c>
      <c r="L723" s="102">
        <v>10</v>
      </c>
      <c r="M723" s="100" t="s">
        <v>985</v>
      </c>
      <c r="N723" s="102">
        <v>8</v>
      </c>
    </row>
    <row r="724" spans="1:14" x14ac:dyDescent="0.25">
      <c r="A724" s="97" t="s">
        <v>986</v>
      </c>
      <c r="B724" s="114" t="s">
        <v>987</v>
      </c>
      <c r="C724" s="115">
        <v>3.4</v>
      </c>
      <c r="D724" s="109">
        <v>0.21</v>
      </c>
      <c r="E724" s="97" t="s">
        <v>988</v>
      </c>
      <c r="F724" s="99">
        <v>945</v>
      </c>
      <c r="G724" s="97" t="s">
        <v>989</v>
      </c>
      <c r="H724" s="99">
        <v>258</v>
      </c>
      <c r="I724" s="97" t="s">
        <v>990</v>
      </c>
      <c r="J724" s="99">
        <v>426</v>
      </c>
      <c r="K724" s="97" t="s">
        <v>991</v>
      </c>
      <c r="L724" s="99">
        <v>48</v>
      </c>
      <c r="M724" s="97" t="s">
        <v>992</v>
      </c>
      <c r="N724" s="99">
        <v>36</v>
      </c>
    </row>
    <row r="725" spans="1:14" x14ac:dyDescent="0.25">
      <c r="A725" s="100" t="s">
        <v>993</v>
      </c>
      <c r="B725" s="116" t="s">
        <v>994</v>
      </c>
      <c r="C725" s="120">
        <v>1.3</v>
      </c>
      <c r="D725" s="112">
        <v>0.15</v>
      </c>
      <c r="E725" s="100" t="s">
        <v>995</v>
      </c>
      <c r="F725" s="102">
        <v>292</v>
      </c>
      <c r="G725" s="100" t="s">
        <v>995</v>
      </c>
      <c r="H725" s="102">
        <v>79</v>
      </c>
      <c r="I725" s="100" t="s">
        <v>996</v>
      </c>
      <c r="J725" s="102">
        <v>98</v>
      </c>
      <c r="K725" s="100" t="s">
        <v>997</v>
      </c>
      <c r="L725" s="102">
        <v>14</v>
      </c>
      <c r="M725" s="100" t="s">
        <v>998</v>
      </c>
      <c r="N725" s="102">
        <v>11</v>
      </c>
    </row>
    <row r="726" spans="1:14" x14ac:dyDescent="0.25">
      <c r="A726" s="97" t="s">
        <v>999</v>
      </c>
      <c r="B726" s="114" t="s">
        <v>1000</v>
      </c>
      <c r="C726" s="115">
        <v>4</v>
      </c>
      <c r="D726" s="109">
        <v>0.23</v>
      </c>
      <c r="E726" s="97" t="s">
        <v>1001</v>
      </c>
      <c r="F726" s="99">
        <v>1350</v>
      </c>
      <c r="G726" s="97" t="s">
        <v>1002</v>
      </c>
      <c r="H726" s="99">
        <v>370</v>
      </c>
      <c r="I726" s="97" t="s">
        <v>1003</v>
      </c>
      <c r="J726" s="99">
        <v>659</v>
      </c>
      <c r="K726" s="97" t="s">
        <v>1004</v>
      </c>
      <c r="L726" s="99">
        <v>72</v>
      </c>
      <c r="M726" s="97" t="s">
        <v>1005</v>
      </c>
      <c r="N726" s="99">
        <v>51</v>
      </c>
    </row>
    <row r="727" spans="1:14" x14ac:dyDescent="0.25">
      <c r="A727" s="100" t="s">
        <v>1006</v>
      </c>
      <c r="B727" s="116" t="s">
        <v>1007</v>
      </c>
      <c r="C727" s="120">
        <v>5.9</v>
      </c>
      <c r="D727" s="112">
        <v>0.2</v>
      </c>
      <c r="E727" s="100" t="s">
        <v>1008</v>
      </c>
      <c r="F727" s="102">
        <v>1870</v>
      </c>
      <c r="G727" s="100" t="s">
        <v>1009</v>
      </c>
      <c r="H727" s="102">
        <v>527</v>
      </c>
      <c r="I727" s="100" t="s">
        <v>1010</v>
      </c>
      <c r="J727" s="102">
        <v>1120</v>
      </c>
      <c r="K727" s="100" t="s">
        <v>1011</v>
      </c>
      <c r="L727" s="102">
        <v>121</v>
      </c>
      <c r="M727" s="100" t="s">
        <v>1012</v>
      </c>
      <c r="N727" s="102">
        <v>74</v>
      </c>
    </row>
    <row r="728" spans="1:14" x14ac:dyDescent="0.25">
      <c r="A728" s="97" t="s">
        <v>1013</v>
      </c>
      <c r="B728" s="114" t="s">
        <v>1014</v>
      </c>
      <c r="C728" s="115">
        <v>4.3</v>
      </c>
      <c r="D728" s="109">
        <v>0.17</v>
      </c>
      <c r="E728" s="97" t="s">
        <v>1015</v>
      </c>
      <c r="F728" s="99">
        <v>1230</v>
      </c>
      <c r="G728" s="97" t="s">
        <v>1016</v>
      </c>
      <c r="H728" s="99">
        <v>338</v>
      </c>
      <c r="I728" s="97" t="s">
        <v>1017</v>
      </c>
      <c r="J728" s="99">
        <v>624</v>
      </c>
      <c r="K728" s="97" t="s">
        <v>1018</v>
      </c>
      <c r="L728" s="99">
        <v>67</v>
      </c>
      <c r="M728" s="97" t="s">
        <v>1019</v>
      </c>
      <c r="N728" s="99">
        <v>47</v>
      </c>
    </row>
    <row r="729" spans="1:14" x14ac:dyDescent="0.25">
      <c r="A729" s="100" t="s">
        <v>1020</v>
      </c>
      <c r="B729" s="116" t="s">
        <v>1021</v>
      </c>
      <c r="C729" s="120">
        <v>9.1999999999999993</v>
      </c>
      <c r="D729" s="112">
        <v>0.16</v>
      </c>
      <c r="E729" s="100" t="s">
        <v>1022</v>
      </c>
      <c r="F729" s="102">
        <v>2550</v>
      </c>
      <c r="G729" s="100" t="s">
        <v>1023</v>
      </c>
      <c r="H729" s="102">
        <v>782</v>
      </c>
      <c r="I729" s="100" t="s">
        <v>1024</v>
      </c>
      <c r="J729" s="102">
        <v>1850</v>
      </c>
      <c r="K729" s="100" t="s">
        <v>1025</v>
      </c>
      <c r="L729" s="102">
        <v>271</v>
      </c>
      <c r="M729" s="100" t="s">
        <v>1026</v>
      </c>
      <c r="N729" s="102">
        <v>111</v>
      </c>
    </row>
    <row r="730" spans="1:14" x14ac:dyDescent="0.25">
      <c r="A730" s="97" t="s">
        <v>1027</v>
      </c>
      <c r="B730" s="114" t="s">
        <v>1028</v>
      </c>
      <c r="C730" s="115">
        <v>17.2</v>
      </c>
      <c r="D730" s="109">
        <v>0.19</v>
      </c>
      <c r="E730" s="97" t="s">
        <v>1029</v>
      </c>
      <c r="F730" s="99">
        <v>5020</v>
      </c>
      <c r="G730" s="97" t="s">
        <v>1030</v>
      </c>
      <c r="H730" s="99">
        <v>1980</v>
      </c>
      <c r="I730" s="97" t="s">
        <v>931</v>
      </c>
      <c r="J730" s="99">
        <v>4390</v>
      </c>
      <c r="K730" s="97" t="s">
        <v>1031</v>
      </c>
      <c r="L730" s="99">
        <v>1370</v>
      </c>
      <c r="M730" s="97" t="s">
        <v>1032</v>
      </c>
      <c r="N730" s="99">
        <v>356</v>
      </c>
    </row>
    <row r="731" spans="1:14" x14ac:dyDescent="0.25">
      <c r="A731" s="100" t="s">
        <v>1033</v>
      </c>
      <c r="B731" s="116" t="s">
        <v>1034</v>
      </c>
      <c r="C731" s="120">
        <v>1.9</v>
      </c>
      <c r="D731" s="112">
        <v>0.22</v>
      </c>
      <c r="E731" s="100" t="s">
        <v>1035</v>
      </c>
      <c r="F731" s="102">
        <v>469</v>
      </c>
      <c r="G731" s="100" t="s">
        <v>1035</v>
      </c>
      <c r="H731" s="102">
        <v>127</v>
      </c>
      <c r="I731" s="100" t="s">
        <v>1036</v>
      </c>
      <c r="J731" s="102">
        <v>170</v>
      </c>
      <c r="K731" s="100" t="s">
        <v>1037</v>
      </c>
      <c r="L731" s="102">
        <v>22</v>
      </c>
      <c r="M731" s="100" t="s">
        <v>1038</v>
      </c>
      <c r="N731" s="102">
        <v>18</v>
      </c>
    </row>
    <row r="732" spans="1:14" ht="18" x14ac:dyDescent="0.25">
      <c r="A732" s="97" t="s">
        <v>1039</v>
      </c>
      <c r="B732" s="114" t="s">
        <v>1040</v>
      </c>
      <c r="C732" s="115">
        <v>5.9</v>
      </c>
      <c r="D732" s="109">
        <v>0.28999999999999998</v>
      </c>
      <c r="E732" s="97" t="s">
        <v>1041</v>
      </c>
      <c r="F732" s="99">
        <v>1860</v>
      </c>
      <c r="G732" s="97" t="s">
        <v>1042</v>
      </c>
      <c r="H732" s="99">
        <v>525</v>
      </c>
      <c r="I732" s="97" t="s">
        <v>1043</v>
      </c>
      <c r="J732" s="99">
        <v>1110</v>
      </c>
      <c r="K732" s="97" t="s">
        <v>1044</v>
      </c>
      <c r="L732" s="99">
        <v>120</v>
      </c>
      <c r="M732" s="97" t="s">
        <v>1045</v>
      </c>
      <c r="N732" s="99">
        <v>73</v>
      </c>
    </row>
    <row r="733" spans="1:14" ht="18" x14ac:dyDescent="0.25">
      <c r="A733" s="121" t="s">
        <v>1046</v>
      </c>
      <c r="B733" s="121" t="s">
        <v>1047</v>
      </c>
      <c r="C733" s="122" t="s">
        <v>1048</v>
      </c>
      <c r="D733" s="123">
        <v>0.04</v>
      </c>
      <c r="E733" s="122" t="s">
        <v>1049</v>
      </c>
      <c r="F733" s="124">
        <v>5</v>
      </c>
      <c r="G733" s="122" t="s">
        <v>1049</v>
      </c>
      <c r="H733" s="124">
        <v>1</v>
      </c>
      <c r="I733" s="122" t="s">
        <v>1050</v>
      </c>
      <c r="J733" s="124">
        <v>2</v>
      </c>
      <c r="K733" s="122" t="s">
        <v>1051</v>
      </c>
      <c r="L733" s="125" t="s">
        <v>1052</v>
      </c>
      <c r="M733" s="122" t="s">
        <v>1053</v>
      </c>
      <c r="N733" s="125" t="s">
        <v>1052</v>
      </c>
    </row>
    <row r="734" spans="1:14" x14ac:dyDescent="0.25">
      <c r="A734" s="93" t="s">
        <v>1054</v>
      </c>
      <c r="B734" s="94" t="s">
        <v>1055</v>
      </c>
      <c r="C734" s="126">
        <v>222</v>
      </c>
      <c r="D734" s="107">
        <v>0.18</v>
      </c>
      <c r="E734" s="93" t="s">
        <v>1056</v>
      </c>
      <c r="F734" s="127">
        <v>10800</v>
      </c>
      <c r="G734" s="93" t="s">
        <v>1057</v>
      </c>
      <c r="H734" s="127">
        <v>12400</v>
      </c>
      <c r="I734" s="93" t="s">
        <v>1058</v>
      </c>
      <c r="J734" s="127">
        <v>11500</v>
      </c>
      <c r="K734" s="93" t="s">
        <v>944</v>
      </c>
      <c r="L734" s="127">
        <v>13000</v>
      </c>
      <c r="M734" s="93" t="s">
        <v>1059</v>
      </c>
      <c r="N734" s="127">
        <v>12700</v>
      </c>
    </row>
    <row r="735" spans="1:14" x14ac:dyDescent="0.25">
      <c r="A735" s="97" t="s">
        <v>1060</v>
      </c>
      <c r="B735" s="98" t="s">
        <v>1061</v>
      </c>
      <c r="C735" s="115">
        <v>5.2</v>
      </c>
      <c r="D735" s="109">
        <v>0.11</v>
      </c>
      <c r="E735" s="97" t="s">
        <v>1062</v>
      </c>
      <c r="F735" s="128">
        <v>2430</v>
      </c>
      <c r="G735" s="97" t="s">
        <v>1063</v>
      </c>
      <c r="H735" s="128">
        <v>677</v>
      </c>
      <c r="I735" s="97" t="s">
        <v>1064</v>
      </c>
      <c r="J735" s="129">
        <v>1360</v>
      </c>
      <c r="K735" s="97" t="s">
        <v>1065</v>
      </c>
      <c r="L735" s="128">
        <v>145</v>
      </c>
      <c r="M735" s="97" t="s">
        <v>1066</v>
      </c>
      <c r="N735" s="128">
        <v>94</v>
      </c>
    </row>
    <row r="736" spans="1:14" x14ac:dyDescent="0.25">
      <c r="A736" s="100" t="s">
        <v>1067</v>
      </c>
      <c r="B736" s="101" t="s">
        <v>1068</v>
      </c>
      <c r="C736" s="120">
        <v>2.8</v>
      </c>
      <c r="D736" s="112">
        <v>0.02</v>
      </c>
      <c r="E736" s="100" t="s">
        <v>1069</v>
      </c>
      <c r="F736" s="130">
        <v>427</v>
      </c>
      <c r="G736" s="100" t="s">
        <v>1069</v>
      </c>
      <c r="H736" s="130">
        <v>116</v>
      </c>
      <c r="I736" s="100" t="s">
        <v>1070</v>
      </c>
      <c r="J736" s="130">
        <v>177</v>
      </c>
      <c r="K736" s="100" t="s">
        <v>1071</v>
      </c>
      <c r="L736" s="130">
        <v>21</v>
      </c>
      <c r="M736" s="100" t="s">
        <v>1072</v>
      </c>
      <c r="N736" s="130">
        <v>16</v>
      </c>
    </row>
    <row r="737" spans="1:14" x14ac:dyDescent="0.25">
      <c r="A737" s="97" t="s">
        <v>1073</v>
      </c>
      <c r="B737" s="114" t="s">
        <v>1074</v>
      </c>
      <c r="C737" s="115">
        <v>28.2</v>
      </c>
      <c r="D737" s="109">
        <v>0.23</v>
      </c>
      <c r="E737" s="97" t="s">
        <v>1075</v>
      </c>
      <c r="F737" s="128">
        <v>6090</v>
      </c>
      <c r="G737" s="97" t="s">
        <v>1076</v>
      </c>
      <c r="H737" s="129">
        <v>3170</v>
      </c>
      <c r="I737" s="97" t="s">
        <v>1077</v>
      </c>
      <c r="J737" s="129">
        <v>5800</v>
      </c>
      <c r="K737" s="97" t="s">
        <v>1078</v>
      </c>
      <c r="L737" s="128">
        <v>2980</v>
      </c>
      <c r="M737" s="97" t="s">
        <v>1079</v>
      </c>
      <c r="N737" s="128">
        <v>967</v>
      </c>
    </row>
    <row r="738" spans="1:14" x14ac:dyDescent="0.25">
      <c r="A738" s="100" t="s">
        <v>1080</v>
      </c>
      <c r="B738" s="116" t="s">
        <v>1081</v>
      </c>
      <c r="C738" s="120">
        <v>9.6999999999999993</v>
      </c>
      <c r="D738" s="112">
        <v>0.19</v>
      </c>
      <c r="E738" s="100" t="s">
        <v>1082</v>
      </c>
      <c r="F738" s="130">
        <v>3580</v>
      </c>
      <c r="G738" s="100" t="s">
        <v>1083</v>
      </c>
      <c r="H738" s="131">
        <v>1120</v>
      </c>
      <c r="I738" s="100" t="s">
        <v>1084</v>
      </c>
      <c r="J738" s="131">
        <v>2660</v>
      </c>
      <c r="K738" s="100" t="s">
        <v>1085</v>
      </c>
      <c r="L738" s="130">
        <v>412</v>
      </c>
      <c r="M738" s="100" t="s">
        <v>1086</v>
      </c>
      <c r="N738" s="130">
        <v>160</v>
      </c>
    </row>
    <row r="739" spans="1:14" x14ac:dyDescent="0.25">
      <c r="A739" s="97" t="s">
        <v>1087</v>
      </c>
      <c r="B739" s="114" t="s">
        <v>1088</v>
      </c>
      <c r="C739" s="115">
        <v>13.4</v>
      </c>
      <c r="D739" s="109">
        <v>0.16</v>
      </c>
      <c r="E739" s="97" t="s">
        <v>1089</v>
      </c>
      <c r="F739" s="128">
        <v>3710</v>
      </c>
      <c r="G739" s="97" t="s">
        <v>1090</v>
      </c>
      <c r="H739" s="129">
        <v>1300</v>
      </c>
      <c r="I739" s="97" t="s">
        <v>906</v>
      </c>
      <c r="J739" s="129">
        <v>3050</v>
      </c>
      <c r="K739" s="97" t="s">
        <v>1091</v>
      </c>
      <c r="L739" s="128">
        <v>703</v>
      </c>
      <c r="M739" s="97" t="s">
        <v>1092</v>
      </c>
      <c r="N739" s="128">
        <v>201</v>
      </c>
    </row>
    <row r="740" spans="1:14" x14ac:dyDescent="0.25">
      <c r="A740" s="100" t="s">
        <v>1093</v>
      </c>
      <c r="B740" s="116" t="s">
        <v>1094</v>
      </c>
      <c r="C740" s="120">
        <v>3.5</v>
      </c>
      <c r="D740" s="112">
        <v>0.13</v>
      </c>
      <c r="E740" s="100" t="s">
        <v>1095</v>
      </c>
      <c r="F740" s="130">
        <v>1200</v>
      </c>
      <c r="G740" s="100" t="s">
        <v>1096</v>
      </c>
      <c r="H740" s="130">
        <v>328</v>
      </c>
      <c r="I740" s="100" t="s">
        <v>1097</v>
      </c>
      <c r="J740" s="130">
        <v>549</v>
      </c>
      <c r="K740" s="100" t="s">
        <v>1098</v>
      </c>
      <c r="L740" s="130">
        <v>62</v>
      </c>
      <c r="M740" s="100" t="s">
        <v>897</v>
      </c>
      <c r="N740" s="130">
        <v>46</v>
      </c>
    </row>
    <row r="741" spans="1:14" x14ac:dyDescent="0.25">
      <c r="A741" s="97" t="s">
        <v>1099</v>
      </c>
      <c r="B741" s="98" t="s">
        <v>1100</v>
      </c>
      <c r="C741" s="115">
        <v>47.1</v>
      </c>
      <c r="D741" s="109">
        <v>0.16</v>
      </c>
      <c r="E741" s="97" t="s">
        <v>1101</v>
      </c>
      <c r="F741" s="128">
        <v>6940</v>
      </c>
      <c r="G741" s="97" t="s">
        <v>1102</v>
      </c>
      <c r="H741" s="129">
        <v>4800</v>
      </c>
      <c r="I741" s="97" t="s">
        <v>1103</v>
      </c>
      <c r="J741" s="129">
        <v>6960</v>
      </c>
      <c r="K741" s="97" t="s">
        <v>1104</v>
      </c>
      <c r="L741" s="128">
        <v>5060</v>
      </c>
      <c r="M741" s="97" t="s">
        <v>1105</v>
      </c>
      <c r="N741" s="129">
        <v>2500</v>
      </c>
    </row>
    <row r="742" spans="1:14" x14ac:dyDescent="0.25">
      <c r="A742" s="100" t="s">
        <v>1106</v>
      </c>
      <c r="B742" s="116" t="s">
        <v>1107</v>
      </c>
      <c r="C742" s="120">
        <v>0.4</v>
      </c>
      <c r="D742" s="112">
        <v>0.04</v>
      </c>
      <c r="E742" s="100" t="s">
        <v>1108</v>
      </c>
      <c r="F742" s="130">
        <v>60</v>
      </c>
      <c r="G742" s="100" t="s">
        <v>1108</v>
      </c>
      <c r="H742" s="130">
        <v>16</v>
      </c>
      <c r="I742" s="100" t="s">
        <v>1109</v>
      </c>
      <c r="J742" s="130">
        <v>18</v>
      </c>
      <c r="K742" s="100" t="s">
        <v>1110</v>
      </c>
      <c r="L742" s="130">
        <v>3</v>
      </c>
      <c r="M742" s="100" t="s">
        <v>1111</v>
      </c>
      <c r="N742" s="130">
        <v>2</v>
      </c>
    </row>
    <row r="743" spans="1:14" x14ac:dyDescent="0.25">
      <c r="A743" s="97" t="s">
        <v>1112</v>
      </c>
      <c r="B743" s="114" t="s">
        <v>1113</v>
      </c>
      <c r="C743" s="115">
        <v>1.5</v>
      </c>
      <c r="D743" s="109">
        <v>0.1</v>
      </c>
      <c r="E743" s="97" t="s">
        <v>1114</v>
      </c>
      <c r="F743" s="128">
        <v>506</v>
      </c>
      <c r="G743" s="97" t="s">
        <v>1114</v>
      </c>
      <c r="H743" s="128">
        <v>138</v>
      </c>
      <c r="I743" s="97" t="s">
        <v>1115</v>
      </c>
      <c r="J743" s="128">
        <v>174</v>
      </c>
      <c r="K743" s="97" t="s">
        <v>1116</v>
      </c>
      <c r="L743" s="128">
        <v>24</v>
      </c>
      <c r="M743" s="97" t="s">
        <v>1117</v>
      </c>
      <c r="N743" s="128">
        <v>19</v>
      </c>
    </row>
    <row r="744" spans="1:14" x14ac:dyDescent="0.25">
      <c r="A744" s="100" t="s">
        <v>1118</v>
      </c>
      <c r="B744" s="116" t="s">
        <v>1119</v>
      </c>
      <c r="C744" s="100" t="s">
        <v>1120</v>
      </c>
      <c r="D744" s="112">
        <v>0.02</v>
      </c>
      <c r="E744" s="100" t="s">
        <v>1121</v>
      </c>
      <c r="F744" s="130">
        <v>13</v>
      </c>
      <c r="G744" s="100" t="s">
        <v>1121</v>
      </c>
      <c r="H744" s="130">
        <v>4</v>
      </c>
      <c r="I744" s="100" t="s">
        <v>1122</v>
      </c>
      <c r="J744" s="130">
        <v>4</v>
      </c>
      <c r="K744" s="100" t="s">
        <v>1123</v>
      </c>
      <c r="L744" s="132" t="s">
        <v>1124</v>
      </c>
      <c r="M744" s="100" t="s">
        <v>1125</v>
      </c>
      <c r="N744" s="132" t="s">
        <v>1124</v>
      </c>
    </row>
    <row r="745" spans="1:14" x14ac:dyDescent="0.25">
      <c r="A745" s="97" t="s">
        <v>1126</v>
      </c>
      <c r="B745" s="114" t="s">
        <v>1127</v>
      </c>
      <c r="C745" s="115">
        <v>28.2</v>
      </c>
      <c r="D745" s="109">
        <v>0.27</v>
      </c>
      <c r="E745" s="97" t="s">
        <v>1128</v>
      </c>
      <c r="F745" s="128">
        <v>5080</v>
      </c>
      <c r="G745" s="97" t="s">
        <v>1129</v>
      </c>
      <c r="H745" s="129">
        <v>2640</v>
      </c>
      <c r="I745" s="97" t="s">
        <v>1130</v>
      </c>
      <c r="J745" s="129">
        <v>4830</v>
      </c>
      <c r="K745" s="97" t="s">
        <v>1131</v>
      </c>
      <c r="L745" s="128">
        <v>2480</v>
      </c>
      <c r="M745" s="97" t="s">
        <v>1132</v>
      </c>
      <c r="N745" s="128">
        <v>806</v>
      </c>
    </row>
    <row r="746" spans="1:14" x14ac:dyDescent="0.25">
      <c r="A746" s="100" t="s">
        <v>1133</v>
      </c>
      <c r="B746" s="116" t="s">
        <v>1134</v>
      </c>
      <c r="C746" s="120">
        <v>38.9</v>
      </c>
      <c r="D746" s="112">
        <v>0.26</v>
      </c>
      <c r="E746" s="100" t="s">
        <v>1135</v>
      </c>
      <c r="F746" s="130">
        <v>5360</v>
      </c>
      <c r="G746" s="100" t="s">
        <v>1136</v>
      </c>
      <c r="H746" s="131">
        <v>3350</v>
      </c>
      <c r="I746" s="100" t="s">
        <v>1137</v>
      </c>
      <c r="J746" s="131">
        <v>5280</v>
      </c>
      <c r="K746" s="100" t="s">
        <v>1138</v>
      </c>
      <c r="L746" s="130">
        <v>3440</v>
      </c>
      <c r="M746" s="100" t="s">
        <v>1139</v>
      </c>
      <c r="N746" s="131">
        <v>1460</v>
      </c>
    </row>
    <row r="747" spans="1:14" x14ac:dyDescent="0.25">
      <c r="A747" s="97" t="s">
        <v>1140</v>
      </c>
      <c r="B747" s="114" t="s">
        <v>1141</v>
      </c>
      <c r="C747" s="115">
        <v>13.1</v>
      </c>
      <c r="D747" s="109">
        <v>0.23</v>
      </c>
      <c r="E747" s="97" t="s">
        <v>1142</v>
      </c>
      <c r="F747" s="128">
        <v>3480</v>
      </c>
      <c r="G747" s="97" t="s">
        <v>1143</v>
      </c>
      <c r="H747" s="129">
        <v>1210</v>
      </c>
      <c r="I747" s="97" t="s">
        <v>1144</v>
      </c>
      <c r="J747" s="129">
        <v>2840</v>
      </c>
      <c r="K747" s="97" t="s">
        <v>1145</v>
      </c>
      <c r="L747" s="128">
        <v>636</v>
      </c>
      <c r="M747" s="97" t="s">
        <v>1146</v>
      </c>
      <c r="N747" s="128">
        <v>185</v>
      </c>
    </row>
    <row r="748" spans="1:14" x14ac:dyDescent="0.25">
      <c r="A748" s="100" t="s">
        <v>1147</v>
      </c>
      <c r="B748" s="116" t="s">
        <v>1148</v>
      </c>
      <c r="C748" s="120">
        <v>11</v>
      </c>
      <c r="D748" s="101" t="s">
        <v>1149</v>
      </c>
      <c r="E748" s="100" t="s">
        <v>1150</v>
      </c>
      <c r="F748" s="130">
        <v>4110</v>
      </c>
      <c r="G748" s="100" t="s">
        <v>1151</v>
      </c>
      <c r="H748" s="131">
        <v>1330</v>
      </c>
      <c r="I748" s="100" t="s">
        <v>1152</v>
      </c>
      <c r="J748" s="131">
        <v>3190</v>
      </c>
      <c r="K748" s="100" t="s">
        <v>1153</v>
      </c>
      <c r="L748" s="130">
        <v>573</v>
      </c>
      <c r="M748" s="100" t="s">
        <v>1154</v>
      </c>
      <c r="N748" s="130">
        <v>195</v>
      </c>
    </row>
    <row r="749" spans="1:14" x14ac:dyDescent="0.25">
      <c r="A749" s="97" t="s">
        <v>1155</v>
      </c>
      <c r="B749" s="114" t="s">
        <v>1156</v>
      </c>
      <c r="C749" s="108">
        <v>242</v>
      </c>
      <c r="D749" s="109">
        <v>0.24</v>
      </c>
      <c r="E749" s="97" t="s">
        <v>1101</v>
      </c>
      <c r="F749" s="128">
        <v>6940</v>
      </c>
      <c r="G749" s="97" t="s">
        <v>1157</v>
      </c>
      <c r="H749" s="129">
        <v>8060</v>
      </c>
      <c r="I749" s="97" t="s">
        <v>1158</v>
      </c>
      <c r="J749" s="129">
        <v>7400</v>
      </c>
      <c r="K749" s="97" t="s">
        <v>1159</v>
      </c>
      <c r="L749" s="128">
        <v>8400</v>
      </c>
      <c r="M749" s="97" t="s">
        <v>1160</v>
      </c>
      <c r="N749" s="129">
        <v>8380</v>
      </c>
    </row>
    <row r="750" spans="1:14" x14ac:dyDescent="0.25">
      <c r="A750" s="100" t="s">
        <v>1161</v>
      </c>
      <c r="B750" s="116" t="s">
        <v>1162</v>
      </c>
      <c r="C750" s="120">
        <v>6.5</v>
      </c>
      <c r="D750" s="101" t="s">
        <v>1163</v>
      </c>
      <c r="E750" s="100" t="s">
        <v>1164</v>
      </c>
      <c r="F750" s="130">
        <v>2510</v>
      </c>
      <c r="G750" s="100" t="s">
        <v>1165</v>
      </c>
      <c r="H750" s="130">
        <v>716</v>
      </c>
      <c r="I750" s="100" t="s">
        <v>1166</v>
      </c>
      <c r="J750" s="131">
        <v>1570</v>
      </c>
      <c r="K750" s="100" t="s">
        <v>1167</v>
      </c>
      <c r="L750" s="130">
        <v>176</v>
      </c>
      <c r="M750" s="100" t="s">
        <v>1168</v>
      </c>
      <c r="N750" s="130">
        <v>100</v>
      </c>
    </row>
    <row r="751" spans="1:14" x14ac:dyDescent="0.25">
      <c r="A751" s="97" t="s">
        <v>1169</v>
      </c>
      <c r="B751" s="114" t="s">
        <v>1170</v>
      </c>
      <c r="C751" s="115">
        <v>47.1</v>
      </c>
      <c r="D751" s="109">
        <v>0.24</v>
      </c>
      <c r="E751" s="97" t="s">
        <v>1171</v>
      </c>
      <c r="F751" s="128">
        <v>6680</v>
      </c>
      <c r="G751" s="97" t="s">
        <v>1172</v>
      </c>
      <c r="H751" s="129">
        <v>4620</v>
      </c>
      <c r="I751" s="97" t="s">
        <v>1160</v>
      </c>
      <c r="J751" s="129">
        <v>6690</v>
      </c>
      <c r="K751" s="97" t="s">
        <v>1173</v>
      </c>
      <c r="L751" s="128">
        <v>4870</v>
      </c>
      <c r="M751" s="97" t="s">
        <v>1174</v>
      </c>
      <c r="N751" s="129">
        <v>2410</v>
      </c>
    </row>
    <row r="752" spans="1:14" x14ac:dyDescent="0.25">
      <c r="A752" s="100" t="s">
        <v>1175</v>
      </c>
      <c r="B752" s="116" t="s">
        <v>1176</v>
      </c>
      <c r="C752" s="120">
        <v>3.2</v>
      </c>
      <c r="D752" s="101" t="s">
        <v>1177</v>
      </c>
      <c r="E752" s="100" t="s">
        <v>1178</v>
      </c>
      <c r="F752" s="130">
        <v>863</v>
      </c>
      <c r="G752" s="100" t="s">
        <v>1179</v>
      </c>
      <c r="H752" s="130">
        <v>235</v>
      </c>
      <c r="I752" s="100" t="s">
        <v>1180</v>
      </c>
      <c r="J752" s="130">
        <v>378</v>
      </c>
      <c r="K752" s="100" t="s">
        <v>1181</v>
      </c>
      <c r="L752" s="130">
        <v>44</v>
      </c>
      <c r="M752" s="100" t="s">
        <v>1182</v>
      </c>
      <c r="N752" s="130">
        <v>33</v>
      </c>
    </row>
    <row r="753" spans="1:14" x14ac:dyDescent="0.25">
      <c r="A753" s="97" t="s">
        <v>1183</v>
      </c>
      <c r="B753" s="114" t="s">
        <v>1184</v>
      </c>
      <c r="C753" s="115">
        <v>3.1</v>
      </c>
      <c r="D753" s="98" t="s">
        <v>1185</v>
      </c>
      <c r="E753" s="97" t="s">
        <v>1186</v>
      </c>
      <c r="F753" s="128">
        <v>1070</v>
      </c>
      <c r="G753" s="97" t="s">
        <v>1186</v>
      </c>
      <c r="H753" s="128">
        <v>290</v>
      </c>
      <c r="I753" s="97" t="s">
        <v>1187</v>
      </c>
      <c r="J753" s="128">
        <v>460</v>
      </c>
      <c r="K753" s="97" t="s">
        <v>1188</v>
      </c>
      <c r="L753" s="128">
        <v>54</v>
      </c>
      <c r="M753" s="97" t="s">
        <v>1189</v>
      </c>
      <c r="N753" s="128">
        <v>40</v>
      </c>
    </row>
    <row r="754" spans="1:14" x14ac:dyDescent="0.25">
      <c r="A754" s="100" t="s">
        <v>1190</v>
      </c>
      <c r="B754" s="116" t="s">
        <v>1191</v>
      </c>
      <c r="C754" s="120">
        <v>7.7</v>
      </c>
      <c r="D754" s="112">
        <v>0.24</v>
      </c>
      <c r="E754" s="100" t="s">
        <v>1192</v>
      </c>
      <c r="F754" s="130">
        <v>2920</v>
      </c>
      <c r="G754" s="100" t="s">
        <v>1193</v>
      </c>
      <c r="H754" s="130">
        <v>858</v>
      </c>
      <c r="I754" s="100" t="s">
        <v>1194</v>
      </c>
      <c r="J754" s="131">
        <v>1970</v>
      </c>
      <c r="K754" s="100" t="s">
        <v>1195</v>
      </c>
      <c r="L754" s="130">
        <v>245</v>
      </c>
      <c r="M754" s="100" t="s">
        <v>1196</v>
      </c>
      <c r="N754" s="130">
        <v>121</v>
      </c>
    </row>
    <row r="755" spans="1:14" x14ac:dyDescent="0.25">
      <c r="A755" s="97" t="s">
        <v>1197</v>
      </c>
      <c r="B755" s="114" t="s">
        <v>1198</v>
      </c>
      <c r="C755" s="115">
        <v>1.2</v>
      </c>
      <c r="D755" s="98" t="s">
        <v>1199</v>
      </c>
      <c r="E755" s="97" t="s">
        <v>1200</v>
      </c>
      <c r="F755" s="128">
        <v>278</v>
      </c>
      <c r="G755" s="97" t="s">
        <v>1200</v>
      </c>
      <c r="H755" s="128">
        <v>76</v>
      </c>
      <c r="I755" s="97" t="s">
        <v>1201</v>
      </c>
      <c r="J755" s="128">
        <v>92</v>
      </c>
      <c r="K755" s="97" t="s">
        <v>1202</v>
      </c>
      <c r="L755" s="128">
        <v>13</v>
      </c>
      <c r="M755" s="97" t="s">
        <v>1203</v>
      </c>
      <c r="N755" s="128">
        <v>10</v>
      </c>
    </row>
    <row r="756" spans="1:14" x14ac:dyDescent="0.25">
      <c r="A756" s="100" t="s">
        <v>1204</v>
      </c>
      <c r="B756" s="116" t="s">
        <v>1205</v>
      </c>
      <c r="C756" s="120">
        <v>2.6</v>
      </c>
      <c r="D756" s="112">
        <v>7.0000000000000007E-2</v>
      </c>
      <c r="E756" s="100" t="s">
        <v>1206</v>
      </c>
      <c r="F756" s="130">
        <v>530</v>
      </c>
      <c r="G756" s="100" t="s">
        <v>1206</v>
      </c>
      <c r="H756" s="130">
        <v>144</v>
      </c>
      <c r="I756" s="100" t="s">
        <v>1207</v>
      </c>
      <c r="J756" s="130">
        <v>213</v>
      </c>
      <c r="K756" s="100" t="s">
        <v>1208</v>
      </c>
      <c r="L756" s="130">
        <v>26</v>
      </c>
      <c r="M756" s="100" t="s">
        <v>1209</v>
      </c>
      <c r="N756" s="130">
        <v>20</v>
      </c>
    </row>
    <row r="757" spans="1:14" ht="18" x14ac:dyDescent="0.25">
      <c r="A757" s="97" t="s">
        <v>1210</v>
      </c>
      <c r="B757" s="114" t="s">
        <v>1211</v>
      </c>
      <c r="C757" s="115">
        <v>28.4</v>
      </c>
      <c r="D757" s="109">
        <v>0.31</v>
      </c>
      <c r="E757" s="97" t="s">
        <v>1212</v>
      </c>
      <c r="F757" s="128">
        <v>4510</v>
      </c>
      <c r="G757" s="97" t="s">
        <v>1213</v>
      </c>
      <c r="H757" s="129">
        <v>2360</v>
      </c>
      <c r="I757" s="97" t="s">
        <v>1214</v>
      </c>
      <c r="J757" s="129">
        <v>4290</v>
      </c>
      <c r="K757" s="97" t="s">
        <v>1105</v>
      </c>
      <c r="L757" s="128">
        <v>2220</v>
      </c>
      <c r="M757" s="97" t="s">
        <v>1215</v>
      </c>
      <c r="N757" s="128">
        <v>725</v>
      </c>
    </row>
    <row r="758" spans="1:14" x14ac:dyDescent="0.25">
      <c r="A758" s="100" t="s">
        <v>1216</v>
      </c>
      <c r="B758" s="116" t="s">
        <v>1217</v>
      </c>
      <c r="C758" s="120">
        <v>8.6999999999999993</v>
      </c>
      <c r="D758" s="112">
        <v>0.22</v>
      </c>
      <c r="E758" s="100" t="s">
        <v>1218</v>
      </c>
      <c r="F758" s="130">
        <v>2660</v>
      </c>
      <c r="G758" s="100" t="s">
        <v>1219</v>
      </c>
      <c r="H758" s="130">
        <v>804</v>
      </c>
      <c r="I758" s="100" t="s">
        <v>1220</v>
      </c>
      <c r="J758" s="131">
        <v>1890</v>
      </c>
      <c r="K758" s="100" t="s">
        <v>1221</v>
      </c>
      <c r="L758" s="130">
        <v>262</v>
      </c>
      <c r="M758" s="100" t="s">
        <v>1222</v>
      </c>
      <c r="N758" s="130">
        <v>114</v>
      </c>
    </row>
    <row r="759" spans="1:14" ht="18" x14ac:dyDescent="0.25">
      <c r="A759" s="97" t="s">
        <v>1223</v>
      </c>
      <c r="B759" s="114" t="s">
        <v>1224</v>
      </c>
      <c r="C759" s="115">
        <v>16.100000000000001</v>
      </c>
      <c r="D759" s="98" t="s">
        <v>1225</v>
      </c>
      <c r="E759" s="97" t="s">
        <v>1226</v>
      </c>
      <c r="F759" s="128">
        <v>4310</v>
      </c>
      <c r="G759" s="97" t="s">
        <v>1227</v>
      </c>
      <c r="H759" s="129">
        <v>1650</v>
      </c>
      <c r="I759" s="97" t="s">
        <v>1228</v>
      </c>
      <c r="J759" s="129">
        <v>3720</v>
      </c>
      <c r="K759" s="97" t="s">
        <v>1229</v>
      </c>
      <c r="L759" s="128">
        <v>1070</v>
      </c>
      <c r="M759" s="97" t="s">
        <v>1230</v>
      </c>
      <c r="N759" s="128">
        <v>281</v>
      </c>
    </row>
    <row r="760" spans="1:14" x14ac:dyDescent="0.25">
      <c r="A760" s="100" t="s">
        <v>1231</v>
      </c>
      <c r="B760" s="116" t="s">
        <v>1232</v>
      </c>
      <c r="C760" s="100" t="s">
        <v>1233</v>
      </c>
      <c r="D760" s="116" t="s">
        <v>1234</v>
      </c>
      <c r="E760" s="100" t="s">
        <v>1235</v>
      </c>
      <c r="F760" s="132" t="s">
        <v>1124</v>
      </c>
      <c r="G760" s="100" t="s">
        <v>1235</v>
      </c>
      <c r="H760" s="132" t="s">
        <v>1124</v>
      </c>
      <c r="I760" s="100" t="s">
        <v>1236</v>
      </c>
      <c r="J760" s="132" t="s">
        <v>1124</v>
      </c>
      <c r="K760" s="100" t="s">
        <v>1237</v>
      </c>
      <c r="L760" s="132" t="s">
        <v>1124</v>
      </c>
      <c r="M760" s="100" t="s">
        <v>1238</v>
      </c>
      <c r="N760" s="132" t="s">
        <v>1124</v>
      </c>
    </row>
    <row r="761" spans="1:14" x14ac:dyDescent="0.25">
      <c r="A761" s="97" t="s">
        <v>1239</v>
      </c>
      <c r="B761" s="114" t="s">
        <v>1240</v>
      </c>
      <c r="C761" s="97" t="s">
        <v>1241</v>
      </c>
      <c r="D761" s="114" t="s">
        <v>1242</v>
      </c>
      <c r="E761" s="97" t="s">
        <v>1243</v>
      </c>
      <c r="F761" s="133" t="s">
        <v>1124</v>
      </c>
      <c r="G761" s="97" t="s">
        <v>1243</v>
      </c>
      <c r="H761" s="133" t="s">
        <v>1124</v>
      </c>
      <c r="I761" s="97" t="s">
        <v>1244</v>
      </c>
      <c r="J761" s="133" t="s">
        <v>1124</v>
      </c>
      <c r="K761" s="97" t="s">
        <v>1245</v>
      </c>
      <c r="L761" s="133" t="s">
        <v>1124</v>
      </c>
      <c r="M761" s="97" t="s">
        <v>1246</v>
      </c>
      <c r="N761" s="133" t="s">
        <v>1124</v>
      </c>
    </row>
    <row r="762" spans="1:14" x14ac:dyDescent="0.25">
      <c r="A762" s="100" t="s">
        <v>1247</v>
      </c>
      <c r="B762" s="116" t="s">
        <v>1248</v>
      </c>
      <c r="C762" s="100" t="s">
        <v>1249</v>
      </c>
      <c r="D762" s="112">
        <v>0.02</v>
      </c>
      <c r="E762" s="100" t="s">
        <v>1250</v>
      </c>
      <c r="F762" s="132" t="s">
        <v>1124</v>
      </c>
      <c r="G762" s="100" t="s">
        <v>1250</v>
      </c>
      <c r="H762" s="132" t="s">
        <v>1124</v>
      </c>
      <c r="I762" s="100" t="s">
        <v>1251</v>
      </c>
      <c r="J762" s="132" t="s">
        <v>1124</v>
      </c>
      <c r="K762" s="100" t="s">
        <v>1252</v>
      </c>
      <c r="L762" s="132" t="s">
        <v>1124</v>
      </c>
      <c r="M762" s="100" t="s">
        <v>1253</v>
      </c>
      <c r="N762" s="132" t="s">
        <v>1124</v>
      </c>
    </row>
    <row r="763" spans="1:14" x14ac:dyDescent="0.25">
      <c r="A763" s="97" t="s">
        <v>1254</v>
      </c>
      <c r="B763" s="114" t="s">
        <v>1255</v>
      </c>
      <c r="C763" s="97" t="s">
        <v>1256</v>
      </c>
      <c r="D763" s="109">
        <v>0.01</v>
      </c>
      <c r="E763" s="97" t="s">
        <v>1257</v>
      </c>
      <c r="F763" s="133" t="s">
        <v>1124</v>
      </c>
      <c r="G763" s="97" t="s">
        <v>1257</v>
      </c>
      <c r="H763" s="133" t="s">
        <v>1124</v>
      </c>
      <c r="I763" s="97" t="s">
        <v>1258</v>
      </c>
      <c r="J763" s="133" t="s">
        <v>1124</v>
      </c>
      <c r="K763" s="97" t="s">
        <v>1259</v>
      </c>
      <c r="L763" s="133" t="s">
        <v>1124</v>
      </c>
      <c r="M763" s="97" t="s">
        <v>1260</v>
      </c>
      <c r="N763" s="133" t="s">
        <v>1124</v>
      </c>
    </row>
    <row r="764" spans="1:14" ht="18" x14ac:dyDescent="0.25">
      <c r="A764" s="100" t="s">
        <v>1261</v>
      </c>
      <c r="B764" s="116" t="s">
        <v>1262</v>
      </c>
      <c r="C764" s="100" t="s">
        <v>1263</v>
      </c>
      <c r="D764" s="112">
        <v>0.02</v>
      </c>
      <c r="E764" s="100" t="s">
        <v>1264</v>
      </c>
      <c r="F764" s="130">
        <v>1</v>
      </c>
      <c r="G764" s="100" t="s">
        <v>1264</v>
      </c>
      <c r="H764" s="132" t="s">
        <v>1124</v>
      </c>
      <c r="I764" s="100" t="s">
        <v>1265</v>
      </c>
      <c r="J764" s="132" t="s">
        <v>1124</v>
      </c>
      <c r="K764" s="100" t="s">
        <v>1266</v>
      </c>
      <c r="L764" s="132" t="s">
        <v>1124</v>
      </c>
      <c r="M764" s="100" t="s">
        <v>1267</v>
      </c>
      <c r="N764" s="132" t="s">
        <v>1124</v>
      </c>
    </row>
    <row r="765" spans="1:14" x14ac:dyDescent="0.25">
      <c r="A765" s="97" t="s">
        <v>1268</v>
      </c>
      <c r="B765" s="114" t="s">
        <v>1269</v>
      </c>
      <c r="C765" s="97" t="s">
        <v>1270</v>
      </c>
      <c r="D765" s="109">
        <v>0.02</v>
      </c>
      <c r="E765" s="97" t="s">
        <v>1271</v>
      </c>
      <c r="F765" s="128">
        <v>1</v>
      </c>
      <c r="G765" s="97" t="s">
        <v>1271</v>
      </c>
      <c r="H765" s="133" t="s">
        <v>1124</v>
      </c>
      <c r="I765" s="97" t="s">
        <v>1272</v>
      </c>
      <c r="J765" s="133" t="s">
        <v>1124</v>
      </c>
      <c r="K765" s="97" t="s">
        <v>1273</v>
      </c>
      <c r="L765" s="133" t="s">
        <v>1124</v>
      </c>
      <c r="M765" s="97" t="s">
        <v>1274</v>
      </c>
      <c r="N765" s="133" t="s">
        <v>1124</v>
      </c>
    </row>
    <row r="766" spans="1:14" ht="18" x14ac:dyDescent="0.25">
      <c r="A766" s="100" t="s">
        <v>1275</v>
      </c>
      <c r="B766" s="116" t="s">
        <v>1276</v>
      </c>
      <c r="C766" s="100" t="s">
        <v>1277</v>
      </c>
      <c r="D766" s="112">
        <v>0.04</v>
      </c>
      <c r="E766" s="100" t="s">
        <v>1278</v>
      </c>
      <c r="F766" s="130">
        <v>4</v>
      </c>
      <c r="G766" s="100" t="s">
        <v>1278</v>
      </c>
      <c r="H766" s="132" t="s">
        <v>1124</v>
      </c>
      <c r="I766" s="100" t="s">
        <v>1279</v>
      </c>
      <c r="J766" s="132" t="s">
        <v>1124</v>
      </c>
      <c r="K766" s="100" t="s">
        <v>1280</v>
      </c>
      <c r="L766" s="132" t="s">
        <v>1124</v>
      </c>
      <c r="M766" s="100" t="s">
        <v>1281</v>
      </c>
      <c r="N766" s="132" t="s">
        <v>1124</v>
      </c>
    </row>
    <row r="767" spans="1:14" ht="18" x14ac:dyDescent="0.25">
      <c r="A767" s="103" t="s">
        <v>1282</v>
      </c>
      <c r="B767" s="117" t="s">
        <v>1283</v>
      </c>
      <c r="C767" s="103" t="s">
        <v>1284</v>
      </c>
      <c r="D767" s="104" t="s">
        <v>1285</v>
      </c>
      <c r="E767" s="103" t="s">
        <v>1230</v>
      </c>
      <c r="F767" s="134">
        <v>6</v>
      </c>
      <c r="G767" s="103" t="s">
        <v>1230</v>
      </c>
      <c r="H767" s="134">
        <v>2</v>
      </c>
      <c r="I767" s="103" t="s">
        <v>1286</v>
      </c>
      <c r="J767" s="134">
        <v>2</v>
      </c>
      <c r="K767" s="103" t="s">
        <v>1287</v>
      </c>
      <c r="L767" s="135" t="s">
        <v>1124</v>
      </c>
      <c r="M767" s="103" t="s">
        <v>1288</v>
      </c>
      <c r="N767" s="135" t="s">
        <v>1124</v>
      </c>
    </row>
    <row r="768" spans="1:14" x14ac:dyDescent="0.25">
      <c r="A768" s="93" t="s">
        <v>1289</v>
      </c>
      <c r="B768" s="136" t="s">
        <v>1290</v>
      </c>
      <c r="C768" s="93" t="s">
        <v>1291</v>
      </c>
      <c r="D768" s="137">
        <v>0.01</v>
      </c>
      <c r="E768" s="93" t="s">
        <v>1292</v>
      </c>
      <c r="F768" s="138">
        <v>1</v>
      </c>
      <c r="G768" s="93" t="s">
        <v>1292</v>
      </c>
      <c r="H768" s="139" t="s">
        <v>1124</v>
      </c>
      <c r="I768" s="93" t="s">
        <v>1293</v>
      </c>
      <c r="J768" s="139" t="s">
        <v>1124</v>
      </c>
      <c r="K768" s="93" t="s">
        <v>1294</v>
      </c>
      <c r="L768" s="139" t="s">
        <v>1124</v>
      </c>
      <c r="M768" s="93" t="s">
        <v>1295</v>
      </c>
      <c r="N768" s="139" t="s">
        <v>1124</v>
      </c>
    </row>
    <row r="769" spans="1:14" x14ac:dyDescent="0.25">
      <c r="A769" s="97" t="s">
        <v>1296</v>
      </c>
      <c r="B769" s="114" t="s">
        <v>1297</v>
      </c>
      <c r="C769" s="97" t="s">
        <v>1298</v>
      </c>
      <c r="D769" s="140">
        <v>0.01</v>
      </c>
      <c r="E769" s="97" t="s">
        <v>1299</v>
      </c>
      <c r="F769" s="133" t="s">
        <v>1124</v>
      </c>
      <c r="G769" s="97" t="s">
        <v>1299</v>
      </c>
      <c r="H769" s="133" t="s">
        <v>1124</v>
      </c>
      <c r="I769" s="97" t="s">
        <v>1300</v>
      </c>
      <c r="J769" s="133" t="s">
        <v>1124</v>
      </c>
      <c r="K769" s="97" t="s">
        <v>1301</v>
      </c>
      <c r="L769" s="133" t="s">
        <v>1124</v>
      </c>
      <c r="M769" s="97" t="s">
        <v>1302</v>
      </c>
      <c r="N769" s="133" t="s">
        <v>1124</v>
      </c>
    </row>
    <row r="770" spans="1:14" x14ac:dyDescent="0.25">
      <c r="A770" s="100" t="s">
        <v>1303</v>
      </c>
      <c r="B770" s="116" t="s">
        <v>1304</v>
      </c>
      <c r="C770" s="100" t="s">
        <v>1298</v>
      </c>
      <c r="D770" s="141">
        <v>0.03</v>
      </c>
      <c r="E770" s="100" t="s">
        <v>1109</v>
      </c>
      <c r="F770" s="132" t="s">
        <v>1124</v>
      </c>
      <c r="G770" s="100" t="s">
        <v>1109</v>
      </c>
      <c r="H770" s="132" t="s">
        <v>1124</v>
      </c>
      <c r="I770" s="100" t="s">
        <v>1305</v>
      </c>
      <c r="J770" s="132" t="s">
        <v>1124</v>
      </c>
      <c r="K770" s="100" t="s">
        <v>1306</v>
      </c>
      <c r="L770" s="132" t="s">
        <v>1124</v>
      </c>
      <c r="M770" s="100" t="s">
        <v>1307</v>
      </c>
      <c r="N770" s="132" t="s">
        <v>1124</v>
      </c>
    </row>
    <row r="771" spans="1:14" x14ac:dyDescent="0.25">
      <c r="A771" s="97" t="s">
        <v>1308</v>
      </c>
      <c r="B771" s="114" t="s">
        <v>1309</v>
      </c>
      <c r="C771" s="97" t="s">
        <v>1298</v>
      </c>
      <c r="D771" s="140">
        <v>0.03</v>
      </c>
      <c r="E771" s="97" t="s">
        <v>1310</v>
      </c>
      <c r="F771" s="133" t="s">
        <v>1124</v>
      </c>
      <c r="G771" s="97" t="s">
        <v>1310</v>
      </c>
      <c r="H771" s="133" t="s">
        <v>1124</v>
      </c>
      <c r="I771" s="97" t="s">
        <v>1311</v>
      </c>
      <c r="J771" s="133" t="s">
        <v>1124</v>
      </c>
      <c r="K771" s="97" t="s">
        <v>1312</v>
      </c>
      <c r="L771" s="133" t="s">
        <v>1124</v>
      </c>
      <c r="M771" s="97" t="s">
        <v>1313</v>
      </c>
      <c r="N771" s="133" t="s">
        <v>1124</v>
      </c>
    </row>
    <row r="772" spans="1:14" ht="18" x14ac:dyDescent="0.25">
      <c r="A772" s="121" t="s">
        <v>1314</v>
      </c>
      <c r="B772" s="121" t="s">
        <v>1315</v>
      </c>
      <c r="C772" s="122" t="s">
        <v>1298</v>
      </c>
      <c r="D772" s="142">
        <v>0.03</v>
      </c>
      <c r="E772" s="122" t="s">
        <v>1316</v>
      </c>
      <c r="F772" s="143" t="s">
        <v>1124</v>
      </c>
      <c r="G772" s="122" t="s">
        <v>1316</v>
      </c>
      <c r="H772" s="143" t="s">
        <v>1124</v>
      </c>
      <c r="I772" s="122" t="s">
        <v>1317</v>
      </c>
      <c r="J772" s="143" t="s">
        <v>1124</v>
      </c>
      <c r="K772" s="122" t="s">
        <v>1318</v>
      </c>
      <c r="L772" s="143" t="s">
        <v>1124</v>
      </c>
      <c r="M772" s="122" t="s">
        <v>1319</v>
      </c>
      <c r="N772" s="143" t="s">
        <v>1124</v>
      </c>
    </row>
    <row r="773" spans="1:14" x14ac:dyDescent="0.25">
      <c r="A773" s="93" t="s">
        <v>1320</v>
      </c>
      <c r="B773" s="94" t="s">
        <v>1321</v>
      </c>
      <c r="C773" s="106">
        <v>5</v>
      </c>
      <c r="D773" s="137">
        <v>7.0000000000000007E-2</v>
      </c>
      <c r="E773" s="93" t="s">
        <v>1322</v>
      </c>
      <c r="F773" s="138">
        <v>578</v>
      </c>
      <c r="G773" s="93" t="s">
        <v>1323</v>
      </c>
      <c r="H773" s="138">
        <v>160</v>
      </c>
      <c r="I773" s="93" t="s">
        <v>1324</v>
      </c>
      <c r="J773" s="138">
        <v>317</v>
      </c>
      <c r="K773" s="93" t="s">
        <v>1325</v>
      </c>
      <c r="L773" s="138">
        <v>34</v>
      </c>
      <c r="M773" s="93" t="s">
        <v>1326</v>
      </c>
      <c r="N773" s="138">
        <v>22</v>
      </c>
    </row>
    <row r="774" spans="1:14" x14ac:dyDescent="0.25">
      <c r="A774" s="97" t="s">
        <v>1327</v>
      </c>
      <c r="B774" s="98" t="s">
        <v>1328</v>
      </c>
      <c r="C774" s="108">
        <v>26</v>
      </c>
      <c r="D774" s="140">
        <v>0.17</v>
      </c>
      <c r="E774" s="97" t="s">
        <v>1329</v>
      </c>
      <c r="F774" s="129">
        <v>3480</v>
      </c>
      <c r="G774" s="97" t="s">
        <v>1330</v>
      </c>
      <c r="H774" s="129">
        <v>1730</v>
      </c>
      <c r="I774" s="97" t="s">
        <v>1331</v>
      </c>
      <c r="J774" s="129">
        <v>3280</v>
      </c>
      <c r="K774" s="97" t="s">
        <v>1332</v>
      </c>
      <c r="L774" s="129">
        <v>1570</v>
      </c>
      <c r="M774" s="97" t="s">
        <v>1333</v>
      </c>
      <c r="N774" s="128">
        <v>479</v>
      </c>
    </row>
    <row r="775" spans="1:14" x14ac:dyDescent="0.25">
      <c r="A775" s="100" t="s">
        <v>1334</v>
      </c>
      <c r="B775" s="101" t="s">
        <v>1335</v>
      </c>
      <c r="C775" s="120">
        <v>1</v>
      </c>
      <c r="D775" s="116" t="s">
        <v>1336</v>
      </c>
      <c r="E775" s="100" t="s">
        <v>1337</v>
      </c>
      <c r="F775" s="130">
        <v>45</v>
      </c>
      <c r="G775" s="100" t="s">
        <v>1337</v>
      </c>
      <c r="H775" s="130">
        <v>12</v>
      </c>
      <c r="I775" s="100" t="s">
        <v>1338</v>
      </c>
      <c r="J775" s="130">
        <v>15</v>
      </c>
      <c r="K775" s="100" t="s">
        <v>1339</v>
      </c>
      <c r="L775" s="130">
        <v>2</v>
      </c>
      <c r="M775" s="100" t="s">
        <v>1340</v>
      </c>
      <c r="N775" s="130">
        <v>2</v>
      </c>
    </row>
    <row r="776" spans="1:14" x14ac:dyDescent="0.25">
      <c r="A776" s="97" t="s">
        <v>1341</v>
      </c>
      <c r="B776" s="98" t="s">
        <v>1342</v>
      </c>
      <c r="C776" s="115">
        <v>0.4</v>
      </c>
      <c r="D776" s="114" t="s">
        <v>1343</v>
      </c>
      <c r="E776" s="97" t="s">
        <v>1344</v>
      </c>
      <c r="F776" s="128">
        <v>33</v>
      </c>
      <c r="G776" s="97" t="s">
        <v>1344</v>
      </c>
      <c r="H776" s="128">
        <v>9</v>
      </c>
      <c r="I776" s="97" t="s">
        <v>1345</v>
      </c>
      <c r="J776" s="128">
        <v>10</v>
      </c>
      <c r="K776" s="97" t="s">
        <v>1346</v>
      </c>
      <c r="L776" s="128">
        <v>2</v>
      </c>
      <c r="M776" s="97" t="s">
        <v>1347</v>
      </c>
      <c r="N776" s="128">
        <v>1</v>
      </c>
    </row>
    <row r="777" spans="1:14" x14ac:dyDescent="0.25">
      <c r="A777" s="100" t="s">
        <v>1348</v>
      </c>
      <c r="B777" s="101" t="s">
        <v>1349</v>
      </c>
      <c r="C777" s="120">
        <v>0.4</v>
      </c>
      <c r="D777" s="141">
        <v>0.08</v>
      </c>
      <c r="E777" s="100" t="s">
        <v>1350</v>
      </c>
      <c r="F777" s="130">
        <v>60</v>
      </c>
      <c r="G777" s="100" t="s">
        <v>1350</v>
      </c>
      <c r="H777" s="130">
        <v>16</v>
      </c>
      <c r="I777" s="100" t="s">
        <v>1109</v>
      </c>
      <c r="J777" s="130">
        <v>18</v>
      </c>
      <c r="K777" s="100" t="s">
        <v>1351</v>
      </c>
      <c r="L777" s="130">
        <v>3</v>
      </c>
      <c r="M777" s="100" t="s">
        <v>1111</v>
      </c>
      <c r="N777" s="130">
        <v>2</v>
      </c>
    </row>
    <row r="778" spans="1:14" x14ac:dyDescent="0.25">
      <c r="A778" s="103" t="s">
        <v>1352</v>
      </c>
      <c r="B778" s="117" t="s">
        <v>1353</v>
      </c>
      <c r="C778" s="103" t="s">
        <v>1354</v>
      </c>
      <c r="D778" s="144">
        <v>0.01</v>
      </c>
      <c r="E778" s="103" t="s">
        <v>1355</v>
      </c>
      <c r="F778" s="134">
        <v>3</v>
      </c>
      <c r="G778" s="103" t="s">
        <v>1355</v>
      </c>
      <c r="H778" s="135" t="s">
        <v>1124</v>
      </c>
      <c r="I778" s="103" t="s">
        <v>1356</v>
      </c>
      <c r="J778" s="135" t="s">
        <v>1124</v>
      </c>
      <c r="K778" s="103" t="s">
        <v>1357</v>
      </c>
      <c r="L778" s="135" t="s">
        <v>1124</v>
      </c>
      <c r="M778" s="103" t="s">
        <v>1358</v>
      </c>
      <c r="N778" s="135" t="s">
        <v>1124</v>
      </c>
    </row>
    <row r="779" spans="1:14" x14ac:dyDescent="0.25">
      <c r="A779" s="93" t="s">
        <v>1359</v>
      </c>
      <c r="B779" s="94" t="s">
        <v>1360</v>
      </c>
      <c r="C779" s="106">
        <v>0.8</v>
      </c>
      <c r="D779" s="145">
        <v>4.0000000000000001E-3</v>
      </c>
      <c r="E779" s="93" t="s">
        <v>1361</v>
      </c>
      <c r="F779" s="138">
        <v>9</v>
      </c>
      <c r="G779" s="93" t="s">
        <v>1361</v>
      </c>
      <c r="H779" s="138">
        <v>2</v>
      </c>
      <c r="I779" s="93" t="s">
        <v>1362</v>
      </c>
      <c r="J779" s="138">
        <v>3</v>
      </c>
      <c r="K779" s="93" t="s">
        <v>1363</v>
      </c>
      <c r="L779" s="139" t="s">
        <v>1124</v>
      </c>
      <c r="M779" s="93" t="s">
        <v>1364</v>
      </c>
      <c r="N779" s="139" t="s">
        <v>1124</v>
      </c>
    </row>
    <row r="780" spans="1:14" x14ac:dyDescent="0.25">
      <c r="A780" s="97" t="s">
        <v>1365</v>
      </c>
      <c r="B780" s="98" t="s">
        <v>1366</v>
      </c>
      <c r="C780" s="115">
        <v>0.3</v>
      </c>
      <c r="D780" s="140">
        <v>0.01</v>
      </c>
      <c r="E780" s="97" t="s">
        <v>1367</v>
      </c>
      <c r="F780" s="128">
        <v>4</v>
      </c>
      <c r="G780" s="97" t="s">
        <v>1367</v>
      </c>
      <c r="H780" s="128">
        <v>1</v>
      </c>
      <c r="I780" s="97" t="s">
        <v>1368</v>
      </c>
      <c r="J780" s="128">
        <v>1</v>
      </c>
      <c r="K780" s="97" t="s">
        <v>1369</v>
      </c>
      <c r="L780" s="133" t="s">
        <v>1124</v>
      </c>
      <c r="M780" s="97" t="s">
        <v>1370</v>
      </c>
      <c r="N780" s="133" t="s">
        <v>1124</v>
      </c>
    </row>
    <row r="781" spans="1:14" x14ac:dyDescent="0.25">
      <c r="A781" s="100" t="s">
        <v>1371</v>
      </c>
      <c r="B781" s="101" t="s">
        <v>1372</v>
      </c>
      <c r="C781" s="120">
        <v>5.2</v>
      </c>
      <c r="D781" s="141">
        <v>0.15</v>
      </c>
      <c r="E781" s="100" t="s">
        <v>1001</v>
      </c>
      <c r="F781" s="131">
        <v>1350</v>
      </c>
      <c r="G781" s="100" t="s">
        <v>1373</v>
      </c>
      <c r="H781" s="130">
        <v>376</v>
      </c>
      <c r="I781" s="100" t="s">
        <v>1374</v>
      </c>
      <c r="J781" s="130">
        <v>756</v>
      </c>
      <c r="K781" s="100" t="s">
        <v>1375</v>
      </c>
      <c r="L781" s="130">
        <v>80</v>
      </c>
      <c r="M781" s="100" t="s">
        <v>1376</v>
      </c>
      <c r="N781" s="130">
        <v>52</v>
      </c>
    </row>
    <row r="782" spans="1:14" x14ac:dyDescent="0.25">
      <c r="A782" s="97" t="s">
        <v>1377</v>
      </c>
      <c r="B782" s="98" t="s">
        <v>1378</v>
      </c>
      <c r="C782" s="115">
        <v>2.9</v>
      </c>
      <c r="D782" s="140">
        <v>0.27</v>
      </c>
      <c r="E782" s="97" t="s">
        <v>1379</v>
      </c>
      <c r="F782" s="128">
        <v>848</v>
      </c>
      <c r="G782" s="97" t="s">
        <v>1379</v>
      </c>
      <c r="H782" s="128">
        <v>231</v>
      </c>
      <c r="I782" s="97" t="s">
        <v>1380</v>
      </c>
      <c r="J782" s="128">
        <v>356</v>
      </c>
      <c r="K782" s="97" t="s">
        <v>1264</v>
      </c>
      <c r="L782" s="128">
        <v>42</v>
      </c>
      <c r="M782" s="97" t="s">
        <v>1381</v>
      </c>
      <c r="N782" s="128">
        <v>32</v>
      </c>
    </row>
    <row r="783" spans="1:14" x14ac:dyDescent="0.25">
      <c r="A783" s="100" t="s">
        <v>1382</v>
      </c>
      <c r="B783" s="101" t="s">
        <v>1383</v>
      </c>
      <c r="C783" s="111">
        <v>16</v>
      </c>
      <c r="D783" s="141">
        <v>0.28999999999999998</v>
      </c>
      <c r="E783" s="100" t="s">
        <v>1384</v>
      </c>
      <c r="F783" s="131">
        <v>4590</v>
      </c>
      <c r="G783" s="100" t="s">
        <v>1385</v>
      </c>
      <c r="H783" s="131">
        <v>1750</v>
      </c>
      <c r="I783" s="100" t="s">
        <v>1386</v>
      </c>
      <c r="J783" s="131">
        <v>3950</v>
      </c>
      <c r="K783" s="100" t="s">
        <v>1387</v>
      </c>
      <c r="L783" s="131">
        <v>1130</v>
      </c>
      <c r="M783" s="100" t="s">
        <v>1221</v>
      </c>
      <c r="N783" s="130">
        <v>297</v>
      </c>
    </row>
    <row r="784" spans="1:14" x14ac:dyDescent="0.25">
      <c r="A784" s="97" t="s">
        <v>1388</v>
      </c>
      <c r="B784" s="98" t="s">
        <v>1389</v>
      </c>
      <c r="C784" s="108">
        <v>65</v>
      </c>
      <c r="D784" s="140">
        <v>0.3</v>
      </c>
      <c r="E784" s="97" t="s">
        <v>1390</v>
      </c>
      <c r="F784" s="129">
        <v>7800</v>
      </c>
      <c r="G784" s="97" t="s">
        <v>1391</v>
      </c>
      <c r="H784" s="129">
        <v>6290</v>
      </c>
      <c r="I784" s="97" t="s">
        <v>1392</v>
      </c>
      <c r="J784" s="129">
        <v>7990</v>
      </c>
      <c r="K784" s="97" t="s">
        <v>1393</v>
      </c>
      <c r="L784" s="129">
        <v>6750</v>
      </c>
      <c r="M784" s="97" t="s">
        <v>1394</v>
      </c>
      <c r="N784" s="128">
        <v>4170</v>
      </c>
    </row>
    <row r="785" spans="1:14" x14ac:dyDescent="0.25">
      <c r="A785" s="100" t="s">
        <v>1395</v>
      </c>
      <c r="B785" s="116" t="s">
        <v>1396</v>
      </c>
      <c r="C785" s="120">
        <v>3.4</v>
      </c>
      <c r="D785" s="141">
        <v>0.14000000000000001</v>
      </c>
      <c r="E785" s="100" t="s">
        <v>1397</v>
      </c>
      <c r="F785" s="130">
        <v>635</v>
      </c>
      <c r="G785" s="100" t="s">
        <v>1397</v>
      </c>
      <c r="H785" s="130">
        <v>173</v>
      </c>
      <c r="I785" s="100" t="s">
        <v>1398</v>
      </c>
      <c r="J785" s="130">
        <v>286</v>
      </c>
      <c r="K785" s="100" t="s">
        <v>1399</v>
      </c>
      <c r="L785" s="130">
        <v>33</v>
      </c>
      <c r="M785" s="100" t="s">
        <v>1400</v>
      </c>
      <c r="N785" s="130">
        <v>24</v>
      </c>
    </row>
    <row r="786" spans="1:14" x14ac:dyDescent="0.25">
      <c r="A786" s="97" t="s">
        <v>1401</v>
      </c>
      <c r="B786" s="114" t="s">
        <v>1402</v>
      </c>
      <c r="C786" s="115">
        <v>1</v>
      </c>
      <c r="D786" s="140">
        <v>0.13</v>
      </c>
      <c r="E786" s="97" t="s">
        <v>1403</v>
      </c>
      <c r="F786" s="128">
        <v>151</v>
      </c>
      <c r="G786" s="97" t="s">
        <v>1403</v>
      </c>
      <c r="H786" s="128">
        <v>41</v>
      </c>
      <c r="I786" s="97" t="s">
        <v>1404</v>
      </c>
      <c r="J786" s="128">
        <v>49</v>
      </c>
      <c r="K786" s="97" t="s">
        <v>1405</v>
      </c>
      <c r="L786" s="128">
        <v>7</v>
      </c>
      <c r="M786" s="97" t="s">
        <v>1406</v>
      </c>
      <c r="N786" s="128">
        <v>6</v>
      </c>
    </row>
    <row r="787" spans="1:14" x14ac:dyDescent="0.25">
      <c r="A787" s="100" t="s">
        <v>1407</v>
      </c>
      <c r="B787" s="116" t="s">
        <v>1408</v>
      </c>
      <c r="C787" s="120">
        <v>2.9</v>
      </c>
      <c r="D787" s="141">
        <v>0.19</v>
      </c>
      <c r="E787" s="100" t="s">
        <v>1409</v>
      </c>
      <c r="F787" s="130">
        <v>674</v>
      </c>
      <c r="G787" s="100" t="s">
        <v>1409</v>
      </c>
      <c r="H787" s="130">
        <v>184</v>
      </c>
      <c r="I787" s="100" t="s">
        <v>1410</v>
      </c>
      <c r="J787" s="130">
        <v>283</v>
      </c>
      <c r="K787" s="100" t="s">
        <v>1325</v>
      </c>
      <c r="L787" s="130">
        <v>34</v>
      </c>
      <c r="M787" s="100" t="s">
        <v>1411</v>
      </c>
      <c r="N787" s="130">
        <v>25</v>
      </c>
    </row>
    <row r="788" spans="1:14" x14ac:dyDescent="0.25">
      <c r="A788" s="103" t="s">
        <v>1412</v>
      </c>
      <c r="B788" s="117" t="s">
        <v>1413</v>
      </c>
      <c r="C788" s="146">
        <v>20</v>
      </c>
      <c r="D788" s="144">
        <v>0.31</v>
      </c>
      <c r="E788" s="103" t="s">
        <v>1414</v>
      </c>
      <c r="F788" s="147">
        <v>3440</v>
      </c>
      <c r="G788" s="103" t="s">
        <v>1415</v>
      </c>
      <c r="H788" s="147">
        <v>1470</v>
      </c>
      <c r="I788" s="103" t="s">
        <v>1138</v>
      </c>
      <c r="J788" s="147">
        <v>3100</v>
      </c>
      <c r="K788" s="103" t="s">
        <v>1416</v>
      </c>
      <c r="L788" s="147">
        <v>1150</v>
      </c>
      <c r="M788" s="103" t="s">
        <v>1417</v>
      </c>
      <c r="N788" s="134">
        <v>304</v>
      </c>
    </row>
    <row r="789" spans="1:14" x14ac:dyDescent="0.25">
      <c r="A789" s="93" t="s">
        <v>1418</v>
      </c>
      <c r="B789" s="94" t="s">
        <v>1419</v>
      </c>
      <c r="C789" s="126">
        <v>500</v>
      </c>
      <c r="D789" s="137">
        <v>0.2</v>
      </c>
      <c r="E789" s="93" t="s">
        <v>1420</v>
      </c>
      <c r="F789" s="127">
        <v>12800</v>
      </c>
      <c r="G789" s="93" t="s">
        <v>1421</v>
      </c>
      <c r="H789" s="127">
        <v>16100</v>
      </c>
      <c r="I789" s="93" t="s">
        <v>1422</v>
      </c>
      <c r="J789" s="127">
        <v>13700</v>
      </c>
      <c r="K789" s="93" t="s">
        <v>1423</v>
      </c>
      <c r="L789" s="127">
        <v>16500</v>
      </c>
      <c r="M789" s="93" t="s">
        <v>1424</v>
      </c>
      <c r="N789" s="127">
        <v>18100</v>
      </c>
    </row>
    <row r="790" spans="1:14" x14ac:dyDescent="0.25">
      <c r="A790" s="97" t="s">
        <v>1425</v>
      </c>
      <c r="B790" s="98" t="s">
        <v>1426</v>
      </c>
      <c r="C790" s="148">
        <v>3200</v>
      </c>
      <c r="D790" s="140">
        <v>0.56999999999999995</v>
      </c>
      <c r="E790" s="97" t="s">
        <v>1427</v>
      </c>
      <c r="F790" s="149">
        <v>17500</v>
      </c>
      <c r="G790" s="97" t="s">
        <v>1428</v>
      </c>
      <c r="H790" s="149">
        <v>23500</v>
      </c>
      <c r="I790" s="97" t="s">
        <v>1429</v>
      </c>
      <c r="J790" s="149">
        <v>18900</v>
      </c>
      <c r="K790" s="97" t="s">
        <v>1323</v>
      </c>
      <c r="L790" s="149">
        <v>23800</v>
      </c>
      <c r="M790" s="97" t="s">
        <v>1430</v>
      </c>
      <c r="N790" s="149">
        <v>28200</v>
      </c>
    </row>
    <row r="791" spans="1:14" x14ac:dyDescent="0.25">
      <c r="A791" s="100" t="s">
        <v>1431</v>
      </c>
      <c r="B791" s="101" t="s">
        <v>1432</v>
      </c>
      <c r="C791" s="111">
        <v>800</v>
      </c>
      <c r="D791" s="141">
        <v>0.59</v>
      </c>
      <c r="E791" s="100" t="s">
        <v>1433</v>
      </c>
      <c r="F791" s="150">
        <v>13500</v>
      </c>
      <c r="G791" s="100" t="s">
        <v>1434</v>
      </c>
      <c r="H791" s="150">
        <v>17400</v>
      </c>
      <c r="I791" s="100" t="s">
        <v>1435</v>
      </c>
      <c r="J791" s="150">
        <v>14500</v>
      </c>
      <c r="K791" s="100" t="s">
        <v>1436</v>
      </c>
      <c r="L791" s="150">
        <v>17800</v>
      </c>
      <c r="M791" s="100" t="s">
        <v>1437</v>
      </c>
      <c r="N791" s="150">
        <v>20200</v>
      </c>
    </row>
    <row r="792" spans="1:14" x14ac:dyDescent="0.25">
      <c r="A792" s="97" t="s">
        <v>1438</v>
      </c>
      <c r="B792" s="98" t="s">
        <v>1439</v>
      </c>
      <c r="C792" s="108">
        <v>36</v>
      </c>
      <c r="D792" s="140">
        <v>0.2</v>
      </c>
      <c r="E792" s="97" t="s">
        <v>1440</v>
      </c>
      <c r="F792" s="129">
        <v>6840</v>
      </c>
      <c r="G792" s="97" t="s">
        <v>1441</v>
      </c>
      <c r="H792" s="129">
        <v>4090</v>
      </c>
      <c r="I792" s="97" t="s">
        <v>1160</v>
      </c>
      <c r="J792" s="129">
        <v>6690</v>
      </c>
      <c r="K792" s="97" t="s">
        <v>1442</v>
      </c>
      <c r="L792" s="129">
        <v>4140</v>
      </c>
      <c r="M792" s="97" t="s">
        <v>1443</v>
      </c>
      <c r="N792" s="128">
        <v>1650</v>
      </c>
    </row>
    <row r="793" spans="1:14" x14ac:dyDescent="0.25">
      <c r="A793" s="100" t="s">
        <v>1444</v>
      </c>
      <c r="B793" s="101" t="s">
        <v>1445</v>
      </c>
      <c r="C793" s="151">
        <v>50000</v>
      </c>
      <c r="D793" s="141">
        <v>0.09</v>
      </c>
      <c r="E793" s="100" t="s">
        <v>1151</v>
      </c>
      <c r="F793" s="131">
        <v>4880</v>
      </c>
      <c r="G793" s="100" t="s">
        <v>1446</v>
      </c>
      <c r="H793" s="131">
        <v>6630</v>
      </c>
      <c r="I793" s="100" t="s">
        <v>1137</v>
      </c>
      <c r="J793" s="131">
        <v>5270</v>
      </c>
      <c r="K793" s="100" t="s">
        <v>1447</v>
      </c>
      <c r="L793" s="131">
        <v>6690</v>
      </c>
      <c r="M793" s="100" t="s">
        <v>1448</v>
      </c>
      <c r="N793" s="130">
        <v>8040</v>
      </c>
    </row>
    <row r="794" spans="1:14" x14ac:dyDescent="0.25">
      <c r="A794" s="97" t="s">
        <v>1449</v>
      </c>
      <c r="B794" s="98" t="s">
        <v>1450</v>
      </c>
      <c r="C794" s="148">
        <v>10000</v>
      </c>
      <c r="D794" s="140">
        <v>0.25</v>
      </c>
      <c r="E794" s="97" t="s">
        <v>1451</v>
      </c>
      <c r="F794" s="129">
        <v>8210</v>
      </c>
      <c r="G794" s="97" t="s">
        <v>1452</v>
      </c>
      <c r="H794" s="149">
        <v>11100</v>
      </c>
      <c r="I794" s="97" t="s">
        <v>1453</v>
      </c>
      <c r="J794" s="129">
        <v>8880</v>
      </c>
      <c r="K794" s="97" t="s">
        <v>1200</v>
      </c>
      <c r="L794" s="149">
        <v>11200</v>
      </c>
      <c r="M794" s="97" t="s">
        <v>1454</v>
      </c>
      <c r="N794" s="149">
        <v>13500</v>
      </c>
    </row>
    <row r="795" spans="1:14" x14ac:dyDescent="0.25">
      <c r="A795" s="100" t="s">
        <v>1455</v>
      </c>
      <c r="B795" s="101" t="s">
        <v>1456</v>
      </c>
      <c r="C795" s="151">
        <v>3000</v>
      </c>
      <c r="D795" s="116" t="s">
        <v>1457</v>
      </c>
      <c r="E795" s="100" t="s">
        <v>1440</v>
      </c>
      <c r="F795" s="131">
        <v>6850</v>
      </c>
      <c r="G795" s="100" t="s">
        <v>1458</v>
      </c>
      <c r="H795" s="131">
        <v>9200</v>
      </c>
      <c r="I795" s="100" t="s">
        <v>1158</v>
      </c>
      <c r="J795" s="131">
        <v>7400</v>
      </c>
      <c r="K795" s="100" t="s">
        <v>1459</v>
      </c>
      <c r="L795" s="131">
        <v>9310</v>
      </c>
      <c r="M795" s="100" t="s">
        <v>1460</v>
      </c>
      <c r="N795" s="150">
        <v>11000</v>
      </c>
    </row>
    <row r="796" spans="1:14" x14ac:dyDescent="0.25">
      <c r="A796" s="97" t="s">
        <v>1461</v>
      </c>
      <c r="B796" s="98" t="s">
        <v>1462</v>
      </c>
      <c r="C796" s="148">
        <v>2600</v>
      </c>
      <c r="D796" s="140">
        <v>0.28000000000000003</v>
      </c>
      <c r="E796" s="97" t="s">
        <v>1463</v>
      </c>
      <c r="F796" s="129">
        <v>6640</v>
      </c>
      <c r="G796" s="97" t="s">
        <v>1464</v>
      </c>
      <c r="H796" s="129">
        <v>8900</v>
      </c>
      <c r="I796" s="97" t="s">
        <v>967</v>
      </c>
      <c r="J796" s="129">
        <v>7180</v>
      </c>
      <c r="K796" s="97" t="s">
        <v>959</v>
      </c>
      <c r="L796" s="129">
        <v>9010</v>
      </c>
      <c r="M796" s="97" t="s">
        <v>1465</v>
      </c>
      <c r="N796" s="149">
        <v>10700</v>
      </c>
    </row>
    <row r="797" spans="1:14" x14ac:dyDescent="0.25">
      <c r="A797" s="122" t="s">
        <v>1466</v>
      </c>
      <c r="B797" s="152" t="s">
        <v>1467</v>
      </c>
      <c r="C797" s="153">
        <v>3200</v>
      </c>
      <c r="D797" s="142">
        <v>0.32</v>
      </c>
      <c r="E797" s="122" t="s">
        <v>1468</v>
      </c>
      <c r="F797" s="154">
        <v>7110</v>
      </c>
      <c r="G797" s="122" t="s">
        <v>1469</v>
      </c>
      <c r="H797" s="154">
        <v>9540</v>
      </c>
      <c r="I797" s="122" t="s">
        <v>1470</v>
      </c>
      <c r="J797" s="154">
        <v>7680</v>
      </c>
      <c r="K797" s="122" t="s">
        <v>1471</v>
      </c>
      <c r="L797" s="154">
        <v>9660</v>
      </c>
      <c r="M797" s="122" t="s">
        <v>1472</v>
      </c>
      <c r="N797" s="155">
        <v>11500</v>
      </c>
    </row>
    <row r="798" spans="1:14" x14ac:dyDescent="0.25">
      <c r="A798" s="93" t="s">
        <v>1473</v>
      </c>
      <c r="B798" s="94" t="s">
        <v>1474</v>
      </c>
      <c r="C798" s="156">
        <v>2600</v>
      </c>
      <c r="D798" s="137">
        <v>0.36</v>
      </c>
      <c r="E798" s="93" t="s">
        <v>1440</v>
      </c>
      <c r="F798" s="157">
        <v>6870</v>
      </c>
      <c r="G798" s="93" t="s">
        <v>1458</v>
      </c>
      <c r="H798" s="157">
        <v>9200</v>
      </c>
      <c r="I798" s="93" t="s">
        <v>1475</v>
      </c>
      <c r="J798" s="157">
        <v>7420</v>
      </c>
      <c r="K798" s="93" t="s">
        <v>1476</v>
      </c>
      <c r="L798" s="157">
        <v>9320</v>
      </c>
      <c r="M798" s="93" t="s">
        <v>1477</v>
      </c>
      <c r="N798" s="127">
        <v>11000</v>
      </c>
    </row>
    <row r="799" spans="1:14" x14ac:dyDescent="0.25">
      <c r="A799" s="97" t="s">
        <v>1478</v>
      </c>
      <c r="B799" s="98" t="s">
        <v>1479</v>
      </c>
      <c r="C799" s="97" t="s">
        <v>1480</v>
      </c>
      <c r="D799" s="114" t="s">
        <v>1481</v>
      </c>
      <c r="E799" s="97" t="s">
        <v>1482</v>
      </c>
      <c r="F799" s="128">
        <v>7</v>
      </c>
      <c r="G799" s="97" t="s">
        <v>1482</v>
      </c>
      <c r="H799" s="128">
        <v>2</v>
      </c>
      <c r="I799" s="97" t="s">
        <v>1483</v>
      </c>
      <c r="J799" s="128">
        <v>2</v>
      </c>
      <c r="K799" s="97" t="s">
        <v>1484</v>
      </c>
      <c r="L799" s="133" t="s">
        <v>1124</v>
      </c>
      <c r="M799" s="97" t="s">
        <v>1485</v>
      </c>
      <c r="N799" s="133" t="s">
        <v>1124</v>
      </c>
    </row>
    <row r="800" spans="1:14" x14ac:dyDescent="0.25">
      <c r="A800" s="100" t="s">
        <v>1486</v>
      </c>
      <c r="B800" s="101" t="s">
        <v>1487</v>
      </c>
      <c r="C800" s="151">
        <v>4100</v>
      </c>
      <c r="D800" s="141">
        <v>0.41</v>
      </c>
      <c r="E800" s="100" t="s">
        <v>1488</v>
      </c>
      <c r="F800" s="131">
        <v>6350</v>
      </c>
      <c r="G800" s="100" t="s">
        <v>1489</v>
      </c>
      <c r="H800" s="131">
        <v>8550</v>
      </c>
      <c r="I800" s="100" t="s">
        <v>1490</v>
      </c>
      <c r="J800" s="131">
        <v>6860</v>
      </c>
      <c r="K800" s="100" t="s">
        <v>1491</v>
      </c>
      <c r="L800" s="131">
        <v>8650</v>
      </c>
      <c r="M800" s="100" t="s">
        <v>1492</v>
      </c>
      <c r="N800" s="150">
        <v>10300</v>
      </c>
    </row>
    <row r="801" spans="1:14" x14ac:dyDescent="0.25">
      <c r="A801" s="97" t="s">
        <v>1493</v>
      </c>
      <c r="B801" s="98" t="s">
        <v>1494</v>
      </c>
      <c r="C801" s="148">
        <v>3100</v>
      </c>
      <c r="D801" s="140">
        <v>0.44</v>
      </c>
      <c r="E801" s="97" t="s">
        <v>1495</v>
      </c>
      <c r="F801" s="129">
        <v>5890</v>
      </c>
      <c r="G801" s="97" t="s">
        <v>1496</v>
      </c>
      <c r="H801" s="129">
        <v>7910</v>
      </c>
      <c r="I801" s="97" t="s">
        <v>1497</v>
      </c>
      <c r="J801" s="129">
        <v>6370</v>
      </c>
      <c r="K801" s="97" t="s">
        <v>1498</v>
      </c>
      <c r="L801" s="129">
        <v>8010</v>
      </c>
      <c r="M801" s="97" t="s">
        <v>1499</v>
      </c>
      <c r="N801" s="128">
        <v>9490</v>
      </c>
    </row>
    <row r="802" spans="1:14" x14ac:dyDescent="0.25">
      <c r="A802" s="100" t="s">
        <v>1500</v>
      </c>
      <c r="B802" s="101" t="s">
        <v>1501</v>
      </c>
      <c r="C802" s="151">
        <v>3000</v>
      </c>
      <c r="D802" s="141">
        <v>0.5</v>
      </c>
      <c r="E802" s="100" t="s">
        <v>1502</v>
      </c>
      <c r="F802" s="131">
        <v>5830</v>
      </c>
      <c r="G802" s="100" t="s">
        <v>1503</v>
      </c>
      <c r="H802" s="131">
        <v>7820</v>
      </c>
      <c r="I802" s="100" t="s">
        <v>1504</v>
      </c>
      <c r="J802" s="131">
        <v>6290</v>
      </c>
      <c r="K802" s="100" t="s">
        <v>1505</v>
      </c>
      <c r="L802" s="131">
        <v>7920</v>
      </c>
      <c r="M802" s="100" t="s">
        <v>1506</v>
      </c>
      <c r="N802" s="130">
        <v>9380</v>
      </c>
    </row>
    <row r="803" spans="1:14" x14ac:dyDescent="0.25">
      <c r="A803" s="97" t="s">
        <v>1507</v>
      </c>
      <c r="B803" s="98" t="s">
        <v>1508</v>
      </c>
      <c r="C803" s="148">
        <v>3000</v>
      </c>
      <c r="D803" s="140">
        <v>0.55000000000000004</v>
      </c>
      <c r="E803" s="97" t="s">
        <v>1509</v>
      </c>
      <c r="F803" s="129">
        <v>5680</v>
      </c>
      <c r="G803" s="97" t="s">
        <v>1510</v>
      </c>
      <c r="H803" s="129">
        <v>7620</v>
      </c>
      <c r="I803" s="97" t="s">
        <v>1511</v>
      </c>
      <c r="J803" s="129">
        <v>6130</v>
      </c>
      <c r="K803" s="97" t="s">
        <v>1103</v>
      </c>
      <c r="L803" s="129">
        <v>7710</v>
      </c>
      <c r="M803" s="97" t="s">
        <v>1512</v>
      </c>
      <c r="N803" s="128">
        <v>9140</v>
      </c>
    </row>
    <row r="804" spans="1:14" x14ac:dyDescent="0.25">
      <c r="A804" s="100" t="s">
        <v>1513</v>
      </c>
      <c r="B804" s="101" t="s">
        <v>1514</v>
      </c>
      <c r="C804" s="151">
        <v>2000</v>
      </c>
      <c r="D804" s="141">
        <v>0.55000000000000004</v>
      </c>
      <c r="E804" s="100" t="s">
        <v>1135</v>
      </c>
      <c r="F804" s="131">
        <v>5390</v>
      </c>
      <c r="G804" s="100" t="s">
        <v>1515</v>
      </c>
      <c r="H804" s="131">
        <v>7190</v>
      </c>
      <c r="I804" s="100" t="s">
        <v>1516</v>
      </c>
      <c r="J804" s="131">
        <v>5820</v>
      </c>
      <c r="K804" s="100" t="s">
        <v>1517</v>
      </c>
      <c r="L804" s="131">
        <v>7290</v>
      </c>
      <c r="M804" s="100" t="s">
        <v>960</v>
      </c>
      <c r="N804" s="130">
        <v>8570</v>
      </c>
    </row>
    <row r="805" spans="1:14" x14ac:dyDescent="0.25">
      <c r="A805" s="97" t="s">
        <v>1518</v>
      </c>
      <c r="B805" s="98" t="s">
        <v>1519</v>
      </c>
      <c r="C805" s="148">
        <v>2000</v>
      </c>
      <c r="D805" s="140">
        <v>0.56000000000000005</v>
      </c>
      <c r="E805" s="97" t="s">
        <v>1415</v>
      </c>
      <c r="F805" s="129">
        <v>5430</v>
      </c>
      <c r="G805" s="97" t="s">
        <v>1520</v>
      </c>
      <c r="H805" s="129">
        <v>7240</v>
      </c>
      <c r="I805" s="97" t="s">
        <v>1521</v>
      </c>
      <c r="J805" s="129">
        <v>5860</v>
      </c>
      <c r="K805" s="97" t="s">
        <v>1522</v>
      </c>
      <c r="L805" s="129">
        <v>7340</v>
      </c>
      <c r="M805" s="97" t="s">
        <v>1523</v>
      </c>
      <c r="N805" s="128">
        <v>8630</v>
      </c>
    </row>
    <row r="806" spans="1:14" x14ac:dyDescent="0.25">
      <c r="A806" s="100" t="s">
        <v>1524</v>
      </c>
      <c r="B806" s="101" t="s">
        <v>1525</v>
      </c>
      <c r="C806" s="151">
        <v>2000</v>
      </c>
      <c r="D806" s="141">
        <v>0.48</v>
      </c>
      <c r="E806" s="100" t="s">
        <v>1526</v>
      </c>
      <c r="F806" s="131">
        <v>4720</v>
      </c>
      <c r="G806" s="100" t="s">
        <v>1391</v>
      </c>
      <c r="H806" s="131">
        <v>6290</v>
      </c>
      <c r="I806" s="100" t="s">
        <v>1527</v>
      </c>
      <c r="J806" s="131">
        <v>5090</v>
      </c>
      <c r="K806" s="100" t="s">
        <v>1528</v>
      </c>
      <c r="L806" s="131">
        <v>6380</v>
      </c>
      <c r="M806" s="100" t="s">
        <v>1529</v>
      </c>
      <c r="N806" s="130">
        <v>7500</v>
      </c>
    </row>
    <row r="807" spans="1:14" x14ac:dyDescent="0.25">
      <c r="A807" s="97" t="s">
        <v>1530</v>
      </c>
      <c r="B807" s="98" t="s">
        <v>1531</v>
      </c>
      <c r="C807" s="97" t="s">
        <v>1532</v>
      </c>
      <c r="D807" s="158">
        <v>2E-3</v>
      </c>
      <c r="E807" s="97" t="s">
        <v>1533</v>
      </c>
      <c r="F807" s="133" t="s">
        <v>1124</v>
      </c>
      <c r="G807" s="97" t="s">
        <v>1533</v>
      </c>
      <c r="H807" s="133" t="s">
        <v>1124</v>
      </c>
      <c r="I807" s="97" t="s">
        <v>1534</v>
      </c>
      <c r="J807" s="133" t="s">
        <v>1124</v>
      </c>
      <c r="K807" s="97" t="s">
        <v>1535</v>
      </c>
      <c r="L807" s="133" t="s">
        <v>1124</v>
      </c>
      <c r="M807" s="97" t="s">
        <v>1536</v>
      </c>
      <c r="N807" s="133" t="s">
        <v>1124</v>
      </c>
    </row>
    <row r="808" spans="1:14" x14ac:dyDescent="0.25">
      <c r="A808" s="100" t="s">
        <v>1537</v>
      </c>
      <c r="B808" s="116" t="s">
        <v>1538</v>
      </c>
      <c r="C808" s="100" t="s">
        <v>1256</v>
      </c>
      <c r="D808" s="141">
        <v>0.01</v>
      </c>
      <c r="E808" s="100" t="s">
        <v>1539</v>
      </c>
      <c r="F808" s="132" t="s">
        <v>1124</v>
      </c>
      <c r="G808" s="100" t="s">
        <v>1539</v>
      </c>
      <c r="H808" s="132" t="s">
        <v>1124</v>
      </c>
      <c r="I808" s="100" t="s">
        <v>1540</v>
      </c>
      <c r="J808" s="132" t="s">
        <v>1124</v>
      </c>
      <c r="K808" s="100" t="s">
        <v>1541</v>
      </c>
      <c r="L808" s="132" t="s">
        <v>1124</v>
      </c>
      <c r="M808" s="100" t="s">
        <v>1542</v>
      </c>
      <c r="N808" s="132" t="s">
        <v>1124</v>
      </c>
    </row>
    <row r="809" spans="1:14" ht="15.75" x14ac:dyDescent="0.25">
      <c r="A809" s="97" t="s">
        <v>1543</v>
      </c>
      <c r="B809" s="114" t="s">
        <v>1544</v>
      </c>
      <c r="C809" s="97" t="s">
        <v>1532</v>
      </c>
      <c r="D809" s="158">
        <v>3.0000000000000001E-3</v>
      </c>
      <c r="E809" s="97" t="s">
        <v>1545</v>
      </c>
      <c r="F809" s="133" t="s">
        <v>1124</v>
      </c>
      <c r="G809" s="97" t="s">
        <v>1545</v>
      </c>
      <c r="H809" s="133" t="s">
        <v>1124</v>
      </c>
      <c r="I809" s="97" t="s">
        <v>1546</v>
      </c>
      <c r="J809" s="133" t="s">
        <v>1124</v>
      </c>
      <c r="K809" s="97" t="s">
        <v>1547</v>
      </c>
      <c r="L809" s="133" t="s">
        <v>1124</v>
      </c>
      <c r="M809" s="97" t="s">
        <v>1548</v>
      </c>
      <c r="N809" s="133" t="s">
        <v>1124</v>
      </c>
    </row>
    <row r="810" spans="1:14" x14ac:dyDescent="0.25">
      <c r="A810" s="100" t="s">
        <v>1549</v>
      </c>
      <c r="B810" s="116" t="s">
        <v>1550</v>
      </c>
      <c r="C810" s="100" t="s">
        <v>1551</v>
      </c>
      <c r="D810" s="141">
        <v>0.02</v>
      </c>
      <c r="E810" s="100" t="s">
        <v>1552</v>
      </c>
      <c r="F810" s="132" t="s">
        <v>1124</v>
      </c>
      <c r="G810" s="100" t="s">
        <v>1552</v>
      </c>
      <c r="H810" s="132" t="s">
        <v>1124</v>
      </c>
      <c r="I810" s="100" t="s">
        <v>1553</v>
      </c>
      <c r="J810" s="132" t="s">
        <v>1124</v>
      </c>
      <c r="K810" s="100" t="s">
        <v>1554</v>
      </c>
      <c r="L810" s="132" t="s">
        <v>1124</v>
      </c>
      <c r="M810" s="100" t="s">
        <v>1555</v>
      </c>
      <c r="N810" s="132" t="s">
        <v>1124</v>
      </c>
    </row>
    <row r="811" spans="1:14" x14ac:dyDescent="0.25">
      <c r="A811" s="103" t="s">
        <v>1556</v>
      </c>
      <c r="B811" s="117" t="s">
        <v>1557</v>
      </c>
      <c r="C811" s="103" t="s">
        <v>1480</v>
      </c>
      <c r="D811" s="144">
        <v>7.0000000000000007E-2</v>
      </c>
      <c r="E811" s="103" t="s">
        <v>1221</v>
      </c>
      <c r="F811" s="134">
        <v>6</v>
      </c>
      <c r="G811" s="103" t="s">
        <v>1221</v>
      </c>
      <c r="H811" s="134">
        <v>2</v>
      </c>
      <c r="I811" s="103" t="s">
        <v>1558</v>
      </c>
      <c r="J811" s="134">
        <v>2</v>
      </c>
      <c r="K811" s="103" t="s">
        <v>1559</v>
      </c>
      <c r="L811" s="135" t="s">
        <v>1124</v>
      </c>
      <c r="M811" s="103" t="s">
        <v>1560</v>
      </c>
      <c r="N811" s="135" t="s">
        <v>1124</v>
      </c>
    </row>
    <row r="812" spans="1:14" x14ac:dyDescent="0.25">
      <c r="A812" s="93" t="s">
        <v>1561</v>
      </c>
      <c r="B812" s="136" t="s">
        <v>1562</v>
      </c>
      <c r="C812" s="126">
        <v>119</v>
      </c>
      <c r="D812" s="137">
        <v>0.41</v>
      </c>
      <c r="E812" s="93" t="s">
        <v>1563</v>
      </c>
      <c r="F812" s="127">
        <v>12400</v>
      </c>
      <c r="G812" s="93" t="s">
        <v>1057</v>
      </c>
      <c r="H812" s="127">
        <v>12400</v>
      </c>
      <c r="I812" s="93" t="s">
        <v>1564</v>
      </c>
      <c r="J812" s="127">
        <v>13000</v>
      </c>
      <c r="K812" s="93" t="s">
        <v>1565</v>
      </c>
      <c r="L812" s="127">
        <v>13200</v>
      </c>
      <c r="M812" s="93" t="s">
        <v>1566</v>
      </c>
      <c r="N812" s="127">
        <v>10900</v>
      </c>
    </row>
    <row r="813" spans="1:14" x14ac:dyDescent="0.25">
      <c r="A813" s="97" t="s">
        <v>1567</v>
      </c>
      <c r="B813" s="114" t="s">
        <v>1568</v>
      </c>
      <c r="C813" s="108">
        <v>24.4</v>
      </c>
      <c r="D813" s="140">
        <v>0.44</v>
      </c>
      <c r="E813" s="97" t="s">
        <v>1569</v>
      </c>
      <c r="F813" s="149">
        <v>11600</v>
      </c>
      <c r="G813" s="97" t="s">
        <v>1570</v>
      </c>
      <c r="H813" s="129">
        <v>5560</v>
      </c>
      <c r="I813" s="97" t="s">
        <v>1571</v>
      </c>
      <c r="J813" s="149">
        <v>10800</v>
      </c>
      <c r="K813" s="97" t="s">
        <v>1572</v>
      </c>
      <c r="L813" s="129">
        <v>4900</v>
      </c>
      <c r="M813" s="97" t="s">
        <v>1573</v>
      </c>
      <c r="N813" s="128">
        <v>1430</v>
      </c>
    </row>
    <row r="814" spans="1:14" x14ac:dyDescent="0.25">
      <c r="A814" s="100" t="s">
        <v>1574</v>
      </c>
      <c r="B814" s="101" t="s">
        <v>1575</v>
      </c>
      <c r="C814" s="120">
        <v>4.8</v>
      </c>
      <c r="D814" s="141">
        <v>0.18</v>
      </c>
      <c r="E814" s="100" t="s">
        <v>1576</v>
      </c>
      <c r="F814" s="131">
        <v>1890</v>
      </c>
      <c r="G814" s="100" t="s">
        <v>1577</v>
      </c>
      <c r="H814" s="130">
        <v>523</v>
      </c>
      <c r="I814" s="100" t="s">
        <v>1578</v>
      </c>
      <c r="J814" s="131">
        <v>1020</v>
      </c>
      <c r="K814" s="100" t="s">
        <v>1579</v>
      </c>
      <c r="L814" s="130">
        <v>108</v>
      </c>
      <c r="M814" s="100" t="s">
        <v>1580</v>
      </c>
      <c r="N814" s="130">
        <v>73</v>
      </c>
    </row>
    <row r="815" spans="1:14" x14ac:dyDescent="0.25">
      <c r="A815" s="97" t="s">
        <v>1581</v>
      </c>
      <c r="B815" s="114" t="s">
        <v>1582</v>
      </c>
      <c r="C815" s="108">
        <v>51.6</v>
      </c>
      <c r="D815" s="140">
        <v>0.44</v>
      </c>
      <c r="E815" s="97" t="s">
        <v>1583</v>
      </c>
      <c r="F815" s="129">
        <v>8900</v>
      </c>
      <c r="G815" s="97" t="s">
        <v>1584</v>
      </c>
      <c r="H815" s="129">
        <v>6450</v>
      </c>
      <c r="I815" s="97" t="s">
        <v>1585</v>
      </c>
      <c r="J815" s="129">
        <v>8980</v>
      </c>
      <c r="K815" s="97" t="s">
        <v>1586</v>
      </c>
      <c r="L815" s="129">
        <v>6850</v>
      </c>
      <c r="M815" s="97" t="s">
        <v>1587</v>
      </c>
      <c r="N815" s="128">
        <v>3630</v>
      </c>
    </row>
    <row r="816" spans="1:14" ht="18" x14ac:dyDescent="0.25">
      <c r="A816" s="100" t="s">
        <v>1588</v>
      </c>
      <c r="B816" s="116" t="s">
        <v>1589</v>
      </c>
      <c r="C816" s="120">
        <v>4.3</v>
      </c>
      <c r="D816" s="141">
        <v>0.41</v>
      </c>
      <c r="E816" s="100" t="s">
        <v>1590</v>
      </c>
      <c r="F816" s="131">
        <v>2120</v>
      </c>
      <c r="G816" s="100" t="s">
        <v>1591</v>
      </c>
      <c r="H816" s="130">
        <v>583</v>
      </c>
      <c r="I816" s="100" t="s">
        <v>1592</v>
      </c>
      <c r="J816" s="131">
        <v>1080</v>
      </c>
      <c r="K816" s="100" t="s">
        <v>1593</v>
      </c>
      <c r="L816" s="130">
        <v>116</v>
      </c>
      <c r="M816" s="100" t="s">
        <v>1004</v>
      </c>
      <c r="N816" s="130">
        <v>81</v>
      </c>
    </row>
    <row r="817" spans="1:14" ht="15.75" x14ac:dyDescent="0.25">
      <c r="A817" s="97" t="s">
        <v>1594</v>
      </c>
      <c r="B817" s="114" t="s">
        <v>1595</v>
      </c>
      <c r="C817" s="115">
        <v>3.5</v>
      </c>
      <c r="D817" s="140">
        <v>0.42</v>
      </c>
      <c r="E817" s="97" t="s">
        <v>1596</v>
      </c>
      <c r="F817" s="129">
        <v>1800</v>
      </c>
      <c r="G817" s="97" t="s">
        <v>1597</v>
      </c>
      <c r="H817" s="128">
        <v>491</v>
      </c>
      <c r="I817" s="97" t="s">
        <v>1598</v>
      </c>
      <c r="J817" s="128">
        <v>822</v>
      </c>
      <c r="K817" s="97" t="s">
        <v>1599</v>
      </c>
      <c r="L817" s="128">
        <v>93</v>
      </c>
      <c r="M817" s="97" t="s">
        <v>1600</v>
      </c>
      <c r="N817" s="128">
        <v>68</v>
      </c>
    </row>
    <row r="818" spans="1:14" ht="15.75" x14ac:dyDescent="0.25">
      <c r="A818" s="100" t="s">
        <v>1601</v>
      </c>
      <c r="B818" s="116" t="s">
        <v>1602</v>
      </c>
      <c r="C818" s="111">
        <v>20.8</v>
      </c>
      <c r="D818" s="116" t="s">
        <v>1603</v>
      </c>
      <c r="E818" s="100" t="s">
        <v>1129</v>
      </c>
      <c r="F818" s="131">
        <v>9710</v>
      </c>
      <c r="G818" s="100" t="s">
        <v>1604</v>
      </c>
      <c r="H818" s="131">
        <v>4240</v>
      </c>
      <c r="I818" s="100" t="s">
        <v>1460</v>
      </c>
      <c r="J818" s="131">
        <v>8820</v>
      </c>
      <c r="K818" s="100" t="s">
        <v>1605</v>
      </c>
      <c r="L818" s="131">
        <v>3400</v>
      </c>
      <c r="M818" s="100" t="s">
        <v>1606</v>
      </c>
      <c r="N818" s="130">
        <v>912</v>
      </c>
    </row>
    <row r="819" spans="1:14" x14ac:dyDescent="0.25">
      <c r="A819" s="97" t="s">
        <v>1607</v>
      </c>
      <c r="B819" s="114" t="s">
        <v>1608</v>
      </c>
      <c r="C819" s="108">
        <v>10.8</v>
      </c>
      <c r="D819" s="140">
        <v>0.45</v>
      </c>
      <c r="E819" s="97" t="s">
        <v>1609</v>
      </c>
      <c r="F819" s="129">
        <v>5550</v>
      </c>
      <c r="G819" s="97" t="s">
        <v>1610</v>
      </c>
      <c r="H819" s="129">
        <v>1790</v>
      </c>
      <c r="I819" s="97" t="s">
        <v>1611</v>
      </c>
      <c r="J819" s="129">
        <v>4280</v>
      </c>
      <c r="K819" s="97" t="s">
        <v>1612</v>
      </c>
      <c r="L819" s="128">
        <v>753</v>
      </c>
      <c r="M819" s="97" t="s">
        <v>1613</v>
      </c>
      <c r="N819" s="128">
        <v>260</v>
      </c>
    </row>
    <row r="820" spans="1:14" x14ac:dyDescent="0.25">
      <c r="A820" s="100" t="s">
        <v>1614</v>
      </c>
      <c r="B820" s="116" t="s">
        <v>1615</v>
      </c>
      <c r="C820" s="120">
        <v>7.5</v>
      </c>
      <c r="D820" s="141">
        <v>0.36</v>
      </c>
      <c r="E820" s="100" t="s">
        <v>1616</v>
      </c>
      <c r="F820" s="131">
        <v>3350</v>
      </c>
      <c r="G820" s="100" t="s">
        <v>1617</v>
      </c>
      <c r="H820" s="130">
        <v>979</v>
      </c>
      <c r="I820" s="100" t="s">
        <v>1131</v>
      </c>
      <c r="J820" s="131">
        <v>2240</v>
      </c>
      <c r="K820" s="100" t="s">
        <v>1618</v>
      </c>
      <c r="L820" s="130">
        <v>273</v>
      </c>
      <c r="M820" s="100" t="s">
        <v>1619</v>
      </c>
      <c r="N820" s="130">
        <v>138</v>
      </c>
    </row>
    <row r="821" spans="1:14" x14ac:dyDescent="0.25">
      <c r="A821" s="97" t="s">
        <v>1620</v>
      </c>
      <c r="B821" s="114" t="s">
        <v>1621</v>
      </c>
      <c r="C821" s="115">
        <v>4.9000000000000004</v>
      </c>
      <c r="D821" s="140">
        <v>0.33</v>
      </c>
      <c r="E821" s="97" t="s">
        <v>1622</v>
      </c>
      <c r="F821" s="129">
        <v>2360</v>
      </c>
      <c r="G821" s="97" t="s">
        <v>1623</v>
      </c>
      <c r="H821" s="128">
        <v>654</v>
      </c>
      <c r="I821" s="97" t="s">
        <v>1624</v>
      </c>
      <c r="J821" s="129">
        <v>1280</v>
      </c>
      <c r="K821" s="97" t="s">
        <v>1625</v>
      </c>
      <c r="L821" s="128">
        <v>136</v>
      </c>
      <c r="M821" s="97" t="s">
        <v>1626</v>
      </c>
      <c r="N821" s="128">
        <v>91</v>
      </c>
    </row>
    <row r="822" spans="1:14" x14ac:dyDescent="0.25">
      <c r="A822" s="100" t="s">
        <v>1627</v>
      </c>
      <c r="B822" s="116" t="s">
        <v>1628</v>
      </c>
      <c r="C822" s="120">
        <v>6.6</v>
      </c>
      <c r="D822" s="141">
        <v>0.31</v>
      </c>
      <c r="E822" s="100" t="s">
        <v>1629</v>
      </c>
      <c r="F822" s="131">
        <v>2900</v>
      </c>
      <c r="G822" s="100" t="s">
        <v>1630</v>
      </c>
      <c r="H822" s="130">
        <v>828</v>
      </c>
      <c r="I822" s="100" t="s">
        <v>1631</v>
      </c>
      <c r="J822" s="131">
        <v>1820</v>
      </c>
      <c r="K822" s="100" t="s">
        <v>1632</v>
      </c>
      <c r="L822" s="130">
        <v>206</v>
      </c>
      <c r="M822" s="100" t="s">
        <v>1633</v>
      </c>
      <c r="N822" s="130">
        <v>116</v>
      </c>
    </row>
    <row r="823" spans="1:14" x14ac:dyDescent="0.25">
      <c r="A823" s="97" t="s">
        <v>1634</v>
      </c>
      <c r="B823" s="114" t="s">
        <v>1635</v>
      </c>
      <c r="C823" s="115">
        <v>5.5</v>
      </c>
      <c r="D823" s="140">
        <v>0.36</v>
      </c>
      <c r="E823" s="97" t="s">
        <v>1636</v>
      </c>
      <c r="F823" s="129">
        <v>2910</v>
      </c>
      <c r="G823" s="97" t="s">
        <v>1637</v>
      </c>
      <c r="H823" s="128">
        <v>812</v>
      </c>
      <c r="I823" s="97" t="s">
        <v>1638</v>
      </c>
      <c r="J823" s="129">
        <v>1670</v>
      </c>
      <c r="K823" s="97" t="s">
        <v>1092</v>
      </c>
      <c r="L823" s="128">
        <v>179</v>
      </c>
      <c r="M823" s="97" t="s">
        <v>1639</v>
      </c>
      <c r="N823" s="128">
        <v>114</v>
      </c>
    </row>
    <row r="824" spans="1:14" x14ac:dyDescent="0.25">
      <c r="A824" s="100" t="s">
        <v>1640</v>
      </c>
      <c r="B824" s="116" t="s">
        <v>1641</v>
      </c>
      <c r="C824" s="120">
        <v>0.3</v>
      </c>
      <c r="D824" s="141">
        <v>0.14000000000000001</v>
      </c>
      <c r="E824" s="100" t="s">
        <v>1642</v>
      </c>
      <c r="F824" s="130">
        <v>69</v>
      </c>
      <c r="G824" s="100" t="s">
        <v>1642</v>
      </c>
      <c r="H824" s="130">
        <v>19</v>
      </c>
      <c r="I824" s="100" t="s">
        <v>1643</v>
      </c>
      <c r="J824" s="130">
        <v>21</v>
      </c>
      <c r="K824" s="100" t="s">
        <v>1644</v>
      </c>
      <c r="L824" s="130">
        <v>3</v>
      </c>
      <c r="M824" s="100" t="s">
        <v>1645</v>
      </c>
      <c r="N824" s="130">
        <v>3</v>
      </c>
    </row>
    <row r="825" spans="1:14" x14ac:dyDescent="0.25">
      <c r="A825" s="97" t="s">
        <v>1646</v>
      </c>
      <c r="B825" s="114" t="s">
        <v>1647</v>
      </c>
      <c r="C825" s="115">
        <v>2.5</v>
      </c>
      <c r="D825" s="140">
        <v>0.26</v>
      </c>
      <c r="E825" s="97" t="s">
        <v>1648</v>
      </c>
      <c r="F825" s="129">
        <v>1110</v>
      </c>
      <c r="G825" s="97" t="s">
        <v>1648</v>
      </c>
      <c r="H825" s="128">
        <v>301</v>
      </c>
      <c r="I825" s="97" t="s">
        <v>1649</v>
      </c>
      <c r="J825" s="128">
        <v>438</v>
      </c>
      <c r="K825" s="97" t="s">
        <v>1650</v>
      </c>
      <c r="L825" s="128">
        <v>54</v>
      </c>
      <c r="M825" s="97" t="s">
        <v>1651</v>
      </c>
      <c r="N825" s="128">
        <v>42</v>
      </c>
    </row>
    <row r="826" spans="1:14" x14ac:dyDescent="0.25">
      <c r="A826" s="100" t="s">
        <v>1652</v>
      </c>
      <c r="B826" s="116" t="s">
        <v>1653</v>
      </c>
      <c r="C826" s="100" t="s">
        <v>1654</v>
      </c>
      <c r="D826" s="141">
        <v>0.04</v>
      </c>
      <c r="E826" s="100" t="s">
        <v>1655</v>
      </c>
      <c r="F826" s="130">
        <v>5</v>
      </c>
      <c r="G826" s="100" t="s">
        <v>1655</v>
      </c>
      <c r="H826" s="130">
        <v>1</v>
      </c>
      <c r="I826" s="100" t="s">
        <v>1656</v>
      </c>
      <c r="J826" s="130">
        <v>1</v>
      </c>
      <c r="K826" s="100" t="s">
        <v>1657</v>
      </c>
      <c r="L826" s="132" t="s">
        <v>1124</v>
      </c>
      <c r="M826" s="100" t="s">
        <v>1658</v>
      </c>
      <c r="N826" s="132" t="s">
        <v>1124</v>
      </c>
    </row>
    <row r="827" spans="1:14" x14ac:dyDescent="0.25">
      <c r="A827" s="97" t="s">
        <v>1659</v>
      </c>
      <c r="B827" s="114" t="s">
        <v>1660</v>
      </c>
      <c r="C827" s="115">
        <v>0.4</v>
      </c>
      <c r="D827" s="140">
        <v>0.13</v>
      </c>
      <c r="E827" s="97" t="s">
        <v>1386</v>
      </c>
      <c r="F827" s="128">
        <v>108</v>
      </c>
      <c r="G827" s="97" t="s">
        <v>1386</v>
      </c>
      <c r="H827" s="128">
        <v>29</v>
      </c>
      <c r="I827" s="97" t="s">
        <v>1661</v>
      </c>
      <c r="J827" s="128">
        <v>33</v>
      </c>
      <c r="K827" s="97" t="s">
        <v>1662</v>
      </c>
      <c r="L827" s="128">
        <v>5</v>
      </c>
      <c r="M827" s="97" t="s">
        <v>1663</v>
      </c>
      <c r="N827" s="128">
        <v>4</v>
      </c>
    </row>
    <row r="828" spans="1:14" x14ac:dyDescent="0.25">
      <c r="A828" s="100" t="s">
        <v>1664</v>
      </c>
      <c r="B828" s="116" t="s">
        <v>1665</v>
      </c>
      <c r="C828" s="100" t="s">
        <v>1666</v>
      </c>
      <c r="D828" s="141">
        <v>0.02</v>
      </c>
      <c r="E828" s="100" t="s">
        <v>1667</v>
      </c>
      <c r="F828" s="130">
        <v>1</v>
      </c>
      <c r="G828" s="100" t="s">
        <v>1667</v>
      </c>
      <c r="H828" s="132" t="s">
        <v>1124</v>
      </c>
      <c r="I828" s="100" t="s">
        <v>1668</v>
      </c>
      <c r="J828" s="132" t="s">
        <v>1124</v>
      </c>
      <c r="K828" s="100" t="s">
        <v>1669</v>
      </c>
      <c r="L828" s="132" t="s">
        <v>1124</v>
      </c>
      <c r="M828" s="100" t="s">
        <v>1266</v>
      </c>
      <c r="N828" s="132" t="s">
        <v>1124</v>
      </c>
    </row>
    <row r="829" spans="1:14" ht="18" x14ac:dyDescent="0.25">
      <c r="A829" s="97" t="s">
        <v>1670</v>
      </c>
      <c r="B829" s="114" t="s">
        <v>1671</v>
      </c>
      <c r="C829" s="108">
        <v>22.5</v>
      </c>
      <c r="D829" s="140">
        <v>0.53</v>
      </c>
      <c r="E829" s="97" t="s">
        <v>1672</v>
      </c>
      <c r="F829" s="129">
        <v>6720</v>
      </c>
      <c r="G829" s="97" t="s">
        <v>1673</v>
      </c>
      <c r="H829" s="129">
        <v>3070</v>
      </c>
      <c r="I829" s="97" t="s">
        <v>1674</v>
      </c>
      <c r="J829" s="129">
        <v>6180</v>
      </c>
      <c r="K829" s="97" t="s">
        <v>1675</v>
      </c>
      <c r="L829" s="129">
        <v>2580</v>
      </c>
      <c r="M829" s="97" t="s">
        <v>1676</v>
      </c>
      <c r="N829" s="128">
        <v>718</v>
      </c>
    </row>
    <row r="830" spans="1:14" ht="15.75" x14ac:dyDescent="0.25">
      <c r="A830" s="122" t="s">
        <v>1677</v>
      </c>
      <c r="B830" s="121" t="s">
        <v>1678</v>
      </c>
      <c r="C830" s="159">
        <v>21.2</v>
      </c>
      <c r="D830" s="142">
        <v>0.44</v>
      </c>
      <c r="E830" s="122" t="s">
        <v>1679</v>
      </c>
      <c r="F830" s="154">
        <v>5940</v>
      </c>
      <c r="G830" s="122" t="s">
        <v>1680</v>
      </c>
      <c r="H830" s="154">
        <v>2620</v>
      </c>
      <c r="I830" s="122" t="s">
        <v>1681</v>
      </c>
      <c r="J830" s="154">
        <v>5410</v>
      </c>
      <c r="K830" s="122" t="s">
        <v>1682</v>
      </c>
      <c r="L830" s="154">
        <v>2130</v>
      </c>
      <c r="M830" s="122" t="s">
        <v>1683</v>
      </c>
      <c r="N830" s="160">
        <v>575</v>
      </c>
    </row>
    <row r="831" spans="1:14" ht="18" x14ac:dyDescent="0.25">
      <c r="A831" s="93" t="s">
        <v>1684</v>
      </c>
      <c r="B831" s="136" t="s">
        <v>1685</v>
      </c>
      <c r="C831" s="106">
        <v>7.5</v>
      </c>
      <c r="D831" s="137">
        <v>0.44</v>
      </c>
      <c r="E831" s="93" t="s">
        <v>1686</v>
      </c>
      <c r="F831" s="157">
        <v>3180</v>
      </c>
      <c r="G831" s="93" t="s">
        <v>1687</v>
      </c>
      <c r="H831" s="138">
        <v>929</v>
      </c>
      <c r="I831" s="93" t="s">
        <v>1688</v>
      </c>
      <c r="J831" s="157">
        <v>2120</v>
      </c>
      <c r="K831" s="93" t="s">
        <v>1689</v>
      </c>
      <c r="L831" s="138">
        <v>259</v>
      </c>
      <c r="M831" s="93" t="s">
        <v>1690</v>
      </c>
      <c r="N831" s="138">
        <v>131</v>
      </c>
    </row>
    <row r="832" spans="1:14" ht="18" x14ac:dyDescent="0.25">
      <c r="A832" s="97" t="s">
        <v>1691</v>
      </c>
      <c r="B832" s="114" t="s">
        <v>1692</v>
      </c>
      <c r="C832" s="115">
        <v>2.2000000000000002</v>
      </c>
      <c r="D832" s="140">
        <v>0.32</v>
      </c>
      <c r="E832" s="97" t="s">
        <v>1693</v>
      </c>
      <c r="F832" s="128">
        <v>795</v>
      </c>
      <c r="G832" s="97" t="s">
        <v>1693</v>
      </c>
      <c r="H832" s="128">
        <v>216</v>
      </c>
      <c r="I832" s="97" t="s">
        <v>1694</v>
      </c>
      <c r="J832" s="128">
        <v>302</v>
      </c>
      <c r="K832" s="97" t="s">
        <v>1695</v>
      </c>
      <c r="L832" s="128">
        <v>38</v>
      </c>
      <c r="M832" s="97" t="s">
        <v>1696</v>
      </c>
      <c r="N832" s="128">
        <v>30</v>
      </c>
    </row>
    <row r="833" spans="1:14" ht="18" x14ac:dyDescent="0.25">
      <c r="A833" s="100" t="s">
        <v>1697</v>
      </c>
      <c r="B833" s="116" t="s">
        <v>1698</v>
      </c>
      <c r="C833" s="120">
        <v>5</v>
      </c>
      <c r="D833" s="141">
        <v>0.35</v>
      </c>
      <c r="E833" s="100" t="s">
        <v>1699</v>
      </c>
      <c r="F833" s="131">
        <v>1910</v>
      </c>
      <c r="G833" s="100" t="s">
        <v>1700</v>
      </c>
      <c r="H833" s="130">
        <v>530</v>
      </c>
      <c r="I833" s="100" t="s">
        <v>1701</v>
      </c>
      <c r="J833" s="131">
        <v>1050</v>
      </c>
      <c r="K833" s="100" t="s">
        <v>1702</v>
      </c>
      <c r="L833" s="130">
        <v>111</v>
      </c>
      <c r="M833" s="100" t="s">
        <v>1703</v>
      </c>
      <c r="N833" s="130">
        <v>74</v>
      </c>
    </row>
    <row r="834" spans="1:14" ht="18" x14ac:dyDescent="0.25">
      <c r="A834" s="97" t="s">
        <v>1704</v>
      </c>
      <c r="B834" s="114" t="s">
        <v>1705</v>
      </c>
      <c r="C834" s="115">
        <v>6.6</v>
      </c>
      <c r="D834" s="140">
        <v>0.42</v>
      </c>
      <c r="E834" s="97" t="s">
        <v>1637</v>
      </c>
      <c r="F834" s="129">
        <v>2990</v>
      </c>
      <c r="G834" s="97" t="s">
        <v>1706</v>
      </c>
      <c r="H834" s="128">
        <v>854</v>
      </c>
      <c r="I834" s="97" t="s">
        <v>1707</v>
      </c>
      <c r="J834" s="129">
        <v>1880</v>
      </c>
      <c r="K834" s="97" t="s">
        <v>971</v>
      </c>
      <c r="L834" s="128">
        <v>212</v>
      </c>
      <c r="M834" s="97" t="s">
        <v>1708</v>
      </c>
      <c r="N834" s="128">
        <v>120</v>
      </c>
    </row>
    <row r="835" spans="1:14" ht="18" x14ac:dyDescent="0.25">
      <c r="A835" s="100" t="s">
        <v>1709</v>
      </c>
      <c r="B835" s="116" t="s">
        <v>1710</v>
      </c>
      <c r="C835" s="120">
        <v>6</v>
      </c>
      <c r="D835" s="116" t="s">
        <v>1711</v>
      </c>
      <c r="E835" s="100" t="s">
        <v>1712</v>
      </c>
      <c r="F835" s="131">
        <v>3150</v>
      </c>
      <c r="G835" s="100" t="s">
        <v>1713</v>
      </c>
      <c r="H835" s="130">
        <v>889</v>
      </c>
      <c r="I835" s="100" t="s">
        <v>1220</v>
      </c>
      <c r="J835" s="131">
        <v>1900</v>
      </c>
      <c r="K835" s="100" t="s">
        <v>1632</v>
      </c>
      <c r="L835" s="130">
        <v>206</v>
      </c>
      <c r="M835" s="100" t="s">
        <v>1714</v>
      </c>
      <c r="N835" s="130">
        <v>124</v>
      </c>
    </row>
    <row r="836" spans="1:14" x14ac:dyDescent="0.25">
      <c r="A836" s="97" t="s">
        <v>1715</v>
      </c>
      <c r="B836" s="114" t="s">
        <v>1716</v>
      </c>
      <c r="C836" s="115">
        <v>3.7</v>
      </c>
      <c r="D836" s="140">
        <v>0.32</v>
      </c>
      <c r="E836" s="97" t="s">
        <v>1717</v>
      </c>
      <c r="F836" s="129">
        <v>1330</v>
      </c>
      <c r="G836" s="97" t="s">
        <v>1718</v>
      </c>
      <c r="H836" s="128">
        <v>363</v>
      </c>
      <c r="I836" s="97" t="s">
        <v>1017</v>
      </c>
      <c r="J836" s="128">
        <v>624</v>
      </c>
      <c r="K836" s="97" t="s">
        <v>1719</v>
      </c>
      <c r="L836" s="128">
        <v>69</v>
      </c>
      <c r="M836" s="97" t="s">
        <v>1720</v>
      </c>
      <c r="N836" s="128">
        <v>51</v>
      </c>
    </row>
    <row r="837" spans="1:14" ht="18" x14ac:dyDescent="0.25">
      <c r="A837" s="100" t="s">
        <v>1721</v>
      </c>
      <c r="B837" s="116" t="s">
        <v>1722</v>
      </c>
      <c r="C837" s="120">
        <v>3.8</v>
      </c>
      <c r="D837" s="141">
        <v>0.3</v>
      </c>
      <c r="E837" s="100" t="s">
        <v>1723</v>
      </c>
      <c r="F837" s="131">
        <v>1410</v>
      </c>
      <c r="G837" s="100" t="s">
        <v>1724</v>
      </c>
      <c r="H837" s="130">
        <v>387</v>
      </c>
      <c r="I837" s="100" t="s">
        <v>1725</v>
      </c>
      <c r="J837" s="130">
        <v>673</v>
      </c>
      <c r="K837" s="100" t="s">
        <v>1726</v>
      </c>
      <c r="L837" s="130">
        <v>74</v>
      </c>
      <c r="M837" s="100" t="s">
        <v>1727</v>
      </c>
      <c r="N837" s="130">
        <v>54</v>
      </c>
    </row>
    <row r="838" spans="1:14" ht="18" x14ac:dyDescent="0.25">
      <c r="A838" s="97" t="s">
        <v>1728</v>
      </c>
      <c r="B838" s="114" t="s">
        <v>1729</v>
      </c>
      <c r="C838" s="114" t="s">
        <v>1730</v>
      </c>
      <c r="D838" s="140">
        <v>0.17</v>
      </c>
      <c r="E838" s="97" t="s">
        <v>1731</v>
      </c>
      <c r="F838" s="128">
        <v>62</v>
      </c>
      <c r="G838" s="97" t="s">
        <v>1731</v>
      </c>
      <c r="H838" s="128">
        <v>17</v>
      </c>
      <c r="I838" s="97" t="s">
        <v>1732</v>
      </c>
      <c r="J838" s="128">
        <v>18</v>
      </c>
      <c r="K838" s="97" t="s">
        <v>1733</v>
      </c>
      <c r="L838" s="128">
        <v>3</v>
      </c>
      <c r="M838" s="97" t="s">
        <v>1734</v>
      </c>
      <c r="N838" s="128">
        <v>2</v>
      </c>
    </row>
    <row r="839" spans="1:14" ht="18" x14ac:dyDescent="0.25">
      <c r="A839" s="100" t="s">
        <v>1735</v>
      </c>
      <c r="B839" s="116" t="s">
        <v>1736</v>
      </c>
      <c r="C839" s="120">
        <v>5.7</v>
      </c>
      <c r="D839" s="141">
        <v>0.37</v>
      </c>
      <c r="E839" s="100" t="s">
        <v>1737</v>
      </c>
      <c r="F839" s="131">
        <v>2560</v>
      </c>
      <c r="G839" s="100" t="s">
        <v>1738</v>
      </c>
      <c r="H839" s="130">
        <v>719</v>
      </c>
      <c r="I839" s="100" t="s">
        <v>1739</v>
      </c>
      <c r="J839" s="131">
        <v>1500</v>
      </c>
      <c r="K839" s="100" t="s">
        <v>1740</v>
      </c>
      <c r="L839" s="130">
        <v>162</v>
      </c>
      <c r="M839" s="100" t="s">
        <v>1741</v>
      </c>
      <c r="N839" s="130">
        <v>101</v>
      </c>
    </row>
    <row r="840" spans="1:14" ht="18" x14ac:dyDescent="0.25">
      <c r="A840" s="97" t="s">
        <v>1742</v>
      </c>
      <c r="B840" s="114" t="s">
        <v>1743</v>
      </c>
      <c r="C840" s="115">
        <v>3.5</v>
      </c>
      <c r="D840" s="140">
        <v>0.38</v>
      </c>
      <c r="E840" s="97" t="s">
        <v>1744</v>
      </c>
      <c r="F840" s="129">
        <v>1640</v>
      </c>
      <c r="G840" s="97" t="s">
        <v>1745</v>
      </c>
      <c r="H840" s="128">
        <v>446</v>
      </c>
      <c r="I840" s="97" t="s">
        <v>1746</v>
      </c>
      <c r="J840" s="128">
        <v>747</v>
      </c>
      <c r="K840" s="97" t="s">
        <v>1747</v>
      </c>
      <c r="L840" s="128">
        <v>84</v>
      </c>
      <c r="M840" s="97" t="s">
        <v>1748</v>
      </c>
      <c r="N840" s="128">
        <v>62</v>
      </c>
    </row>
    <row r="841" spans="1:14" ht="18" x14ac:dyDescent="0.25">
      <c r="A841" s="100" t="s">
        <v>1749</v>
      </c>
      <c r="B841" s="116" t="s">
        <v>1750</v>
      </c>
      <c r="C841" s="120">
        <v>3.8</v>
      </c>
      <c r="D841" s="141">
        <v>0.32</v>
      </c>
      <c r="E841" s="100" t="s">
        <v>1751</v>
      </c>
      <c r="F841" s="131">
        <v>1510</v>
      </c>
      <c r="G841" s="100" t="s">
        <v>1752</v>
      </c>
      <c r="H841" s="130">
        <v>413</v>
      </c>
      <c r="I841" s="100" t="s">
        <v>1753</v>
      </c>
      <c r="J841" s="130">
        <v>718</v>
      </c>
      <c r="K841" s="100" t="s">
        <v>1754</v>
      </c>
      <c r="L841" s="130">
        <v>79</v>
      </c>
      <c r="M841" s="100" t="s">
        <v>1755</v>
      </c>
      <c r="N841" s="130">
        <v>57</v>
      </c>
    </row>
    <row r="842" spans="1:14" x14ac:dyDescent="0.25">
      <c r="A842" s="97" t="s">
        <v>1756</v>
      </c>
      <c r="B842" s="114" t="s">
        <v>1757</v>
      </c>
      <c r="C842" s="97" t="s">
        <v>1758</v>
      </c>
      <c r="D842" s="140">
        <v>0.15</v>
      </c>
      <c r="E842" s="97" t="s">
        <v>1631</v>
      </c>
      <c r="F842" s="128">
        <v>50</v>
      </c>
      <c r="G842" s="97" t="s">
        <v>1631</v>
      </c>
      <c r="H842" s="128">
        <v>14</v>
      </c>
      <c r="I842" s="97" t="s">
        <v>1759</v>
      </c>
      <c r="J842" s="128">
        <v>15</v>
      </c>
      <c r="K842" s="97" t="s">
        <v>1760</v>
      </c>
      <c r="L842" s="128">
        <v>2</v>
      </c>
      <c r="M842" s="97" t="s">
        <v>1761</v>
      </c>
      <c r="N842" s="128">
        <v>2</v>
      </c>
    </row>
    <row r="843" spans="1:14" ht="18" x14ac:dyDescent="0.25">
      <c r="A843" s="100" t="s">
        <v>1762</v>
      </c>
      <c r="B843" s="116" t="s">
        <v>1763</v>
      </c>
      <c r="C843" s="100" t="s">
        <v>1764</v>
      </c>
      <c r="D843" s="141">
        <v>0.05</v>
      </c>
      <c r="E843" s="100" t="s">
        <v>1765</v>
      </c>
      <c r="F843" s="130">
        <v>3</v>
      </c>
      <c r="G843" s="100" t="s">
        <v>1765</v>
      </c>
      <c r="H843" s="132" t="s">
        <v>1124</v>
      </c>
      <c r="I843" s="100" t="s">
        <v>1766</v>
      </c>
      <c r="J843" s="132" t="s">
        <v>1124</v>
      </c>
      <c r="K843" s="100" t="s">
        <v>1767</v>
      </c>
      <c r="L843" s="132" t="s">
        <v>1124</v>
      </c>
      <c r="M843" s="100" t="s">
        <v>1768</v>
      </c>
      <c r="N843" s="132" t="s">
        <v>1124</v>
      </c>
    </row>
    <row r="844" spans="1:14" ht="18" x14ac:dyDescent="0.25">
      <c r="A844" s="97" t="s">
        <v>1769</v>
      </c>
      <c r="B844" s="114" t="s">
        <v>1770</v>
      </c>
      <c r="C844" s="115">
        <v>0.6</v>
      </c>
      <c r="D844" s="114" t="s">
        <v>1771</v>
      </c>
      <c r="E844" s="97" t="s">
        <v>1772</v>
      </c>
      <c r="F844" s="128">
        <v>215</v>
      </c>
      <c r="G844" s="97" t="s">
        <v>1772</v>
      </c>
      <c r="H844" s="128">
        <v>58</v>
      </c>
      <c r="I844" s="97" t="s">
        <v>1773</v>
      </c>
      <c r="J844" s="128">
        <v>66</v>
      </c>
      <c r="K844" s="97" t="s">
        <v>1774</v>
      </c>
      <c r="L844" s="128">
        <v>10</v>
      </c>
      <c r="M844" s="97" t="s">
        <v>1775</v>
      </c>
      <c r="N844" s="128">
        <v>8</v>
      </c>
    </row>
    <row r="845" spans="1:14" ht="18" x14ac:dyDescent="0.25">
      <c r="A845" s="100" t="s">
        <v>1776</v>
      </c>
      <c r="B845" s="116" t="s">
        <v>1777</v>
      </c>
      <c r="C845" s="120">
        <v>5</v>
      </c>
      <c r="D845" s="141">
        <v>0.3</v>
      </c>
      <c r="E845" s="100" t="s">
        <v>1778</v>
      </c>
      <c r="F845" s="131">
        <v>2260</v>
      </c>
      <c r="G845" s="100" t="s">
        <v>1779</v>
      </c>
      <c r="H845" s="130">
        <v>627</v>
      </c>
      <c r="I845" s="100" t="s">
        <v>1780</v>
      </c>
      <c r="J845" s="131">
        <v>1240</v>
      </c>
      <c r="K845" s="100" t="s">
        <v>1781</v>
      </c>
      <c r="L845" s="130">
        <v>132</v>
      </c>
      <c r="M845" s="100" t="s">
        <v>1782</v>
      </c>
      <c r="N845" s="130">
        <v>88</v>
      </c>
    </row>
    <row r="846" spans="1:14" ht="18" x14ac:dyDescent="0.25">
      <c r="A846" s="97" t="s">
        <v>1783</v>
      </c>
      <c r="B846" s="114" t="s">
        <v>1784</v>
      </c>
      <c r="C846" s="97" t="s">
        <v>1233</v>
      </c>
      <c r="D846" s="140">
        <v>0.01</v>
      </c>
      <c r="E846" s="97" t="s">
        <v>1785</v>
      </c>
      <c r="F846" s="133" t="s">
        <v>1124</v>
      </c>
      <c r="G846" s="97" t="s">
        <v>1785</v>
      </c>
      <c r="H846" s="133" t="s">
        <v>1124</v>
      </c>
      <c r="I846" s="97" t="s">
        <v>1786</v>
      </c>
      <c r="J846" s="133" t="s">
        <v>1124</v>
      </c>
      <c r="K846" s="97" t="s">
        <v>1787</v>
      </c>
      <c r="L846" s="133" t="s">
        <v>1124</v>
      </c>
      <c r="M846" s="97" t="s">
        <v>1788</v>
      </c>
      <c r="N846" s="133" t="s">
        <v>1124</v>
      </c>
    </row>
    <row r="847" spans="1:14" x14ac:dyDescent="0.25">
      <c r="A847" s="100" t="s">
        <v>1789</v>
      </c>
      <c r="B847" s="116" t="s">
        <v>1790</v>
      </c>
      <c r="C847" s="120">
        <v>0.3</v>
      </c>
      <c r="D847" s="141">
        <v>0.16</v>
      </c>
      <c r="E847" s="100" t="s">
        <v>1791</v>
      </c>
      <c r="F847" s="130">
        <v>47</v>
      </c>
      <c r="G847" s="100" t="s">
        <v>1791</v>
      </c>
      <c r="H847" s="130">
        <v>13</v>
      </c>
      <c r="I847" s="100" t="s">
        <v>1792</v>
      </c>
      <c r="J847" s="130">
        <v>14</v>
      </c>
      <c r="K847" s="100" t="s">
        <v>1793</v>
      </c>
      <c r="L847" s="130">
        <v>2</v>
      </c>
      <c r="M847" s="100" t="s">
        <v>1794</v>
      </c>
      <c r="N847" s="130">
        <v>2</v>
      </c>
    </row>
    <row r="848" spans="1:14" ht="18" x14ac:dyDescent="0.25">
      <c r="A848" s="97" t="s">
        <v>1795</v>
      </c>
      <c r="B848" s="114" t="s">
        <v>1796</v>
      </c>
      <c r="C848" s="108">
        <v>13.5</v>
      </c>
      <c r="D848" s="140">
        <v>1.02</v>
      </c>
      <c r="E848" s="97" t="s">
        <v>1797</v>
      </c>
      <c r="F848" s="129">
        <v>8010</v>
      </c>
      <c r="G848" s="97" t="s">
        <v>1798</v>
      </c>
      <c r="H848" s="129">
        <v>2820</v>
      </c>
      <c r="I848" s="97" t="s">
        <v>1522</v>
      </c>
      <c r="J848" s="129">
        <v>6600</v>
      </c>
      <c r="K848" s="97" t="s">
        <v>1799</v>
      </c>
      <c r="L848" s="129">
        <v>1530</v>
      </c>
      <c r="M848" s="97" t="s">
        <v>1800</v>
      </c>
      <c r="N848" s="128">
        <v>436</v>
      </c>
    </row>
    <row r="849" spans="1:14" x14ac:dyDescent="0.25">
      <c r="A849" s="100" t="s">
        <v>1801</v>
      </c>
      <c r="B849" s="116" t="s">
        <v>1802</v>
      </c>
      <c r="C849" s="120">
        <v>4.7</v>
      </c>
      <c r="D849" s="141">
        <v>0.36</v>
      </c>
      <c r="E849" s="100" t="s">
        <v>1803</v>
      </c>
      <c r="F849" s="131">
        <v>1530</v>
      </c>
      <c r="G849" s="100" t="s">
        <v>1804</v>
      </c>
      <c r="H849" s="130">
        <v>421</v>
      </c>
      <c r="I849" s="100" t="s">
        <v>1805</v>
      </c>
      <c r="J849" s="130">
        <v>809</v>
      </c>
      <c r="K849" s="100" t="s">
        <v>1806</v>
      </c>
      <c r="L849" s="130">
        <v>86</v>
      </c>
      <c r="M849" s="100" t="s">
        <v>1807</v>
      </c>
      <c r="N849" s="130">
        <v>59</v>
      </c>
    </row>
    <row r="850" spans="1:14" x14ac:dyDescent="0.25">
      <c r="A850" s="97" t="s">
        <v>1808</v>
      </c>
      <c r="B850" s="114" t="s">
        <v>1809</v>
      </c>
      <c r="C850" s="115">
        <v>4.7</v>
      </c>
      <c r="D850" s="140">
        <v>0.42</v>
      </c>
      <c r="E850" s="97" t="s">
        <v>1810</v>
      </c>
      <c r="F850" s="129">
        <v>1760</v>
      </c>
      <c r="G850" s="97" t="s">
        <v>1811</v>
      </c>
      <c r="H850" s="128">
        <v>486</v>
      </c>
      <c r="I850" s="97" t="s">
        <v>1812</v>
      </c>
      <c r="J850" s="128">
        <v>934</v>
      </c>
      <c r="K850" s="97" t="s">
        <v>1813</v>
      </c>
      <c r="L850" s="128">
        <v>99</v>
      </c>
      <c r="M850" s="97" t="s">
        <v>1814</v>
      </c>
      <c r="N850" s="128">
        <v>68</v>
      </c>
    </row>
    <row r="851" spans="1:14" x14ac:dyDescent="0.25">
      <c r="A851" s="100" t="s">
        <v>1815</v>
      </c>
      <c r="B851" s="116" t="s">
        <v>1816</v>
      </c>
      <c r="C851" s="120">
        <v>4.7</v>
      </c>
      <c r="D851" s="141">
        <v>0.35</v>
      </c>
      <c r="E851" s="100" t="s">
        <v>1817</v>
      </c>
      <c r="F851" s="131">
        <v>1480</v>
      </c>
      <c r="G851" s="100" t="s">
        <v>1818</v>
      </c>
      <c r="H851" s="130">
        <v>407</v>
      </c>
      <c r="I851" s="100" t="s">
        <v>1819</v>
      </c>
      <c r="J851" s="130">
        <v>783</v>
      </c>
      <c r="K851" s="100" t="s">
        <v>1820</v>
      </c>
      <c r="L851" s="130">
        <v>83</v>
      </c>
      <c r="M851" s="100" t="s">
        <v>1821</v>
      </c>
      <c r="N851" s="130">
        <v>57</v>
      </c>
    </row>
    <row r="852" spans="1:14" x14ac:dyDescent="0.25">
      <c r="A852" s="97" t="s">
        <v>1822</v>
      </c>
      <c r="B852" s="114" t="s">
        <v>1823</v>
      </c>
      <c r="C852" s="115">
        <v>0.8</v>
      </c>
      <c r="D852" s="140">
        <v>0.3</v>
      </c>
      <c r="E852" s="97" t="s">
        <v>1824</v>
      </c>
      <c r="F852" s="128">
        <v>209</v>
      </c>
      <c r="G852" s="97" t="s">
        <v>1824</v>
      </c>
      <c r="H852" s="128">
        <v>57</v>
      </c>
      <c r="I852" s="97" t="s">
        <v>1825</v>
      </c>
      <c r="J852" s="128">
        <v>66</v>
      </c>
      <c r="K852" s="97" t="s">
        <v>1826</v>
      </c>
      <c r="L852" s="128">
        <v>10</v>
      </c>
      <c r="M852" s="97" t="s">
        <v>1827</v>
      </c>
      <c r="N852" s="128">
        <v>8</v>
      </c>
    </row>
    <row r="853" spans="1:14" x14ac:dyDescent="0.25">
      <c r="A853" s="100" t="s">
        <v>1828</v>
      </c>
      <c r="B853" s="116" t="s">
        <v>1829</v>
      </c>
      <c r="C853" s="120">
        <v>0.8</v>
      </c>
      <c r="D853" s="116" t="s">
        <v>1830</v>
      </c>
      <c r="E853" s="100" t="s">
        <v>1831</v>
      </c>
      <c r="F853" s="130">
        <v>237</v>
      </c>
      <c r="G853" s="100" t="s">
        <v>1831</v>
      </c>
      <c r="H853" s="130">
        <v>65</v>
      </c>
      <c r="I853" s="100" t="s">
        <v>1820</v>
      </c>
      <c r="J853" s="130">
        <v>75</v>
      </c>
      <c r="K853" s="100" t="s">
        <v>1345</v>
      </c>
      <c r="L853" s="130">
        <v>11</v>
      </c>
      <c r="M853" s="100" t="s">
        <v>1832</v>
      </c>
      <c r="N853" s="130">
        <v>9</v>
      </c>
    </row>
    <row r="854" spans="1:14" x14ac:dyDescent="0.25">
      <c r="A854" s="97" t="s">
        <v>1833</v>
      </c>
      <c r="B854" s="114" t="s">
        <v>1834</v>
      </c>
      <c r="C854" s="115">
        <v>0.8</v>
      </c>
      <c r="D854" s="140">
        <v>0.24</v>
      </c>
      <c r="E854" s="97" t="s">
        <v>1835</v>
      </c>
      <c r="F854" s="128">
        <v>163</v>
      </c>
      <c r="G854" s="97" t="s">
        <v>1835</v>
      </c>
      <c r="H854" s="128">
        <v>44</v>
      </c>
      <c r="I854" s="97" t="s">
        <v>1836</v>
      </c>
      <c r="J854" s="128">
        <v>52</v>
      </c>
      <c r="K854" s="97" t="s">
        <v>1837</v>
      </c>
      <c r="L854" s="128">
        <v>8</v>
      </c>
      <c r="M854" s="97" t="s">
        <v>1838</v>
      </c>
      <c r="N854" s="128">
        <v>6</v>
      </c>
    </row>
    <row r="855" spans="1:14" ht="18" x14ac:dyDescent="0.25">
      <c r="A855" s="100" t="s">
        <v>1839</v>
      </c>
      <c r="B855" s="116" t="s">
        <v>1840</v>
      </c>
      <c r="C855" s="111">
        <v>25</v>
      </c>
      <c r="D855" s="141">
        <v>0.65</v>
      </c>
      <c r="E855" s="100" t="s">
        <v>1841</v>
      </c>
      <c r="F855" s="150">
        <v>11000</v>
      </c>
      <c r="G855" s="100" t="s">
        <v>1842</v>
      </c>
      <c r="H855" s="131">
        <v>5350</v>
      </c>
      <c r="I855" s="100" t="s">
        <v>1843</v>
      </c>
      <c r="J855" s="150">
        <v>10300</v>
      </c>
      <c r="K855" s="100" t="s">
        <v>1214</v>
      </c>
      <c r="L855" s="131">
        <v>4770</v>
      </c>
      <c r="M855" s="100" t="s">
        <v>1844</v>
      </c>
      <c r="N855" s="130">
        <v>1420</v>
      </c>
    </row>
    <row r="856" spans="1:14" ht="18" x14ac:dyDescent="0.25">
      <c r="A856" s="97" t="s">
        <v>1845</v>
      </c>
      <c r="B856" s="114" t="s">
        <v>1846</v>
      </c>
      <c r="C856" s="108">
        <v>12.9</v>
      </c>
      <c r="D856" s="140">
        <v>0.86</v>
      </c>
      <c r="E856" s="97" t="s">
        <v>1847</v>
      </c>
      <c r="F856" s="129">
        <v>8430</v>
      </c>
      <c r="G856" s="97" t="s">
        <v>1848</v>
      </c>
      <c r="H856" s="129">
        <v>2910</v>
      </c>
      <c r="I856" s="97" t="s">
        <v>1490</v>
      </c>
      <c r="J856" s="129">
        <v>6860</v>
      </c>
      <c r="K856" s="97" t="s">
        <v>1849</v>
      </c>
      <c r="L856" s="129">
        <v>1500</v>
      </c>
      <c r="M856" s="97" t="s">
        <v>1850</v>
      </c>
      <c r="N856" s="128">
        <v>442</v>
      </c>
    </row>
    <row r="857" spans="1:14" x14ac:dyDescent="0.25">
      <c r="A857" s="100" t="s">
        <v>1851</v>
      </c>
      <c r="B857" s="116" t="s">
        <v>1852</v>
      </c>
      <c r="C857" s="120">
        <v>1.9</v>
      </c>
      <c r="D857" s="141">
        <v>0.26</v>
      </c>
      <c r="E857" s="100" t="s">
        <v>1853</v>
      </c>
      <c r="F857" s="130">
        <v>668</v>
      </c>
      <c r="G857" s="100" t="s">
        <v>1853</v>
      </c>
      <c r="H857" s="130">
        <v>182</v>
      </c>
      <c r="I857" s="100" t="s">
        <v>1417</v>
      </c>
      <c r="J857" s="130">
        <v>243</v>
      </c>
      <c r="K857" s="100" t="s">
        <v>1854</v>
      </c>
      <c r="L857" s="130">
        <v>32</v>
      </c>
      <c r="M857" s="100" t="s">
        <v>1037</v>
      </c>
      <c r="N857" s="130">
        <v>25</v>
      </c>
    </row>
    <row r="858" spans="1:14" ht="18" x14ac:dyDescent="0.25">
      <c r="A858" s="97" t="s">
        <v>1855</v>
      </c>
      <c r="B858" s="114" t="s">
        <v>1856</v>
      </c>
      <c r="C858" s="108">
        <v>12.9</v>
      </c>
      <c r="D858" s="114" t="s">
        <v>1857</v>
      </c>
      <c r="E858" s="97" t="s">
        <v>1858</v>
      </c>
      <c r="F858" s="129">
        <v>7900</v>
      </c>
      <c r="G858" s="97" t="s">
        <v>1859</v>
      </c>
      <c r="H858" s="129">
        <v>2730</v>
      </c>
      <c r="I858" s="97" t="s">
        <v>1448</v>
      </c>
      <c r="J858" s="129">
        <v>6430</v>
      </c>
      <c r="K858" s="97" t="s">
        <v>1860</v>
      </c>
      <c r="L858" s="129">
        <v>1410</v>
      </c>
      <c r="M858" s="97" t="s">
        <v>1861</v>
      </c>
      <c r="N858" s="128">
        <v>415</v>
      </c>
    </row>
    <row r="859" spans="1:14" ht="18" x14ac:dyDescent="0.25">
      <c r="A859" s="100" t="s">
        <v>1862</v>
      </c>
      <c r="B859" s="116" t="s">
        <v>1863</v>
      </c>
      <c r="C859" s="111">
        <v>12.9</v>
      </c>
      <c r="D859" s="116" t="s">
        <v>1864</v>
      </c>
      <c r="E859" s="100" t="s">
        <v>1865</v>
      </c>
      <c r="F859" s="131">
        <v>8270</v>
      </c>
      <c r="G859" s="100" t="s">
        <v>1866</v>
      </c>
      <c r="H859" s="131">
        <v>2850</v>
      </c>
      <c r="I859" s="100" t="s">
        <v>951</v>
      </c>
      <c r="J859" s="131">
        <v>6730</v>
      </c>
      <c r="K859" s="100" t="s">
        <v>1867</v>
      </c>
      <c r="L859" s="131">
        <v>1480</v>
      </c>
      <c r="M859" s="100" t="s">
        <v>1868</v>
      </c>
      <c r="N859" s="130">
        <v>434</v>
      </c>
    </row>
    <row r="860" spans="1:14" ht="18" x14ac:dyDescent="0.25">
      <c r="A860" s="97" t="s">
        <v>1869</v>
      </c>
      <c r="B860" s="114" t="s">
        <v>1870</v>
      </c>
      <c r="C860" s="108">
        <v>25</v>
      </c>
      <c r="D860" s="114" t="s">
        <v>1871</v>
      </c>
      <c r="E860" s="97" t="s">
        <v>1872</v>
      </c>
      <c r="F860" s="149">
        <v>10900</v>
      </c>
      <c r="G860" s="97" t="s">
        <v>1873</v>
      </c>
      <c r="H860" s="129">
        <v>5300</v>
      </c>
      <c r="I860" s="97" t="s">
        <v>1874</v>
      </c>
      <c r="J860" s="149">
        <v>10200</v>
      </c>
      <c r="K860" s="97" t="s">
        <v>1875</v>
      </c>
      <c r="L860" s="129">
        <v>4730</v>
      </c>
      <c r="M860" s="97" t="s">
        <v>1876</v>
      </c>
      <c r="N860" s="128">
        <v>1400</v>
      </c>
    </row>
    <row r="861" spans="1:14" ht="36" x14ac:dyDescent="0.25">
      <c r="A861" s="122" t="s">
        <v>1877</v>
      </c>
      <c r="B861" s="121" t="s">
        <v>1878</v>
      </c>
      <c r="C861" s="159">
        <v>13.5</v>
      </c>
      <c r="D861" s="121" t="s">
        <v>1879</v>
      </c>
      <c r="E861" s="122" t="s">
        <v>1880</v>
      </c>
      <c r="F861" s="155">
        <v>11100</v>
      </c>
      <c r="G861" s="122" t="s">
        <v>1881</v>
      </c>
      <c r="H861" s="154">
        <v>3890</v>
      </c>
      <c r="I861" s="122" t="s">
        <v>1882</v>
      </c>
      <c r="J861" s="154">
        <v>9110</v>
      </c>
      <c r="K861" s="122" t="s">
        <v>1682</v>
      </c>
      <c r="L861" s="154">
        <v>2120</v>
      </c>
      <c r="M861" s="122" t="s">
        <v>1883</v>
      </c>
      <c r="N861" s="160">
        <v>602</v>
      </c>
    </row>
    <row r="862" spans="1:14" ht="18" x14ac:dyDescent="0.25">
      <c r="A862" s="93" t="s">
        <v>1884</v>
      </c>
      <c r="B862" s="136" t="s">
        <v>1885</v>
      </c>
      <c r="C862" s="126">
        <v>25</v>
      </c>
      <c r="D862" s="136" t="s">
        <v>1886</v>
      </c>
      <c r="E862" s="93" t="s">
        <v>1887</v>
      </c>
      <c r="F862" s="127">
        <v>15100</v>
      </c>
      <c r="G862" s="93" t="s">
        <v>1888</v>
      </c>
      <c r="H862" s="157">
        <v>7330</v>
      </c>
      <c r="I862" s="93" t="s">
        <v>1889</v>
      </c>
      <c r="J862" s="127">
        <v>14100</v>
      </c>
      <c r="K862" s="93" t="s">
        <v>1890</v>
      </c>
      <c r="L862" s="157">
        <v>6530</v>
      </c>
      <c r="M862" s="93" t="s">
        <v>1891</v>
      </c>
      <c r="N862" s="138">
        <v>1940</v>
      </c>
    </row>
    <row r="863" spans="1:14" ht="18" x14ac:dyDescent="0.25">
      <c r="A863" s="97" t="s">
        <v>1892</v>
      </c>
      <c r="B863" s="114" t="s">
        <v>1893</v>
      </c>
      <c r="C863" s="115">
        <v>0.8</v>
      </c>
      <c r="D863" s="114" t="s">
        <v>1894</v>
      </c>
      <c r="E863" s="97" t="s">
        <v>959</v>
      </c>
      <c r="F863" s="128">
        <v>223</v>
      </c>
      <c r="G863" s="97" t="s">
        <v>959</v>
      </c>
      <c r="H863" s="128">
        <v>61</v>
      </c>
      <c r="I863" s="97" t="s">
        <v>1895</v>
      </c>
      <c r="J863" s="128">
        <v>70</v>
      </c>
      <c r="K863" s="97" t="s">
        <v>1896</v>
      </c>
      <c r="L863" s="128">
        <v>10</v>
      </c>
      <c r="M863" s="97" t="s">
        <v>1897</v>
      </c>
      <c r="N863" s="128">
        <v>8</v>
      </c>
    </row>
    <row r="864" spans="1:14" ht="18" x14ac:dyDescent="0.25">
      <c r="A864" s="100" t="s">
        <v>1898</v>
      </c>
      <c r="B864" s="116" t="s">
        <v>1899</v>
      </c>
      <c r="C864" s="100" t="s">
        <v>1900</v>
      </c>
      <c r="D864" s="116" t="s">
        <v>1901</v>
      </c>
      <c r="E864" s="100" t="s">
        <v>1902</v>
      </c>
      <c r="F864" s="132" t="s">
        <v>1124</v>
      </c>
      <c r="G864" s="100" t="s">
        <v>1902</v>
      </c>
      <c r="H864" s="132" t="s">
        <v>1124</v>
      </c>
      <c r="I864" s="100" t="s">
        <v>1903</v>
      </c>
      <c r="J864" s="132" t="s">
        <v>1124</v>
      </c>
      <c r="K864" s="100" t="s">
        <v>1904</v>
      </c>
      <c r="L864" s="132" t="s">
        <v>1124</v>
      </c>
      <c r="M864" s="100" t="s">
        <v>1905</v>
      </c>
      <c r="N864" s="132" t="s">
        <v>1124</v>
      </c>
    </row>
    <row r="865" spans="1:14" ht="18" x14ac:dyDescent="0.25">
      <c r="A865" s="97" t="s">
        <v>1906</v>
      </c>
      <c r="B865" s="114" t="s">
        <v>1907</v>
      </c>
      <c r="C865" s="115">
        <v>6.2</v>
      </c>
      <c r="D865" s="114" t="s">
        <v>1908</v>
      </c>
      <c r="E865" s="97" t="s">
        <v>1909</v>
      </c>
      <c r="F865" s="129">
        <v>3080</v>
      </c>
      <c r="G865" s="97" t="s">
        <v>1910</v>
      </c>
      <c r="H865" s="128">
        <v>871</v>
      </c>
      <c r="I865" s="97" t="s">
        <v>1707</v>
      </c>
      <c r="J865" s="129">
        <v>1880</v>
      </c>
      <c r="K865" s="97" t="s">
        <v>925</v>
      </c>
      <c r="L865" s="128">
        <v>207</v>
      </c>
      <c r="M865" s="97" t="s">
        <v>1911</v>
      </c>
      <c r="N865" s="128">
        <v>122</v>
      </c>
    </row>
    <row r="866" spans="1:14" ht="18" x14ac:dyDescent="0.25">
      <c r="A866" s="100" t="s">
        <v>1912</v>
      </c>
      <c r="B866" s="116" t="s">
        <v>1913</v>
      </c>
      <c r="C866" s="120">
        <v>1</v>
      </c>
      <c r="D866" s="116" t="s">
        <v>1914</v>
      </c>
      <c r="E866" s="100" t="s">
        <v>1915</v>
      </c>
      <c r="F866" s="130">
        <v>204</v>
      </c>
      <c r="G866" s="100" t="s">
        <v>1915</v>
      </c>
      <c r="H866" s="130">
        <v>56</v>
      </c>
      <c r="I866" s="100" t="s">
        <v>1773</v>
      </c>
      <c r="J866" s="130">
        <v>66</v>
      </c>
      <c r="K866" s="100" t="s">
        <v>1916</v>
      </c>
      <c r="L866" s="130">
        <v>10</v>
      </c>
      <c r="M866" s="100" t="s">
        <v>1917</v>
      </c>
      <c r="N866" s="130">
        <v>8</v>
      </c>
    </row>
    <row r="867" spans="1:14" x14ac:dyDescent="0.25">
      <c r="A867" s="97" t="s">
        <v>1918</v>
      </c>
      <c r="B867" s="114" t="s">
        <v>1919</v>
      </c>
      <c r="C867" s="97" t="s">
        <v>1920</v>
      </c>
      <c r="D867" s="114" t="s">
        <v>1921</v>
      </c>
      <c r="E867" s="97" t="s">
        <v>1638</v>
      </c>
      <c r="F867" s="128">
        <v>46</v>
      </c>
      <c r="G867" s="97" t="s">
        <v>1638</v>
      </c>
      <c r="H867" s="128">
        <v>13</v>
      </c>
      <c r="I867" s="97" t="s">
        <v>1922</v>
      </c>
      <c r="J867" s="128">
        <v>14</v>
      </c>
      <c r="K867" s="97" t="s">
        <v>1558</v>
      </c>
      <c r="L867" s="128">
        <v>2</v>
      </c>
      <c r="M867" s="97" t="s">
        <v>1923</v>
      </c>
      <c r="N867" s="128">
        <v>2</v>
      </c>
    </row>
    <row r="868" spans="1:14" x14ac:dyDescent="0.25">
      <c r="A868" s="100" t="s">
        <v>1924</v>
      </c>
      <c r="B868" s="116" t="s">
        <v>1925</v>
      </c>
      <c r="C868" s="120">
        <v>1.1000000000000001</v>
      </c>
      <c r="D868" s="116" t="s">
        <v>1926</v>
      </c>
      <c r="E868" s="100" t="s">
        <v>1206</v>
      </c>
      <c r="F868" s="130">
        <v>528</v>
      </c>
      <c r="G868" s="100" t="s">
        <v>1206</v>
      </c>
      <c r="H868" s="130">
        <v>144</v>
      </c>
      <c r="I868" s="100" t="s">
        <v>1927</v>
      </c>
      <c r="J868" s="130">
        <v>173</v>
      </c>
      <c r="K868" s="100" t="s">
        <v>1928</v>
      </c>
      <c r="L868" s="130">
        <v>25</v>
      </c>
      <c r="M868" s="100" t="s">
        <v>1929</v>
      </c>
      <c r="N868" s="130">
        <v>20</v>
      </c>
    </row>
    <row r="869" spans="1:14" x14ac:dyDescent="0.25">
      <c r="A869" s="97" t="s">
        <v>1930</v>
      </c>
      <c r="B869" s="114" t="s">
        <v>1931</v>
      </c>
      <c r="C869" s="115">
        <v>0.9</v>
      </c>
      <c r="D869" s="114" t="s">
        <v>1932</v>
      </c>
      <c r="E869" s="97" t="s">
        <v>1933</v>
      </c>
      <c r="F869" s="128">
        <v>479</v>
      </c>
      <c r="G869" s="97" t="s">
        <v>1933</v>
      </c>
      <c r="H869" s="128">
        <v>130</v>
      </c>
      <c r="I869" s="97" t="s">
        <v>1934</v>
      </c>
      <c r="J869" s="128">
        <v>153</v>
      </c>
      <c r="K869" s="97" t="s">
        <v>1292</v>
      </c>
      <c r="L869" s="128">
        <v>22</v>
      </c>
      <c r="M869" s="97" t="s">
        <v>1935</v>
      </c>
      <c r="N869" s="128">
        <v>18</v>
      </c>
    </row>
    <row r="870" spans="1:14" x14ac:dyDescent="0.25">
      <c r="A870" s="100" t="s">
        <v>1936</v>
      </c>
      <c r="B870" s="116" t="s">
        <v>1937</v>
      </c>
      <c r="C870" s="120">
        <v>3.3</v>
      </c>
      <c r="D870" s="116" t="s">
        <v>1938</v>
      </c>
      <c r="E870" s="100" t="s">
        <v>1778</v>
      </c>
      <c r="F870" s="131">
        <v>2260</v>
      </c>
      <c r="G870" s="100" t="s">
        <v>1939</v>
      </c>
      <c r="H870" s="130">
        <v>617</v>
      </c>
      <c r="I870" s="100" t="s">
        <v>1940</v>
      </c>
      <c r="J870" s="131">
        <v>1010</v>
      </c>
      <c r="K870" s="100" t="s">
        <v>1941</v>
      </c>
      <c r="L870" s="130">
        <v>115</v>
      </c>
      <c r="M870" s="100" t="s">
        <v>1942</v>
      </c>
      <c r="N870" s="130">
        <v>86</v>
      </c>
    </row>
    <row r="871" spans="1:14" x14ac:dyDescent="0.25">
      <c r="A871" s="97" t="s">
        <v>1943</v>
      </c>
      <c r="B871" s="114" t="s">
        <v>1944</v>
      </c>
      <c r="C871" s="115">
        <v>4.4000000000000004</v>
      </c>
      <c r="D871" s="114" t="s">
        <v>1945</v>
      </c>
      <c r="E871" s="97" t="s">
        <v>1946</v>
      </c>
      <c r="F871" s="129">
        <v>2730</v>
      </c>
      <c r="G871" s="97" t="s">
        <v>1947</v>
      </c>
      <c r="H871" s="128">
        <v>751</v>
      </c>
      <c r="I871" s="97" t="s">
        <v>1948</v>
      </c>
      <c r="J871" s="129">
        <v>1400</v>
      </c>
      <c r="K871" s="97" t="s">
        <v>1949</v>
      </c>
      <c r="L871" s="128">
        <v>150</v>
      </c>
      <c r="M871" s="97" t="s">
        <v>1599</v>
      </c>
      <c r="N871" s="128">
        <v>105</v>
      </c>
    </row>
    <row r="872" spans="1:14" ht="18" x14ac:dyDescent="0.25">
      <c r="A872" s="100" t="s">
        <v>1950</v>
      </c>
      <c r="B872" s="116" t="s">
        <v>1951</v>
      </c>
      <c r="C872" s="120">
        <v>2</v>
      </c>
      <c r="D872" s="141">
        <v>0.28999999999999998</v>
      </c>
      <c r="E872" s="100" t="s">
        <v>1952</v>
      </c>
      <c r="F872" s="130">
        <v>815</v>
      </c>
      <c r="G872" s="100" t="s">
        <v>1952</v>
      </c>
      <c r="H872" s="130">
        <v>222</v>
      </c>
      <c r="I872" s="100" t="s">
        <v>1694</v>
      </c>
      <c r="J872" s="130">
        <v>301</v>
      </c>
      <c r="K872" s="100" t="s">
        <v>1953</v>
      </c>
      <c r="L872" s="130">
        <v>39</v>
      </c>
      <c r="M872" s="100" t="s">
        <v>1954</v>
      </c>
      <c r="N872" s="130">
        <v>31</v>
      </c>
    </row>
    <row r="873" spans="1:14" ht="18" x14ac:dyDescent="0.25">
      <c r="A873" s="97" t="s">
        <v>1955</v>
      </c>
      <c r="B873" s="114" t="s">
        <v>1956</v>
      </c>
      <c r="C873" s="115">
        <v>2</v>
      </c>
      <c r="D873" s="140">
        <v>0.56000000000000005</v>
      </c>
      <c r="E873" s="97" t="s">
        <v>1179</v>
      </c>
      <c r="F873" s="128">
        <v>868</v>
      </c>
      <c r="G873" s="97" t="s">
        <v>1179</v>
      </c>
      <c r="H873" s="128">
        <v>236</v>
      </c>
      <c r="I873" s="97" t="s">
        <v>1957</v>
      </c>
      <c r="J873" s="128">
        <v>320</v>
      </c>
      <c r="K873" s="97" t="s">
        <v>1958</v>
      </c>
      <c r="L873" s="128">
        <v>42</v>
      </c>
      <c r="M873" s="97" t="s">
        <v>1182</v>
      </c>
      <c r="N873" s="128">
        <v>33</v>
      </c>
    </row>
    <row r="874" spans="1:14" ht="18" x14ac:dyDescent="0.25">
      <c r="A874" s="100" t="s">
        <v>1959</v>
      </c>
      <c r="B874" s="116" t="s">
        <v>1960</v>
      </c>
      <c r="C874" s="120">
        <v>2</v>
      </c>
      <c r="D874" s="141">
        <v>0.76</v>
      </c>
      <c r="E874" s="100" t="s">
        <v>1952</v>
      </c>
      <c r="F874" s="130">
        <v>812</v>
      </c>
      <c r="G874" s="100" t="s">
        <v>1952</v>
      </c>
      <c r="H874" s="130">
        <v>221</v>
      </c>
      <c r="I874" s="100" t="s">
        <v>1961</v>
      </c>
      <c r="J874" s="130">
        <v>299</v>
      </c>
      <c r="K874" s="100" t="s">
        <v>1962</v>
      </c>
      <c r="L874" s="130">
        <v>39</v>
      </c>
      <c r="M874" s="100" t="s">
        <v>1963</v>
      </c>
      <c r="N874" s="130">
        <v>31</v>
      </c>
    </row>
    <row r="875" spans="1:14" ht="18" x14ac:dyDescent="0.25">
      <c r="A875" s="97" t="s">
        <v>1964</v>
      </c>
      <c r="B875" s="114" t="s">
        <v>1965</v>
      </c>
      <c r="C875" s="108">
        <v>40</v>
      </c>
      <c r="D875" s="140">
        <v>0.48</v>
      </c>
      <c r="E875" s="97" t="s">
        <v>1966</v>
      </c>
      <c r="F875" s="129">
        <v>7170</v>
      </c>
      <c r="G875" s="97" t="s">
        <v>1967</v>
      </c>
      <c r="H875" s="129">
        <v>4550</v>
      </c>
      <c r="I875" s="97" t="s">
        <v>1968</v>
      </c>
      <c r="J875" s="129">
        <v>7090</v>
      </c>
      <c r="K875" s="97" t="s">
        <v>1969</v>
      </c>
      <c r="L875" s="129">
        <v>4690</v>
      </c>
      <c r="M875" s="97" t="s">
        <v>1337</v>
      </c>
      <c r="N875" s="128">
        <v>2040</v>
      </c>
    </row>
    <row r="876" spans="1:14" ht="18" x14ac:dyDescent="0.25">
      <c r="A876" s="100" t="s">
        <v>1970</v>
      </c>
      <c r="B876" s="116" t="s">
        <v>1971</v>
      </c>
      <c r="C876" s="100" t="s">
        <v>1972</v>
      </c>
      <c r="D876" s="141">
        <v>0.06</v>
      </c>
      <c r="E876" s="100" t="s">
        <v>1973</v>
      </c>
      <c r="F876" s="130">
        <v>2</v>
      </c>
      <c r="G876" s="100" t="s">
        <v>1973</v>
      </c>
      <c r="H876" s="132" t="s">
        <v>1124</v>
      </c>
      <c r="I876" s="100" t="s">
        <v>1974</v>
      </c>
      <c r="J876" s="132" t="s">
        <v>1124</v>
      </c>
      <c r="K876" s="100" t="s">
        <v>1975</v>
      </c>
      <c r="L876" s="132" t="s">
        <v>1124</v>
      </c>
      <c r="M876" s="100" t="s">
        <v>1976</v>
      </c>
      <c r="N876" s="132" t="s">
        <v>1124</v>
      </c>
    </row>
    <row r="877" spans="1:14" ht="18" x14ac:dyDescent="0.25">
      <c r="A877" s="97" t="s">
        <v>1977</v>
      </c>
      <c r="B877" s="114" t="s">
        <v>1978</v>
      </c>
      <c r="C877" s="97" t="s">
        <v>1972</v>
      </c>
      <c r="D877" s="140">
        <v>7.0000000000000007E-2</v>
      </c>
      <c r="E877" s="97" t="s">
        <v>1979</v>
      </c>
      <c r="F877" s="128">
        <v>1</v>
      </c>
      <c r="G877" s="97" t="s">
        <v>1979</v>
      </c>
      <c r="H877" s="133" t="s">
        <v>1124</v>
      </c>
      <c r="I877" s="97" t="s">
        <v>1980</v>
      </c>
      <c r="J877" s="133" t="s">
        <v>1124</v>
      </c>
      <c r="K877" s="97" t="s">
        <v>1981</v>
      </c>
      <c r="L877" s="133" t="s">
        <v>1124</v>
      </c>
      <c r="M877" s="97" t="s">
        <v>1982</v>
      </c>
      <c r="N877" s="133" t="s">
        <v>1124</v>
      </c>
    </row>
    <row r="878" spans="1:14" ht="18" x14ac:dyDescent="0.25">
      <c r="A878" s="116" t="s">
        <v>1983</v>
      </c>
      <c r="B878" s="116" t="s">
        <v>1984</v>
      </c>
      <c r="C878" s="100" t="s">
        <v>1972</v>
      </c>
      <c r="D878" s="141">
        <v>0.05</v>
      </c>
      <c r="E878" s="100" t="s">
        <v>1985</v>
      </c>
      <c r="F878" s="132" t="s">
        <v>1124</v>
      </c>
      <c r="G878" s="100" t="s">
        <v>1985</v>
      </c>
      <c r="H878" s="132" t="s">
        <v>1124</v>
      </c>
      <c r="I878" s="100" t="s">
        <v>1657</v>
      </c>
      <c r="J878" s="132" t="s">
        <v>1124</v>
      </c>
      <c r="K878" s="100" t="s">
        <v>1986</v>
      </c>
      <c r="L878" s="132" t="s">
        <v>1124</v>
      </c>
      <c r="M878" s="100" t="s">
        <v>1987</v>
      </c>
      <c r="N878" s="132" t="s">
        <v>1124</v>
      </c>
    </row>
    <row r="879" spans="1:14" ht="18" x14ac:dyDescent="0.25">
      <c r="A879" s="97" t="s">
        <v>1988</v>
      </c>
      <c r="B879" s="114" t="s">
        <v>1989</v>
      </c>
      <c r="C879" s="115">
        <v>1.4</v>
      </c>
      <c r="D879" s="140">
        <v>0.21</v>
      </c>
      <c r="E879" s="97" t="s">
        <v>1990</v>
      </c>
      <c r="F879" s="128">
        <v>449</v>
      </c>
      <c r="G879" s="97" t="s">
        <v>1990</v>
      </c>
      <c r="H879" s="128">
        <v>122</v>
      </c>
      <c r="I879" s="97" t="s">
        <v>1934</v>
      </c>
      <c r="J879" s="128">
        <v>153</v>
      </c>
      <c r="K879" s="97" t="s">
        <v>1071</v>
      </c>
      <c r="L879" s="128">
        <v>21</v>
      </c>
      <c r="M879" s="97" t="s">
        <v>1991</v>
      </c>
      <c r="N879" s="128">
        <v>17</v>
      </c>
    </row>
    <row r="880" spans="1:14" ht="18" x14ac:dyDescent="0.25">
      <c r="A880" s="100" t="s">
        <v>1992</v>
      </c>
      <c r="B880" s="116" t="s">
        <v>1993</v>
      </c>
      <c r="C880" s="111">
        <v>800</v>
      </c>
      <c r="D880" s="141">
        <v>0.65</v>
      </c>
      <c r="E880" s="100" t="s">
        <v>1994</v>
      </c>
      <c r="F880" s="131">
        <v>7500</v>
      </c>
      <c r="G880" s="100" t="s">
        <v>1995</v>
      </c>
      <c r="H880" s="131">
        <v>9710</v>
      </c>
      <c r="I880" s="100" t="s">
        <v>1996</v>
      </c>
      <c r="J880" s="131">
        <v>8070</v>
      </c>
      <c r="K880" s="100" t="s">
        <v>1997</v>
      </c>
      <c r="L880" s="131">
        <v>9910</v>
      </c>
      <c r="M880" s="100" t="s">
        <v>1585</v>
      </c>
      <c r="N880" s="150">
        <v>11300</v>
      </c>
    </row>
    <row r="881" spans="1:14" x14ac:dyDescent="0.25">
      <c r="A881" s="97" t="s">
        <v>1998</v>
      </c>
      <c r="B881" s="114" t="s">
        <v>1999</v>
      </c>
      <c r="C881" s="97" t="s">
        <v>2000</v>
      </c>
      <c r="D881" s="140">
        <v>0.02</v>
      </c>
      <c r="E881" s="97" t="s">
        <v>2001</v>
      </c>
      <c r="F881" s="133" t="s">
        <v>1124</v>
      </c>
      <c r="G881" s="97" t="s">
        <v>2001</v>
      </c>
      <c r="H881" s="133" t="s">
        <v>1124</v>
      </c>
      <c r="I881" s="97" t="s">
        <v>2002</v>
      </c>
      <c r="J881" s="133" t="s">
        <v>1124</v>
      </c>
      <c r="K881" s="97" t="s">
        <v>2003</v>
      </c>
      <c r="L881" s="133" t="s">
        <v>1124</v>
      </c>
      <c r="M881" s="97" t="s">
        <v>2004</v>
      </c>
      <c r="N881" s="133" t="s">
        <v>1124</v>
      </c>
    </row>
    <row r="882" spans="1:14" x14ac:dyDescent="0.25">
      <c r="A882" s="100" t="s">
        <v>2005</v>
      </c>
      <c r="B882" s="116" t="s">
        <v>2006</v>
      </c>
      <c r="C882" s="120">
        <v>3.5</v>
      </c>
      <c r="D882" s="116" t="s">
        <v>2007</v>
      </c>
      <c r="E882" s="100" t="s">
        <v>2008</v>
      </c>
      <c r="F882" s="131">
        <v>2150</v>
      </c>
      <c r="G882" s="100" t="s">
        <v>2009</v>
      </c>
      <c r="H882" s="130">
        <v>588</v>
      </c>
      <c r="I882" s="100" t="s">
        <v>2010</v>
      </c>
      <c r="J882" s="130">
        <v>984</v>
      </c>
      <c r="K882" s="100" t="s">
        <v>2011</v>
      </c>
      <c r="L882" s="130">
        <v>111</v>
      </c>
      <c r="M882" s="100" t="s">
        <v>2012</v>
      </c>
      <c r="N882" s="130">
        <v>82</v>
      </c>
    </row>
    <row r="883" spans="1:14" x14ac:dyDescent="0.25">
      <c r="A883" s="97" t="s">
        <v>2013</v>
      </c>
      <c r="B883" s="114" t="s">
        <v>2014</v>
      </c>
      <c r="C883" s="115">
        <v>3.5</v>
      </c>
      <c r="D883" s="114" t="s">
        <v>2015</v>
      </c>
      <c r="E883" s="97" t="s">
        <v>1590</v>
      </c>
      <c r="F883" s="129">
        <v>2130</v>
      </c>
      <c r="G883" s="97" t="s">
        <v>2016</v>
      </c>
      <c r="H883" s="128">
        <v>580</v>
      </c>
      <c r="I883" s="97" t="s">
        <v>2017</v>
      </c>
      <c r="J883" s="128">
        <v>971</v>
      </c>
      <c r="K883" s="97" t="s">
        <v>2018</v>
      </c>
      <c r="L883" s="128">
        <v>110</v>
      </c>
      <c r="M883" s="97" t="s">
        <v>2019</v>
      </c>
      <c r="N883" s="128">
        <v>81</v>
      </c>
    </row>
    <row r="884" spans="1:14" ht="18" x14ac:dyDescent="0.25">
      <c r="A884" s="100" t="s">
        <v>2020</v>
      </c>
      <c r="B884" s="116" t="s">
        <v>2021</v>
      </c>
      <c r="C884" s="120">
        <v>2.6</v>
      </c>
      <c r="D884" s="116" t="s">
        <v>2022</v>
      </c>
      <c r="E884" s="100" t="s">
        <v>1373</v>
      </c>
      <c r="F884" s="131">
        <v>1380</v>
      </c>
      <c r="G884" s="100" t="s">
        <v>1373</v>
      </c>
      <c r="H884" s="130">
        <v>376</v>
      </c>
      <c r="I884" s="100" t="s">
        <v>2023</v>
      </c>
      <c r="J884" s="130">
        <v>555</v>
      </c>
      <c r="K884" s="100" t="s">
        <v>2024</v>
      </c>
      <c r="L884" s="130">
        <v>68</v>
      </c>
      <c r="M884" s="100" t="s">
        <v>2025</v>
      </c>
      <c r="N884" s="130">
        <v>52</v>
      </c>
    </row>
    <row r="885" spans="1:14" ht="18" x14ac:dyDescent="0.25">
      <c r="A885" s="97" t="s">
        <v>2026</v>
      </c>
      <c r="B885" s="114" t="s">
        <v>2027</v>
      </c>
      <c r="C885" s="115">
        <v>3</v>
      </c>
      <c r="D885" s="114" t="s">
        <v>2028</v>
      </c>
      <c r="E885" s="97" t="s">
        <v>2029</v>
      </c>
      <c r="F885" s="129">
        <v>1440</v>
      </c>
      <c r="G885" s="97" t="s">
        <v>2029</v>
      </c>
      <c r="H885" s="128">
        <v>392</v>
      </c>
      <c r="I885" s="97" t="s">
        <v>2030</v>
      </c>
      <c r="J885" s="128">
        <v>613</v>
      </c>
      <c r="K885" s="97" t="s">
        <v>2031</v>
      </c>
      <c r="L885" s="128">
        <v>72</v>
      </c>
      <c r="M885" s="97" t="s">
        <v>2032</v>
      </c>
      <c r="N885" s="128">
        <v>54</v>
      </c>
    </row>
    <row r="886" spans="1:14" x14ac:dyDescent="0.25">
      <c r="A886" s="100" t="s">
        <v>2033</v>
      </c>
      <c r="B886" s="116" t="s">
        <v>2034</v>
      </c>
      <c r="C886" s="120">
        <v>0.4</v>
      </c>
      <c r="D886" s="116" t="s">
        <v>2035</v>
      </c>
      <c r="E886" s="100" t="s">
        <v>2036</v>
      </c>
      <c r="F886" s="130">
        <v>123</v>
      </c>
      <c r="G886" s="100" t="s">
        <v>2036</v>
      </c>
      <c r="H886" s="130">
        <v>33</v>
      </c>
      <c r="I886" s="100" t="s">
        <v>2037</v>
      </c>
      <c r="J886" s="130">
        <v>37</v>
      </c>
      <c r="K886" s="100" t="s">
        <v>2038</v>
      </c>
      <c r="L886" s="130">
        <v>6</v>
      </c>
      <c r="M886" s="100" t="s">
        <v>2039</v>
      </c>
      <c r="N886" s="130">
        <v>5</v>
      </c>
    </row>
    <row r="887" spans="1:14" ht="18" x14ac:dyDescent="0.25">
      <c r="A887" s="97" t="s">
        <v>2040</v>
      </c>
      <c r="B887" s="114" t="s">
        <v>2041</v>
      </c>
      <c r="C887" s="115">
        <v>0.3</v>
      </c>
      <c r="D887" s="114" t="s">
        <v>2042</v>
      </c>
      <c r="E887" s="97" t="s">
        <v>2043</v>
      </c>
      <c r="F887" s="128">
        <v>64</v>
      </c>
      <c r="G887" s="97" t="s">
        <v>2043</v>
      </c>
      <c r="H887" s="128">
        <v>17</v>
      </c>
      <c r="I887" s="97" t="s">
        <v>1071</v>
      </c>
      <c r="J887" s="128">
        <v>19</v>
      </c>
      <c r="K887" s="97" t="s">
        <v>2044</v>
      </c>
      <c r="L887" s="128">
        <v>3</v>
      </c>
      <c r="M887" s="97" t="s">
        <v>2045</v>
      </c>
      <c r="N887" s="128">
        <v>2</v>
      </c>
    </row>
    <row r="888" spans="1:14" x14ac:dyDescent="0.25">
      <c r="A888" s="100" t="s">
        <v>2046</v>
      </c>
      <c r="B888" s="116" t="s">
        <v>2047</v>
      </c>
      <c r="C888" s="120">
        <v>3.2</v>
      </c>
      <c r="D888" s="116" t="s">
        <v>1830</v>
      </c>
      <c r="E888" s="100" t="s">
        <v>2048</v>
      </c>
      <c r="F888" s="131">
        <v>1720</v>
      </c>
      <c r="G888" s="100" t="s">
        <v>2049</v>
      </c>
      <c r="H888" s="130">
        <v>470</v>
      </c>
      <c r="I888" s="100" t="s">
        <v>1374</v>
      </c>
      <c r="J888" s="130">
        <v>755</v>
      </c>
      <c r="K888" s="100" t="s">
        <v>2050</v>
      </c>
      <c r="L888" s="130">
        <v>87</v>
      </c>
      <c r="M888" s="100" t="s">
        <v>1667</v>
      </c>
      <c r="N888" s="130">
        <v>65</v>
      </c>
    </row>
    <row r="889" spans="1:14" ht="15.75" x14ac:dyDescent="0.25">
      <c r="A889" s="97" t="s">
        <v>2051</v>
      </c>
      <c r="B889" s="114" t="s">
        <v>2052</v>
      </c>
      <c r="C889" s="115">
        <v>3.2</v>
      </c>
      <c r="D889" s="114" t="s">
        <v>2053</v>
      </c>
      <c r="E889" s="97" t="s">
        <v>2054</v>
      </c>
      <c r="F889" s="129">
        <v>1220</v>
      </c>
      <c r="G889" s="97" t="s">
        <v>2054</v>
      </c>
      <c r="H889" s="128">
        <v>333</v>
      </c>
      <c r="I889" s="97" t="s">
        <v>2055</v>
      </c>
      <c r="J889" s="128">
        <v>535</v>
      </c>
      <c r="K889" s="97" t="s">
        <v>2056</v>
      </c>
      <c r="L889" s="128">
        <v>62</v>
      </c>
      <c r="M889" s="97" t="s">
        <v>2057</v>
      </c>
      <c r="N889" s="128">
        <v>46</v>
      </c>
    </row>
    <row r="890" spans="1:14" ht="18" x14ac:dyDescent="0.25">
      <c r="A890" s="100" t="s">
        <v>2058</v>
      </c>
      <c r="B890" s="116" t="s">
        <v>2059</v>
      </c>
      <c r="C890" s="100" t="s">
        <v>2060</v>
      </c>
      <c r="D890" s="116" t="s">
        <v>2061</v>
      </c>
      <c r="E890" s="100" t="s">
        <v>2062</v>
      </c>
      <c r="F890" s="130">
        <v>6</v>
      </c>
      <c r="G890" s="100" t="s">
        <v>2062</v>
      </c>
      <c r="H890" s="130">
        <v>2</v>
      </c>
      <c r="I890" s="100" t="s">
        <v>2063</v>
      </c>
      <c r="J890" s="130">
        <v>2</v>
      </c>
      <c r="K890" s="100" t="s">
        <v>2064</v>
      </c>
      <c r="L890" s="132" t="s">
        <v>1124</v>
      </c>
      <c r="M890" s="100" t="s">
        <v>2065</v>
      </c>
      <c r="N890" s="132" t="s">
        <v>1124</v>
      </c>
    </row>
    <row r="891" spans="1:14" ht="18" x14ac:dyDescent="0.25">
      <c r="A891" s="97" t="s">
        <v>2066</v>
      </c>
      <c r="B891" s="114" t="s">
        <v>2067</v>
      </c>
      <c r="C891" s="97" t="s">
        <v>2060</v>
      </c>
      <c r="D891" s="114" t="s">
        <v>2068</v>
      </c>
      <c r="E891" s="97" t="s">
        <v>2069</v>
      </c>
      <c r="F891" s="128">
        <v>6</v>
      </c>
      <c r="G891" s="97" t="s">
        <v>2069</v>
      </c>
      <c r="H891" s="128">
        <v>2</v>
      </c>
      <c r="I891" s="97" t="s">
        <v>2070</v>
      </c>
      <c r="J891" s="128">
        <v>2</v>
      </c>
      <c r="K891" s="97" t="s">
        <v>1364</v>
      </c>
      <c r="L891" s="133" t="s">
        <v>1124</v>
      </c>
      <c r="M891" s="97" t="s">
        <v>2071</v>
      </c>
      <c r="N891" s="133" t="s">
        <v>1124</v>
      </c>
    </row>
    <row r="892" spans="1:14" ht="18" x14ac:dyDescent="0.25">
      <c r="A892" s="100" t="s">
        <v>2072</v>
      </c>
      <c r="B892" s="116" t="s">
        <v>2073</v>
      </c>
      <c r="C892" s="100" t="s">
        <v>2060</v>
      </c>
      <c r="D892" s="116" t="s">
        <v>2074</v>
      </c>
      <c r="E892" s="100" t="s">
        <v>923</v>
      </c>
      <c r="F892" s="130">
        <v>8</v>
      </c>
      <c r="G892" s="100" t="s">
        <v>923</v>
      </c>
      <c r="H892" s="130">
        <v>2</v>
      </c>
      <c r="I892" s="100" t="s">
        <v>2075</v>
      </c>
      <c r="J892" s="130">
        <v>2</v>
      </c>
      <c r="K892" s="100" t="s">
        <v>2076</v>
      </c>
      <c r="L892" s="132" t="s">
        <v>1124</v>
      </c>
      <c r="M892" s="100" t="s">
        <v>2077</v>
      </c>
      <c r="N892" s="132" t="s">
        <v>1124</v>
      </c>
    </row>
    <row r="893" spans="1:14" x14ac:dyDescent="0.25">
      <c r="A893" s="103" t="s">
        <v>2078</v>
      </c>
      <c r="B893" s="117" t="s">
        <v>2079</v>
      </c>
      <c r="C893" s="103" t="s">
        <v>2060</v>
      </c>
      <c r="D893" s="117" t="s">
        <v>2080</v>
      </c>
      <c r="E893" s="103" t="s">
        <v>2081</v>
      </c>
      <c r="F893" s="134">
        <v>8</v>
      </c>
      <c r="G893" s="103" t="s">
        <v>2081</v>
      </c>
      <c r="H893" s="134">
        <v>2</v>
      </c>
      <c r="I893" s="103" t="s">
        <v>2082</v>
      </c>
      <c r="J893" s="134">
        <v>2</v>
      </c>
      <c r="K893" s="103" t="s">
        <v>2083</v>
      </c>
      <c r="L893" s="135" t="s">
        <v>1124</v>
      </c>
      <c r="M893" s="103" t="s">
        <v>2084</v>
      </c>
      <c r="N893" s="135" t="s">
        <v>1124</v>
      </c>
    </row>
    <row r="894" spans="1:14" x14ac:dyDescent="0.25">
      <c r="A894" s="93" t="s">
        <v>2085</v>
      </c>
      <c r="B894" s="136" t="s">
        <v>2086</v>
      </c>
      <c r="C894" s="106">
        <v>1.8</v>
      </c>
      <c r="D894" s="136" t="s">
        <v>2080</v>
      </c>
      <c r="E894" s="93" t="s">
        <v>2087</v>
      </c>
      <c r="F894" s="138">
        <v>350</v>
      </c>
      <c r="G894" s="93" t="s">
        <v>2087</v>
      </c>
      <c r="H894" s="138">
        <v>95</v>
      </c>
      <c r="I894" s="93" t="s">
        <v>2088</v>
      </c>
      <c r="J894" s="138">
        <v>126</v>
      </c>
      <c r="K894" s="93" t="s">
        <v>2089</v>
      </c>
      <c r="L894" s="138">
        <v>17</v>
      </c>
      <c r="M894" s="93" t="s">
        <v>2090</v>
      </c>
      <c r="N894" s="138">
        <v>13</v>
      </c>
    </row>
    <row r="895" spans="1:14" x14ac:dyDescent="0.25">
      <c r="A895" s="97" t="s">
        <v>2091</v>
      </c>
      <c r="B895" s="114" t="s">
        <v>2092</v>
      </c>
      <c r="C895" s="115">
        <v>0.3</v>
      </c>
      <c r="D895" s="114" t="s">
        <v>2093</v>
      </c>
      <c r="E895" s="97" t="s">
        <v>2094</v>
      </c>
      <c r="F895" s="128">
        <v>99</v>
      </c>
      <c r="G895" s="97" t="s">
        <v>2094</v>
      </c>
      <c r="H895" s="128">
        <v>27</v>
      </c>
      <c r="I895" s="97" t="s">
        <v>2095</v>
      </c>
      <c r="J895" s="128">
        <v>30</v>
      </c>
      <c r="K895" s="97" t="s">
        <v>2096</v>
      </c>
      <c r="L895" s="128">
        <v>5</v>
      </c>
      <c r="M895" s="97" t="s">
        <v>2097</v>
      </c>
      <c r="N895" s="128">
        <v>4</v>
      </c>
    </row>
    <row r="896" spans="1:14" ht="18" x14ac:dyDescent="0.25">
      <c r="A896" s="100" t="s">
        <v>2098</v>
      </c>
      <c r="B896" s="116" t="s">
        <v>2099</v>
      </c>
      <c r="C896" s="120">
        <v>0.3</v>
      </c>
      <c r="D896" s="116" t="s">
        <v>2100</v>
      </c>
      <c r="E896" s="100" t="s">
        <v>2101</v>
      </c>
      <c r="F896" s="130">
        <v>113</v>
      </c>
      <c r="G896" s="100" t="s">
        <v>2101</v>
      </c>
      <c r="H896" s="130">
        <v>31</v>
      </c>
      <c r="I896" s="100" t="s">
        <v>2102</v>
      </c>
      <c r="J896" s="130">
        <v>34</v>
      </c>
      <c r="K896" s="100" t="s">
        <v>2103</v>
      </c>
      <c r="L896" s="130">
        <v>5</v>
      </c>
      <c r="M896" s="100" t="s">
        <v>2104</v>
      </c>
      <c r="N896" s="130">
        <v>4</v>
      </c>
    </row>
    <row r="897" spans="1:14" ht="18" x14ac:dyDescent="0.25">
      <c r="A897" s="97" t="s">
        <v>2105</v>
      </c>
      <c r="B897" s="114" t="s">
        <v>2106</v>
      </c>
      <c r="C897" s="97" t="s">
        <v>2060</v>
      </c>
      <c r="D897" s="114" t="s">
        <v>2107</v>
      </c>
      <c r="E897" s="97" t="s">
        <v>2108</v>
      </c>
      <c r="F897" s="128">
        <v>5</v>
      </c>
      <c r="G897" s="97" t="s">
        <v>2108</v>
      </c>
      <c r="H897" s="128">
        <v>1</v>
      </c>
      <c r="I897" s="97" t="s">
        <v>2109</v>
      </c>
      <c r="J897" s="128">
        <v>1</v>
      </c>
      <c r="K897" s="97" t="s">
        <v>2110</v>
      </c>
      <c r="L897" s="133" t="s">
        <v>1124</v>
      </c>
      <c r="M897" s="97" t="s">
        <v>2111</v>
      </c>
      <c r="N897" s="133" t="s">
        <v>1124</v>
      </c>
    </row>
    <row r="898" spans="1:14" ht="18" x14ac:dyDescent="0.25">
      <c r="A898" s="100" t="s">
        <v>2112</v>
      </c>
      <c r="B898" s="116" t="s">
        <v>2113</v>
      </c>
      <c r="C898" s="100" t="s">
        <v>2114</v>
      </c>
      <c r="D898" s="116" t="s">
        <v>2115</v>
      </c>
      <c r="E898" s="100" t="s">
        <v>2116</v>
      </c>
      <c r="F898" s="130">
        <v>25</v>
      </c>
      <c r="G898" s="100" t="s">
        <v>2116</v>
      </c>
      <c r="H898" s="130">
        <v>7</v>
      </c>
      <c r="I898" s="100" t="s">
        <v>2117</v>
      </c>
      <c r="J898" s="130">
        <v>7</v>
      </c>
      <c r="K898" s="100" t="s">
        <v>2118</v>
      </c>
      <c r="L898" s="130">
        <v>1</v>
      </c>
      <c r="M898" s="100" t="s">
        <v>2119</v>
      </c>
      <c r="N898" s="132" t="s">
        <v>1124</v>
      </c>
    </row>
    <row r="899" spans="1:14" x14ac:dyDescent="0.25">
      <c r="A899" s="97" t="s">
        <v>2120</v>
      </c>
      <c r="B899" s="114" t="s">
        <v>2121</v>
      </c>
      <c r="C899" s="115">
        <v>0.6</v>
      </c>
      <c r="D899" s="114" t="s">
        <v>2122</v>
      </c>
      <c r="E899" s="97" t="s">
        <v>2123</v>
      </c>
      <c r="F899" s="128">
        <v>192</v>
      </c>
      <c r="G899" s="97" t="s">
        <v>2123</v>
      </c>
      <c r="H899" s="128">
        <v>52</v>
      </c>
      <c r="I899" s="97" t="s">
        <v>2124</v>
      </c>
      <c r="J899" s="128">
        <v>60</v>
      </c>
      <c r="K899" s="97" t="s">
        <v>2125</v>
      </c>
      <c r="L899" s="128">
        <v>9</v>
      </c>
      <c r="M899" s="97" t="s">
        <v>2126</v>
      </c>
      <c r="N899" s="128">
        <v>7</v>
      </c>
    </row>
    <row r="900" spans="1:14" x14ac:dyDescent="0.25">
      <c r="A900" s="100" t="s">
        <v>2127</v>
      </c>
      <c r="B900" s="116" t="s">
        <v>2128</v>
      </c>
      <c r="C900" s="100" t="s">
        <v>2129</v>
      </c>
      <c r="D900" s="116" t="s">
        <v>2107</v>
      </c>
      <c r="E900" s="100" t="s">
        <v>2130</v>
      </c>
      <c r="F900" s="130">
        <v>12</v>
      </c>
      <c r="G900" s="100" t="s">
        <v>2130</v>
      </c>
      <c r="H900" s="130">
        <v>3</v>
      </c>
      <c r="I900" s="100" t="s">
        <v>2131</v>
      </c>
      <c r="J900" s="130">
        <v>4</v>
      </c>
      <c r="K900" s="100" t="s">
        <v>2132</v>
      </c>
      <c r="L900" s="132" t="s">
        <v>1124</v>
      </c>
      <c r="M900" s="100" t="s">
        <v>1363</v>
      </c>
      <c r="N900" s="132" t="s">
        <v>1124</v>
      </c>
    </row>
    <row r="901" spans="1:14" x14ac:dyDescent="0.25">
      <c r="A901" s="97" t="s">
        <v>2133</v>
      </c>
      <c r="B901" s="114" t="s">
        <v>2134</v>
      </c>
      <c r="C901" s="115">
        <v>0.3</v>
      </c>
      <c r="D901" s="114" t="s">
        <v>2135</v>
      </c>
      <c r="E901" s="97" t="s">
        <v>2136</v>
      </c>
      <c r="F901" s="128">
        <v>99</v>
      </c>
      <c r="G901" s="97" t="s">
        <v>2136</v>
      </c>
      <c r="H901" s="128">
        <v>27</v>
      </c>
      <c r="I901" s="97" t="s">
        <v>2137</v>
      </c>
      <c r="J901" s="128">
        <v>30</v>
      </c>
      <c r="K901" s="97" t="s">
        <v>2138</v>
      </c>
      <c r="L901" s="128">
        <v>5</v>
      </c>
      <c r="M901" s="97" t="s">
        <v>2139</v>
      </c>
      <c r="N901" s="128">
        <v>4</v>
      </c>
    </row>
    <row r="902" spans="1:14" x14ac:dyDescent="0.25">
      <c r="A902" s="100" t="s">
        <v>2140</v>
      </c>
      <c r="B902" s="116" t="s">
        <v>2141</v>
      </c>
      <c r="C902" s="120">
        <v>0.6</v>
      </c>
      <c r="D902" s="141">
        <v>0.2</v>
      </c>
      <c r="E902" s="100" t="s">
        <v>2142</v>
      </c>
      <c r="F902" s="130">
        <v>124</v>
      </c>
      <c r="G902" s="100" t="s">
        <v>2142</v>
      </c>
      <c r="H902" s="130">
        <v>34</v>
      </c>
      <c r="I902" s="100" t="s">
        <v>1264</v>
      </c>
      <c r="J902" s="130">
        <v>38</v>
      </c>
      <c r="K902" s="100" t="s">
        <v>2143</v>
      </c>
      <c r="L902" s="130">
        <v>6</v>
      </c>
      <c r="M902" s="100" t="s">
        <v>2144</v>
      </c>
      <c r="N902" s="130">
        <v>5</v>
      </c>
    </row>
    <row r="903" spans="1:14" x14ac:dyDescent="0.25">
      <c r="A903" s="97" t="s">
        <v>2145</v>
      </c>
      <c r="B903" s="114" t="s">
        <v>2146</v>
      </c>
      <c r="C903" s="115">
        <v>9.8000000000000007</v>
      </c>
      <c r="D903" s="140">
        <v>0.35</v>
      </c>
      <c r="E903" s="97" t="s">
        <v>2147</v>
      </c>
      <c r="F903" s="129">
        <v>3970</v>
      </c>
      <c r="G903" s="97" t="s">
        <v>2148</v>
      </c>
      <c r="H903" s="129">
        <v>1240</v>
      </c>
      <c r="I903" s="97" t="s">
        <v>2149</v>
      </c>
      <c r="J903" s="129">
        <v>2960</v>
      </c>
      <c r="K903" s="97" t="s">
        <v>2150</v>
      </c>
      <c r="L903" s="128">
        <v>467</v>
      </c>
      <c r="M903" s="97" t="s">
        <v>2151</v>
      </c>
      <c r="N903" s="128">
        <v>178</v>
      </c>
    </row>
    <row r="904" spans="1:14" ht="18" x14ac:dyDescent="0.25">
      <c r="A904" s="100" t="s">
        <v>2152</v>
      </c>
      <c r="B904" s="116" t="s">
        <v>2153</v>
      </c>
      <c r="C904" s="120">
        <v>0.4</v>
      </c>
      <c r="D904" s="141">
        <v>0.19</v>
      </c>
      <c r="E904" s="100" t="s">
        <v>2154</v>
      </c>
      <c r="F904" s="130">
        <v>86</v>
      </c>
      <c r="G904" s="100" t="s">
        <v>2154</v>
      </c>
      <c r="H904" s="130">
        <v>23</v>
      </c>
      <c r="I904" s="100" t="s">
        <v>2155</v>
      </c>
      <c r="J904" s="130">
        <v>26</v>
      </c>
      <c r="K904" s="100" t="s">
        <v>2156</v>
      </c>
      <c r="L904" s="130">
        <v>4</v>
      </c>
      <c r="M904" s="100" t="s">
        <v>2157</v>
      </c>
      <c r="N904" s="130">
        <v>3</v>
      </c>
    </row>
    <row r="905" spans="1:14" ht="18" x14ac:dyDescent="0.25">
      <c r="A905" s="114" t="s">
        <v>2158</v>
      </c>
      <c r="B905" s="114" t="s">
        <v>2159</v>
      </c>
      <c r="C905" s="108">
        <v>67</v>
      </c>
      <c r="D905" s="140">
        <v>0.57999999999999996</v>
      </c>
      <c r="E905" s="97" t="s">
        <v>2160</v>
      </c>
      <c r="F905" s="129">
        <v>7940</v>
      </c>
      <c r="G905" s="97" t="s">
        <v>2161</v>
      </c>
      <c r="H905" s="129">
        <v>6490</v>
      </c>
      <c r="I905" s="97" t="s">
        <v>2162</v>
      </c>
      <c r="J905" s="129">
        <v>8140</v>
      </c>
      <c r="K905" s="97" t="s">
        <v>2163</v>
      </c>
      <c r="L905" s="129">
        <v>6960</v>
      </c>
      <c r="M905" s="97" t="s">
        <v>2164</v>
      </c>
      <c r="N905" s="128">
        <v>4380</v>
      </c>
    </row>
    <row r="906" spans="1:14" ht="18" x14ac:dyDescent="0.25">
      <c r="A906" s="100" t="s">
        <v>2165</v>
      </c>
      <c r="B906" s="116" t="s">
        <v>2166</v>
      </c>
      <c r="C906" s="100" t="s">
        <v>2167</v>
      </c>
      <c r="D906" s="141">
        <v>0.11</v>
      </c>
      <c r="E906" s="100" t="s">
        <v>2168</v>
      </c>
      <c r="F906" s="130">
        <v>48</v>
      </c>
      <c r="G906" s="100" t="s">
        <v>2168</v>
      </c>
      <c r="H906" s="130">
        <v>13</v>
      </c>
      <c r="I906" s="100" t="s">
        <v>2169</v>
      </c>
      <c r="J906" s="130">
        <v>14</v>
      </c>
      <c r="K906" s="100" t="s">
        <v>2170</v>
      </c>
      <c r="L906" s="130">
        <v>2</v>
      </c>
      <c r="M906" s="100" t="s">
        <v>2171</v>
      </c>
      <c r="N906" s="130">
        <v>2</v>
      </c>
    </row>
    <row r="907" spans="1:14" ht="18" x14ac:dyDescent="0.25">
      <c r="A907" s="97" t="s">
        <v>2172</v>
      </c>
      <c r="B907" s="114" t="s">
        <v>2173</v>
      </c>
      <c r="C907" s="97" t="s">
        <v>2174</v>
      </c>
      <c r="D907" s="140">
        <v>0.19</v>
      </c>
      <c r="E907" s="97" t="s">
        <v>2175</v>
      </c>
      <c r="F907" s="128">
        <v>63</v>
      </c>
      <c r="G907" s="97" t="s">
        <v>2175</v>
      </c>
      <c r="H907" s="128">
        <v>17</v>
      </c>
      <c r="I907" s="97" t="s">
        <v>2176</v>
      </c>
      <c r="J907" s="128">
        <v>19</v>
      </c>
      <c r="K907" s="97" t="s">
        <v>2157</v>
      </c>
      <c r="L907" s="128">
        <v>3</v>
      </c>
      <c r="M907" s="97" t="s">
        <v>2177</v>
      </c>
      <c r="N907" s="128">
        <v>2</v>
      </c>
    </row>
    <row r="908" spans="1:14" ht="18" x14ac:dyDescent="0.25">
      <c r="A908" s="100" t="s">
        <v>2178</v>
      </c>
      <c r="B908" s="116" t="s">
        <v>2179</v>
      </c>
      <c r="C908" s="120">
        <v>0.3</v>
      </c>
      <c r="D908" s="141">
        <v>0.16</v>
      </c>
      <c r="E908" s="100" t="s">
        <v>2180</v>
      </c>
      <c r="F908" s="130">
        <v>60</v>
      </c>
      <c r="G908" s="100" t="s">
        <v>2180</v>
      </c>
      <c r="H908" s="130">
        <v>16</v>
      </c>
      <c r="I908" s="100" t="s">
        <v>2181</v>
      </c>
      <c r="J908" s="130">
        <v>18</v>
      </c>
      <c r="K908" s="100" t="s">
        <v>2182</v>
      </c>
      <c r="L908" s="130">
        <v>3</v>
      </c>
      <c r="M908" s="100" t="s">
        <v>1286</v>
      </c>
      <c r="N908" s="130">
        <v>2</v>
      </c>
    </row>
    <row r="909" spans="1:14" ht="18" x14ac:dyDescent="0.25">
      <c r="A909" s="97" t="s">
        <v>2183</v>
      </c>
      <c r="B909" s="114" t="s">
        <v>2184</v>
      </c>
      <c r="C909" s="97" t="s">
        <v>2185</v>
      </c>
      <c r="D909" s="140">
        <v>0.03</v>
      </c>
      <c r="E909" s="97" t="s">
        <v>2186</v>
      </c>
      <c r="F909" s="128">
        <v>2</v>
      </c>
      <c r="G909" s="97" t="s">
        <v>2186</v>
      </c>
      <c r="H909" s="133" t="s">
        <v>1124</v>
      </c>
      <c r="I909" s="97" t="s">
        <v>2187</v>
      </c>
      <c r="J909" s="133" t="s">
        <v>1124</v>
      </c>
      <c r="K909" s="97" t="s">
        <v>2188</v>
      </c>
      <c r="L909" s="133" t="s">
        <v>1124</v>
      </c>
      <c r="M909" s="97" t="s">
        <v>2189</v>
      </c>
      <c r="N909" s="133" t="s">
        <v>1124</v>
      </c>
    </row>
    <row r="910" spans="1:14" ht="18" x14ac:dyDescent="0.25">
      <c r="A910" s="100" t="s">
        <v>2190</v>
      </c>
      <c r="B910" s="116" t="s">
        <v>2191</v>
      </c>
      <c r="C910" s="100" t="s">
        <v>1291</v>
      </c>
      <c r="D910" s="141">
        <v>0.03</v>
      </c>
      <c r="E910" s="100" t="s">
        <v>2192</v>
      </c>
      <c r="F910" s="132" t="s">
        <v>1124</v>
      </c>
      <c r="G910" s="100" t="s">
        <v>2192</v>
      </c>
      <c r="H910" s="132" t="s">
        <v>1124</v>
      </c>
      <c r="I910" s="100" t="s">
        <v>2193</v>
      </c>
      <c r="J910" s="132" t="s">
        <v>1124</v>
      </c>
      <c r="K910" s="100" t="s">
        <v>2194</v>
      </c>
      <c r="L910" s="132" t="s">
        <v>1124</v>
      </c>
      <c r="M910" s="100" t="s">
        <v>2195</v>
      </c>
      <c r="N910" s="132" t="s">
        <v>1124</v>
      </c>
    </row>
    <row r="911" spans="1:14" x14ac:dyDescent="0.25">
      <c r="A911" s="97" t="s">
        <v>2196</v>
      </c>
      <c r="B911" s="114" t="s">
        <v>2197</v>
      </c>
      <c r="C911" s="97" t="s">
        <v>2198</v>
      </c>
      <c r="D911" s="158">
        <v>4.0000000000000001E-3</v>
      </c>
      <c r="E911" s="97" t="s">
        <v>2199</v>
      </c>
      <c r="F911" s="133" t="s">
        <v>1124</v>
      </c>
      <c r="G911" s="97" t="s">
        <v>2199</v>
      </c>
      <c r="H911" s="133" t="s">
        <v>1124</v>
      </c>
      <c r="I911" s="97" t="s">
        <v>2200</v>
      </c>
      <c r="J911" s="133" t="s">
        <v>1124</v>
      </c>
      <c r="K911" s="97" t="s">
        <v>2201</v>
      </c>
      <c r="L911" s="133" t="s">
        <v>1124</v>
      </c>
      <c r="M911" s="97" t="s">
        <v>2202</v>
      </c>
      <c r="N911" s="133" t="s">
        <v>1124</v>
      </c>
    </row>
    <row r="912" spans="1:14" x14ac:dyDescent="0.25">
      <c r="A912" s="100" t="s">
        <v>2203</v>
      </c>
      <c r="B912" s="116" t="s">
        <v>2204</v>
      </c>
      <c r="C912" s="100" t="s">
        <v>2205</v>
      </c>
      <c r="D912" s="141">
        <v>0.02</v>
      </c>
      <c r="E912" s="100" t="s">
        <v>2206</v>
      </c>
      <c r="F912" s="130">
        <v>3</v>
      </c>
      <c r="G912" s="100" t="s">
        <v>2206</v>
      </c>
      <c r="H912" s="132" t="s">
        <v>1124</v>
      </c>
      <c r="I912" s="100" t="s">
        <v>2207</v>
      </c>
      <c r="J912" s="132" t="s">
        <v>1124</v>
      </c>
      <c r="K912" s="100" t="s">
        <v>2208</v>
      </c>
      <c r="L912" s="132" t="s">
        <v>1124</v>
      </c>
      <c r="M912" s="100" t="s">
        <v>2209</v>
      </c>
      <c r="N912" s="132" t="s">
        <v>1124</v>
      </c>
    </row>
    <row r="913" spans="1:14" x14ac:dyDescent="0.25">
      <c r="A913" s="97" t="s">
        <v>2210</v>
      </c>
      <c r="B913" s="114" t="s">
        <v>2211</v>
      </c>
      <c r="C913" s="97" t="s">
        <v>2212</v>
      </c>
      <c r="D913" s="140">
        <v>0.04</v>
      </c>
      <c r="E913" s="97" t="s">
        <v>2213</v>
      </c>
      <c r="F913" s="128">
        <v>11</v>
      </c>
      <c r="G913" s="97" t="s">
        <v>2213</v>
      </c>
      <c r="H913" s="128">
        <v>3</v>
      </c>
      <c r="I913" s="97" t="s">
        <v>2214</v>
      </c>
      <c r="J913" s="128">
        <v>3</v>
      </c>
      <c r="K913" s="97" t="s">
        <v>1974</v>
      </c>
      <c r="L913" s="133" t="s">
        <v>1124</v>
      </c>
      <c r="M913" s="97" t="s">
        <v>2215</v>
      </c>
      <c r="N913" s="133" t="s">
        <v>1124</v>
      </c>
    </row>
    <row r="914" spans="1:14" x14ac:dyDescent="0.25">
      <c r="A914" s="100" t="s">
        <v>2216</v>
      </c>
      <c r="B914" s="116" t="s">
        <v>2217</v>
      </c>
      <c r="C914" s="120">
        <v>0.3</v>
      </c>
      <c r="D914" s="141">
        <v>0.1</v>
      </c>
      <c r="E914" s="100" t="s">
        <v>2218</v>
      </c>
      <c r="F914" s="130">
        <v>73</v>
      </c>
      <c r="G914" s="100" t="s">
        <v>2218</v>
      </c>
      <c r="H914" s="130">
        <v>20</v>
      </c>
      <c r="I914" s="100" t="s">
        <v>2219</v>
      </c>
      <c r="J914" s="130">
        <v>22</v>
      </c>
      <c r="K914" s="100" t="s">
        <v>2220</v>
      </c>
      <c r="L914" s="130">
        <v>3</v>
      </c>
      <c r="M914" s="100" t="s">
        <v>2221</v>
      </c>
      <c r="N914" s="130">
        <v>3</v>
      </c>
    </row>
    <row r="915" spans="1:14" ht="18" x14ac:dyDescent="0.25">
      <c r="A915" s="97" t="s">
        <v>2222</v>
      </c>
      <c r="B915" s="114" t="s">
        <v>2223</v>
      </c>
      <c r="C915" s="108">
        <v>26</v>
      </c>
      <c r="D915" s="114" t="s">
        <v>2224</v>
      </c>
      <c r="E915" s="97" t="s">
        <v>2225</v>
      </c>
      <c r="F915" s="129">
        <v>9910</v>
      </c>
      <c r="G915" s="97" t="s">
        <v>2226</v>
      </c>
      <c r="H915" s="129">
        <v>4920</v>
      </c>
      <c r="I915" s="97" t="s">
        <v>2227</v>
      </c>
      <c r="J915" s="129">
        <v>9320</v>
      </c>
      <c r="K915" s="97" t="s">
        <v>2228</v>
      </c>
      <c r="L915" s="129">
        <v>4460</v>
      </c>
      <c r="M915" s="97" t="s">
        <v>2229</v>
      </c>
      <c r="N915" s="128">
        <v>1360</v>
      </c>
    </row>
    <row r="916" spans="1:14" ht="18" x14ac:dyDescent="0.25">
      <c r="A916" s="116" t="s">
        <v>2230</v>
      </c>
      <c r="B916" s="116" t="s">
        <v>2231</v>
      </c>
      <c r="C916" s="111">
        <v>26</v>
      </c>
      <c r="D916" s="116" t="s">
        <v>2232</v>
      </c>
      <c r="E916" s="100" t="s">
        <v>2233</v>
      </c>
      <c r="F916" s="131">
        <v>9050</v>
      </c>
      <c r="G916" s="100" t="s">
        <v>2234</v>
      </c>
      <c r="H916" s="131">
        <v>4490</v>
      </c>
      <c r="I916" s="100" t="s">
        <v>1465</v>
      </c>
      <c r="J916" s="131">
        <v>8520</v>
      </c>
      <c r="K916" s="100" t="s">
        <v>2235</v>
      </c>
      <c r="L916" s="131">
        <v>4080</v>
      </c>
      <c r="M916" s="100" t="s">
        <v>2236</v>
      </c>
      <c r="N916" s="130">
        <v>1250</v>
      </c>
    </row>
    <row r="917" spans="1:14" ht="18" x14ac:dyDescent="0.25">
      <c r="A917" s="117" t="s">
        <v>2237</v>
      </c>
      <c r="B917" s="117" t="s">
        <v>2238</v>
      </c>
      <c r="C917" s="146">
        <v>26</v>
      </c>
      <c r="D917" s="117" t="s">
        <v>2239</v>
      </c>
      <c r="E917" s="103" t="s">
        <v>2240</v>
      </c>
      <c r="F917" s="147">
        <v>7320</v>
      </c>
      <c r="G917" s="103" t="s">
        <v>2241</v>
      </c>
      <c r="H917" s="147">
        <v>3630</v>
      </c>
      <c r="I917" s="103" t="s">
        <v>930</v>
      </c>
      <c r="J917" s="147">
        <v>6880</v>
      </c>
      <c r="K917" s="103" t="s">
        <v>2149</v>
      </c>
      <c r="L917" s="147">
        <v>3300</v>
      </c>
      <c r="M917" s="103" t="s">
        <v>2242</v>
      </c>
      <c r="N917" s="134">
        <v>1010</v>
      </c>
    </row>
    <row r="918" spans="1:14" x14ac:dyDescent="0.25">
      <c r="A918"/>
      <c r="B918"/>
      <c r="C918"/>
      <c r="D918"/>
      <c r="E918"/>
    </row>
    <row r="919" spans="1:14" x14ac:dyDescent="0.25">
      <c r="A919" s="161"/>
      <c r="B919" s="162" t="s">
        <v>2243</v>
      </c>
      <c r="C919" s="162" t="s">
        <v>2244</v>
      </c>
      <c r="D919" s="42" t="s">
        <v>2245</v>
      </c>
      <c r="E919"/>
    </row>
    <row r="920" spans="1:14" x14ac:dyDescent="0.25">
      <c r="A920" t="s">
        <v>2246</v>
      </c>
      <c r="B920" s="163">
        <v>1</v>
      </c>
      <c r="C920" s="163">
        <v>1</v>
      </c>
      <c r="D920" t="s">
        <v>2247</v>
      </c>
      <c r="E920"/>
    </row>
    <row r="921" spans="1:14" x14ac:dyDescent="0.25">
      <c r="A921" t="s">
        <v>2248</v>
      </c>
      <c r="B921" s="163">
        <v>16.2</v>
      </c>
      <c r="C921" s="163">
        <v>5</v>
      </c>
      <c r="D921" t="s">
        <v>2249</v>
      </c>
      <c r="E921"/>
    </row>
    <row r="922" spans="1:14" x14ac:dyDescent="0.25">
      <c r="A922" t="s">
        <v>511</v>
      </c>
      <c r="B922" s="163">
        <v>5.6</v>
      </c>
      <c r="C922" s="163">
        <v>1.8</v>
      </c>
      <c r="D922" t="s">
        <v>2250</v>
      </c>
      <c r="E922"/>
    </row>
    <row r="923" spans="1:14" x14ac:dyDescent="0.25">
      <c r="A923" t="s">
        <v>2251</v>
      </c>
      <c r="B923" s="163">
        <v>-2.4</v>
      </c>
      <c r="C923" s="163">
        <v>-8.1999999999999993</v>
      </c>
      <c r="D923" t="s">
        <v>2252</v>
      </c>
      <c r="E923"/>
    </row>
    <row r="924" spans="1:14" x14ac:dyDescent="0.25">
      <c r="A924" t="s">
        <v>2253</v>
      </c>
      <c r="B924" s="163">
        <v>0</v>
      </c>
      <c r="C924" s="163">
        <v>0</v>
      </c>
      <c r="D924" t="s">
        <v>2254</v>
      </c>
      <c r="E924"/>
    </row>
    <row r="925" spans="1:14" x14ac:dyDescent="0.25">
      <c r="A925" t="s">
        <v>2255</v>
      </c>
      <c r="B925" s="163">
        <v>0</v>
      </c>
      <c r="C925" s="163">
        <v>0</v>
      </c>
      <c r="D925" t="s">
        <v>2254</v>
      </c>
      <c r="E925"/>
    </row>
    <row r="926" spans="1:14" x14ac:dyDescent="0.25">
      <c r="A926" t="s">
        <v>2256</v>
      </c>
      <c r="B926" s="163">
        <v>0</v>
      </c>
      <c r="C926" s="163">
        <v>0</v>
      </c>
      <c r="D926" t="s">
        <v>2257</v>
      </c>
      <c r="E926"/>
    </row>
    <row r="927" spans="1:14" x14ac:dyDescent="0.25">
      <c r="A927" t="s">
        <v>2258</v>
      </c>
      <c r="B927" s="163">
        <v>1200</v>
      </c>
      <c r="C927" s="163">
        <v>345</v>
      </c>
      <c r="D927" t="s">
        <v>2259</v>
      </c>
      <c r="E927"/>
    </row>
    <row r="928" spans="1:14" x14ac:dyDescent="0.25">
      <c r="A928" t="s">
        <v>2260</v>
      </c>
      <c r="B928" s="163">
        <v>-160</v>
      </c>
      <c r="C928" s="163">
        <v>-46</v>
      </c>
      <c r="D928" t="s">
        <v>2261</v>
      </c>
      <c r="E928"/>
    </row>
    <row r="929" spans="1:5" x14ac:dyDescent="0.25">
      <c r="A929" t="s">
        <v>2262</v>
      </c>
      <c r="B929" s="163">
        <v>84</v>
      </c>
      <c r="C929" s="163">
        <v>28</v>
      </c>
      <c r="D929" t="s">
        <v>2263</v>
      </c>
      <c r="E929"/>
    </row>
    <row r="930" spans="1:5" x14ac:dyDescent="0.25">
      <c r="A930" t="s">
        <v>2264</v>
      </c>
      <c r="B930" s="163">
        <v>264</v>
      </c>
      <c r="C930" s="163">
        <v>265</v>
      </c>
      <c r="D930" t="s">
        <v>2265</v>
      </c>
      <c r="E930"/>
    </row>
    <row r="931" spans="1:5" x14ac:dyDescent="0.25">
      <c r="A931" t="s">
        <v>2266</v>
      </c>
      <c r="B931" s="163">
        <v>1</v>
      </c>
      <c r="C931" s="163">
        <v>1</v>
      </c>
      <c r="D931" t="s">
        <v>2267</v>
      </c>
      <c r="E931"/>
    </row>
    <row r="932" spans="1:5" x14ac:dyDescent="0.25">
      <c r="A932"/>
      <c r="B932"/>
      <c r="C932"/>
      <c r="D932" t="s">
        <v>2268</v>
      </c>
      <c r="E932"/>
    </row>
    <row r="933" spans="1:5" x14ac:dyDescent="0.25">
      <c r="A933"/>
      <c r="B933"/>
      <c r="C933"/>
      <c r="D933" t="s">
        <v>2269</v>
      </c>
      <c r="E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3431</v>
      </c>
      <c r="K1" s="357" t="s">
        <v>3439</v>
      </c>
    </row>
    <row r="2" spans="1:15" x14ac:dyDescent="0.25">
      <c r="A2" t="s">
        <v>3432</v>
      </c>
      <c r="B2" t="s">
        <v>3433</v>
      </c>
      <c r="K2" t="s">
        <v>3432</v>
      </c>
      <c r="L2" t="s">
        <v>3441</v>
      </c>
    </row>
    <row r="4" spans="1:15" x14ac:dyDescent="0.25">
      <c r="C4" t="s">
        <v>3436</v>
      </c>
      <c r="L4" t="s">
        <v>3436</v>
      </c>
    </row>
    <row r="5" spans="1:15" x14ac:dyDescent="0.25">
      <c r="B5" t="s">
        <v>3434</v>
      </c>
      <c r="C5" t="s">
        <v>3435</v>
      </c>
      <c r="D5" t="s">
        <v>3438</v>
      </c>
      <c r="E5" t="s">
        <v>3437</v>
      </c>
      <c r="K5" t="s">
        <v>3434</v>
      </c>
      <c r="L5" t="s">
        <v>3435</v>
      </c>
      <c r="M5" t="s">
        <v>3440</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3480</v>
      </c>
      <c r="L10" s="360"/>
      <c r="M10" s="360"/>
      <c r="N10" s="360"/>
      <c r="O10" s="360"/>
    </row>
    <row r="11" spans="1:15" x14ac:dyDescent="0.25">
      <c r="K11" t="s">
        <v>3481</v>
      </c>
    </row>
    <row r="12" spans="1:15" x14ac:dyDescent="0.25">
      <c r="K12" s="41" t="s">
        <v>3482</v>
      </c>
    </row>
    <row r="13" spans="1:15" x14ac:dyDescent="0.25">
      <c r="K13" s="361"/>
    </row>
    <row r="14" spans="1:15" x14ac:dyDescent="0.25">
      <c r="K14" t="s">
        <v>3483</v>
      </c>
    </row>
    <row r="16" spans="1:15" x14ac:dyDescent="0.25">
      <c r="K16" t="s">
        <v>3484</v>
      </c>
    </row>
    <row r="17" spans="11:13" x14ac:dyDescent="0.25">
      <c r="K17" t="s">
        <v>3485</v>
      </c>
    </row>
    <row r="18" spans="11:13" x14ac:dyDescent="0.25">
      <c r="K18" s="41" t="s">
        <v>3486</v>
      </c>
    </row>
    <row r="20" spans="11:13" x14ac:dyDescent="0.25">
      <c r="K20" t="s">
        <v>3487</v>
      </c>
    </row>
    <row r="21" spans="11:13" x14ac:dyDescent="0.25">
      <c r="K21" t="s">
        <v>3488</v>
      </c>
    </row>
    <row r="22" spans="11:13" x14ac:dyDescent="0.25">
      <c r="K22" t="s">
        <v>3489</v>
      </c>
    </row>
    <row r="24" spans="11:13" x14ac:dyDescent="0.25">
      <c r="K24" t="s">
        <v>3490</v>
      </c>
    </row>
    <row r="25" spans="11:13" x14ac:dyDescent="0.25">
      <c r="K25" s="39">
        <f>K32+SUM(K28:K29)</f>
        <v>-217889.59708222968</v>
      </c>
      <c r="L25" t="s">
        <v>3491</v>
      </c>
    </row>
    <row r="27" spans="11:13" x14ac:dyDescent="0.25">
      <c r="K27" t="s">
        <v>3492</v>
      </c>
    </row>
    <row r="28" spans="11:13" x14ac:dyDescent="0.25">
      <c r="K28" s="39">
        <v>-205442.14298388761</v>
      </c>
      <c r="L28" t="s">
        <v>3491</v>
      </c>
      <c r="M28" t="s">
        <v>3493</v>
      </c>
    </row>
    <row r="29" spans="11:13" x14ac:dyDescent="0.25">
      <c r="K29" s="39">
        <v>-12447.454098342074</v>
      </c>
      <c r="L29" t="s">
        <v>3491</v>
      </c>
      <c r="M29" t="s">
        <v>3494</v>
      </c>
    </row>
    <row r="31" spans="11:13" x14ac:dyDescent="0.25">
      <c r="K31" t="s">
        <v>3495</v>
      </c>
    </row>
    <row r="32" spans="11:13" x14ac:dyDescent="0.25">
      <c r="K32" s="39">
        <f>K33*1000</f>
        <v>0</v>
      </c>
      <c r="L32" t="s">
        <v>3491</v>
      </c>
    </row>
    <row r="33" spans="11:13" x14ac:dyDescent="0.25">
      <c r="K33" s="39">
        <f>L7</f>
        <v>0</v>
      </c>
      <c r="L33" t="s">
        <v>3496</v>
      </c>
    </row>
    <row r="35" spans="11:13" x14ac:dyDescent="0.25">
      <c r="K35" t="s">
        <v>3497</v>
      </c>
      <c r="L35" s="13">
        <v>0.5</v>
      </c>
    </row>
    <row r="37" spans="11:13" x14ac:dyDescent="0.25">
      <c r="K37" t="s">
        <v>3498</v>
      </c>
      <c r="L37" s="362">
        <f>K33*L35</f>
        <v>0</v>
      </c>
      <c r="M37" t="s">
        <v>3496</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7" t="s">
        <v>11</v>
      </c>
      <c r="B1" s="427"/>
      <c r="C1" s="427"/>
      <c r="D1" s="427"/>
      <c r="E1" s="427"/>
    </row>
    <row r="2" spans="1:5" x14ac:dyDescent="0.25">
      <c r="A2" s="428" t="s">
        <v>160</v>
      </c>
      <c r="B2" s="428"/>
      <c r="C2" s="428"/>
      <c r="D2" s="428"/>
      <c r="E2" s="428"/>
    </row>
    <row r="19" spans="1:5" x14ac:dyDescent="0.25">
      <c r="A19" t="s">
        <v>161</v>
      </c>
    </row>
    <row r="20" spans="1:5" x14ac:dyDescent="0.25">
      <c r="A20">
        <v>155400</v>
      </c>
      <c r="B20" t="s">
        <v>162</v>
      </c>
    </row>
    <row r="21" spans="1:5" x14ac:dyDescent="0.25">
      <c r="A21" s="428" t="s">
        <v>163</v>
      </c>
      <c r="B21" s="428"/>
      <c r="C21" s="428"/>
      <c r="D21" s="428"/>
      <c r="E21" s="428"/>
    </row>
    <row r="38" spans="1:5" x14ac:dyDescent="0.25">
      <c r="A38" t="s">
        <v>161</v>
      </c>
    </row>
    <row r="39" spans="1:5" x14ac:dyDescent="0.25">
      <c r="A39">
        <v>100800</v>
      </c>
      <c r="B39" t="s">
        <v>162</v>
      </c>
    </row>
    <row r="40" spans="1:5" x14ac:dyDescent="0.25">
      <c r="A40" s="428" t="s">
        <v>164</v>
      </c>
      <c r="B40" s="428"/>
      <c r="C40" s="428"/>
      <c r="D40" s="428"/>
      <c r="E40" s="428"/>
    </row>
    <row r="57" spans="1:5" ht="15.75" thickBot="1" x14ac:dyDescent="0.3">
      <c r="A57" t="s">
        <v>161</v>
      </c>
    </row>
    <row r="58" spans="1:5" ht="15.75" thickBot="1" x14ac:dyDescent="0.3">
      <c r="A58" s="7">
        <v>194000</v>
      </c>
      <c r="B58" t="s">
        <v>165</v>
      </c>
    </row>
    <row r="60" spans="1:5" x14ac:dyDescent="0.25">
      <c r="A60" s="427" t="s">
        <v>166</v>
      </c>
      <c r="B60" s="427"/>
      <c r="C60" s="427"/>
      <c r="D60" s="427"/>
      <c r="E60" s="427"/>
    </row>
    <row r="85" spans="1:37" s="8" customFormat="1" x14ac:dyDescent="0.25">
      <c r="A85" t="s">
        <v>379</v>
      </c>
      <c r="B85">
        <v>55.1</v>
      </c>
      <c r="C85" t="s">
        <v>380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382</v>
      </c>
      <c r="B88" s="10">
        <f>(B86-B85)/B85</f>
        <v>1.0254083484573502</v>
      </c>
    </row>
    <row r="89" spans="1:37" x14ac:dyDescent="0.25">
      <c r="A89" s="427" t="s">
        <v>167</v>
      </c>
      <c r="B89" s="427"/>
      <c r="C89" s="427"/>
      <c r="D89" s="427"/>
      <c r="E89" s="427"/>
    </row>
    <row r="90" spans="1:37" x14ac:dyDescent="0.25">
      <c r="A90">
        <v>6.6290250000000004</v>
      </c>
      <c r="B90" t="s">
        <v>385</v>
      </c>
      <c r="E90" t="s">
        <v>390</v>
      </c>
    </row>
    <row r="91" spans="1:37" x14ac:dyDescent="0.25">
      <c r="A91">
        <f>1/A90</f>
        <v>0.15085174667466181</v>
      </c>
      <c r="B91" t="s">
        <v>386</v>
      </c>
      <c r="E91" t="s">
        <v>172</v>
      </c>
    </row>
    <row r="92" spans="1:37" x14ac:dyDescent="0.25">
      <c r="A92" s="11">
        <v>0.5</v>
      </c>
      <c r="B92" t="s">
        <v>387</v>
      </c>
      <c r="E92" t="s">
        <v>391</v>
      </c>
    </row>
    <row r="93" spans="1:37" x14ac:dyDescent="0.25">
      <c r="A93">
        <f>A92*A91</f>
        <v>7.5425873337330904E-2</v>
      </c>
      <c r="B93" t="s">
        <v>388</v>
      </c>
      <c r="E93" t="s">
        <v>172</v>
      </c>
    </row>
    <row r="94" spans="1:37" x14ac:dyDescent="0.25">
      <c r="A94">
        <f>1/A93</f>
        <v>13.258050000000001</v>
      </c>
      <c r="B94" t="s">
        <v>389</v>
      </c>
      <c r="E94" t="s">
        <v>172</v>
      </c>
      <c r="J94" s="11"/>
    </row>
    <row r="95" spans="1:37" ht="15.75" thickBot="1" x14ac:dyDescent="0.3">
      <c r="A95">
        <v>8.0274920000000005</v>
      </c>
      <c r="B95" t="s">
        <v>383</v>
      </c>
      <c r="E95" t="s">
        <v>392</v>
      </c>
      <c r="J95" s="11"/>
    </row>
    <row r="96" spans="1:37" ht="15.75" thickBot="1" x14ac:dyDescent="0.3">
      <c r="A96" s="12">
        <f>(A94-A95)/A95</f>
        <v>0.65158059329115492</v>
      </c>
      <c r="B96" t="s">
        <v>384</v>
      </c>
      <c r="C96" s="13"/>
      <c r="E96" t="s">
        <v>172</v>
      </c>
    </row>
    <row r="98" spans="1:5" x14ac:dyDescent="0.25">
      <c r="A98" s="427" t="s">
        <v>168</v>
      </c>
      <c r="B98" s="427"/>
      <c r="C98" s="427"/>
      <c r="D98" s="427"/>
      <c r="E98" s="427"/>
    </row>
    <row r="99" spans="1:5" x14ac:dyDescent="0.25">
      <c r="A99" s="13">
        <v>0.3</v>
      </c>
      <c r="B99" s="11" t="s">
        <v>394</v>
      </c>
    </row>
    <row r="100" spans="1:5" x14ac:dyDescent="0.25">
      <c r="A100">
        <v>63.5</v>
      </c>
      <c r="B100" t="s">
        <v>395</v>
      </c>
    </row>
    <row r="101" spans="1:5" x14ac:dyDescent="0.25">
      <c r="A101">
        <f>1/A100</f>
        <v>1.5748031496062992E-2</v>
      </c>
      <c r="B101" t="s">
        <v>393</v>
      </c>
    </row>
    <row r="102" spans="1:5" x14ac:dyDescent="0.25">
      <c r="A102" s="14">
        <f>A101*(1-A99)</f>
        <v>1.1023622047244094E-2</v>
      </c>
      <c r="B102" t="s">
        <v>396</v>
      </c>
    </row>
    <row r="103" spans="1:5" x14ac:dyDescent="0.25">
      <c r="A103" s="14">
        <f>1/A102</f>
        <v>90.714285714285722</v>
      </c>
      <c r="B103" t="s">
        <v>400</v>
      </c>
    </row>
    <row r="104" spans="1:5" x14ac:dyDescent="0.25">
      <c r="A104" s="13">
        <v>0.35</v>
      </c>
      <c r="B104" t="s">
        <v>397</v>
      </c>
    </row>
    <row r="105" spans="1:5" x14ac:dyDescent="0.25">
      <c r="A105">
        <f>A102*(1-A104)</f>
        <v>7.1653543307086615E-3</v>
      </c>
      <c r="B105" t="s">
        <v>398</v>
      </c>
    </row>
    <row r="106" spans="1:5" ht="15.75" thickBot="1" x14ac:dyDescent="0.3">
      <c r="A106">
        <f>1/A105</f>
        <v>139.56043956043956</v>
      </c>
      <c r="B106" t="s">
        <v>399</v>
      </c>
    </row>
    <row r="107" spans="1:5" ht="15.75" thickBot="1" x14ac:dyDescent="0.3">
      <c r="A107" s="12">
        <f>(A106-A103)/A103</f>
        <v>0.53846153846153832</v>
      </c>
      <c r="B107" t="s">
        <v>401</v>
      </c>
    </row>
    <row r="108" spans="1:5" x14ac:dyDescent="0.25">
      <c r="A108" s="15"/>
    </row>
    <row r="109" spans="1:5" x14ac:dyDescent="0.25">
      <c r="A109" s="427" t="s">
        <v>170</v>
      </c>
      <c r="B109" s="427"/>
      <c r="C109" s="427"/>
      <c r="D109" s="427"/>
      <c r="E109" s="427"/>
    </row>
    <row r="110" spans="1:5" ht="15.75" thickBot="1" x14ac:dyDescent="0.3"/>
    <row r="111" spans="1:5" ht="15.75" thickBot="1" x14ac:dyDescent="0.3">
      <c r="A111" s="12">
        <f>A122</f>
        <v>0.20481927710843381</v>
      </c>
      <c r="B111" t="s">
        <v>403</v>
      </c>
    </row>
    <row r="113" spans="1:12" x14ac:dyDescent="0.25">
      <c r="A113" s="427" t="s">
        <v>169</v>
      </c>
      <c r="B113" s="427"/>
      <c r="C113" s="427"/>
      <c r="D113" s="427"/>
      <c r="E113" s="427"/>
    </row>
    <row r="114" spans="1:12" x14ac:dyDescent="0.25">
      <c r="A114" s="13">
        <v>0.2</v>
      </c>
      <c r="B114" s="11" t="s">
        <v>394</v>
      </c>
    </row>
    <row r="115" spans="1:12" x14ac:dyDescent="0.25">
      <c r="A115">
        <v>1.95</v>
      </c>
      <c r="B115" t="s">
        <v>402</v>
      </c>
    </row>
    <row r="116" spans="1:12" x14ac:dyDescent="0.25">
      <c r="A116">
        <f>1/A115</f>
        <v>0.51282051282051289</v>
      </c>
      <c r="B116" t="s">
        <v>393</v>
      </c>
    </row>
    <row r="117" spans="1:12" x14ac:dyDescent="0.25">
      <c r="A117" s="14">
        <f>A116*(1-A114)</f>
        <v>0.41025641025641035</v>
      </c>
      <c r="B117" t="s">
        <v>396</v>
      </c>
    </row>
    <row r="118" spans="1:12" x14ac:dyDescent="0.25">
      <c r="A118" s="14">
        <f>1/A117</f>
        <v>2.4374999999999996</v>
      </c>
      <c r="B118" t="s">
        <v>400</v>
      </c>
    </row>
    <row r="119" spans="1:12" x14ac:dyDescent="0.25">
      <c r="A119" s="13">
        <v>0.17</v>
      </c>
      <c r="B119" t="s">
        <v>397</v>
      </c>
    </row>
    <row r="120" spans="1:12" x14ac:dyDescent="0.25">
      <c r="A120">
        <f>A117*(1-A119)</f>
        <v>0.34051282051282056</v>
      </c>
      <c r="B120" t="s">
        <v>398</v>
      </c>
    </row>
    <row r="121" spans="1:12" ht="15.75" thickBot="1" x14ac:dyDescent="0.3">
      <c r="A121">
        <f>1/A120</f>
        <v>2.9367469879518069</v>
      </c>
      <c r="B121" t="s">
        <v>399</v>
      </c>
    </row>
    <row r="122" spans="1:12" ht="15.75" thickBot="1" x14ac:dyDescent="0.3">
      <c r="A122" s="12">
        <f>(A121-A118)/A118</f>
        <v>0.20481927710843381</v>
      </c>
      <c r="B122" t="s">
        <v>401</v>
      </c>
    </row>
    <row r="124" spans="1:12" x14ac:dyDescent="0.25">
      <c r="A124" s="427" t="s">
        <v>404</v>
      </c>
      <c r="B124" s="427"/>
      <c r="C124" s="427"/>
      <c r="D124" s="427"/>
      <c r="E124" s="427"/>
      <c r="J124" s="16"/>
    </row>
    <row r="125" spans="1:12" x14ac:dyDescent="0.25">
      <c r="A125" s="17">
        <v>4.4824543659231753E-4</v>
      </c>
      <c r="B125" t="s">
        <v>406</v>
      </c>
      <c r="K125" s="11"/>
      <c r="L125" s="11"/>
    </row>
    <row r="126" spans="1:12" x14ac:dyDescent="0.25">
      <c r="A126">
        <v>1.27</v>
      </c>
      <c r="B126" t="s">
        <v>410</v>
      </c>
      <c r="F126" s="18"/>
      <c r="J126" s="1"/>
      <c r="K126" s="17"/>
      <c r="L126" s="17"/>
    </row>
    <row r="127" spans="1:12" x14ac:dyDescent="0.25">
      <c r="A127">
        <f>(1/CONVERT(A125/A126,"mi","km")*0.00105505585)</f>
        <v>1.857438352962903</v>
      </c>
      <c r="B127" t="s">
        <v>407</v>
      </c>
      <c r="K127" s="17"/>
      <c r="L127" s="17"/>
    </row>
    <row r="128" spans="1:12" x14ac:dyDescent="0.25">
      <c r="A128">
        <f>1/A127</f>
        <v>0.53837587578874124</v>
      </c>
      <c r="B128" t="s">
        <v>408</v>
      </c>
      <c r="F128" s="18"/>
      <c r="K128" s="13"/>
      <c r="L128" s="11"/>
    </row>
    <row r="129" spans="1:12" x14ac:dyDescent="0.25">
      <c r="A129">
        <v>1.07</v>
      </c>
      <c r="B129" t="s">
        <v>405</v>
      </c>
      <c r="F129" s="18"/>
      <c r="K129" s="13"/>
      <c r="L129" s="11"/>
    </row>
    <row r="130" spans="1:12" ht="15.75" thickBot="1" x14ac:dyDescent="0.3">
      <c r="A130">
        <f>1/A129</f>
        <v>0.93457943925233644</v>
      </c>
      <c r="B130" t="s">
        <v>409</v>
      </c>
      <c r="F130" s="18"/>
      <c r="K130" s="11"/>
      <c r="L130" s="11"/>
    </row>
    <row r="131" spans="1:12" ht="15.75" thickBot="1" x14ac:dyDescent="0.3">
      <c r="A131" s="12">
        <f>(A130-A128)/A128</f>
        <v>0.73592369435785332</v>
      </c>
      <c r="B131" t="s">
        <v>401</v>
      </c>
      <c r="F131" s="18"/>
    </row>
    <row r="133" spans="1:12" x14ac:dyDescent="0.25">
      <c r="A133" s="16"/>
      <c r="B133" s="11"/>
      <c r="C133" s="11"/>
    </row>
    <row r="134" spans="1:12" x14ac:dyDescent="0.25">
      <c r="A134" s="427" t="s">
        <v>103</v>
      </c>
      <c r="B134" s="427"/>
      <c r="C134" s="427"/>
      <c r="D134" s="427"/>
      <c r="E134" s="427"/>
    </row>
    <row r="135" spans="1:12" x14ac:dyDescent="0.25">
      <c r="A135" s="19" t="s">
        <v>422</v>
      </c>
      <c r="B135" s="20"/>
      <c r="C135" s="20"/>
      <c r="D135" s="20"/>
      <c r="E135" s="20"/>
      <c r="F135" s="20"/>
      <c r="G135" s="20"/>
    </row>
    <row r="136" spans="1:12" ht="15.75" x14ac:dyDescent="0.3">
      <c r="A136" s="21"/>
      <c r="B136" s="424" t="s">
        <v>423</v>
      </c>
      <c r="C136" s="425"/>
      <c r="D136" s="425"/>
      <c r="E136" s="426"/>
      <c r="F136" s="20"/>
      <c r="G136" s="20"/>
    </row>
    <row r="137" spans="1:12" ht="15.75" x14ac:dyDescent="0.3">
      <c r="A137" s="22"/>
      <c r="B137" s="424" t="s">
        <v>424</v>
      </c>
      <c r="C137" s="426"/>
      <c r="D137" s="424" t="s">
        <v>425</v>
      </c>
      <c r="E137" s="426"/>
      <c r="F137" s="20"/>
      <c r="G137" s="20"/>
    </row>
    <row r="138" spans="1:12" ht="15.75" x14ac:dyDescent="0.3">
      <c r="A138" s="23" t="s">
        <v>426</v>
      </c>
      <c r="B138" s="24" t="s">
        <v>427</v>
      </c>
      <c r="C138" s="24" t="s">
        <v>428</v>
      </c>
      <c r="D138" s="24" t="s">
        <v>427</v>
      </c>
      <c r="E138" s="24" t="s">
        <v>428</v>
      </c>
      <c r="F138" s="20"/>
      <c r="G138" s="25" t="s">
        <v>429</v>
      </c>
    </row>
    <row r="139" spans="1:12" x14ac:dyDescent="0.25">
      <c r="A139" s="26" t="s">
        <v>430</v>
      </c>
      <c r="B139" s="27">
        <v>95</v>
      </c>
      <c r="C139" s="28">
        <v>95</v>
      </c>
      <c r="D139" s="27">
        <v>50</v>
      </c>
      <c r="E139" s="28">
        <v>50</v>
      </c>
      <c r="F139" s="25" t="s">
        <v>128</v>
      </c>
      <c r="G139" s="20">
        <f>(C139-E139)/C139</f>
        <v>0.47368421052631576</v>
      </c>
    </row>
    <row r="140" spans="1:12" x14ac:dyDescent="0.25">
      <c r="A140" s="29" t="s">
        <v>431</v>
      </c>
      <c r="B140" s="30">
        <v>100</v>
      </c>
      <c r="C140" s="31">
        <v>100</v>
      </c>
      <c r="D140" s="30">
        <v>70</v>
      </c>
      <c r="E140" s="31">
        <v>70</v>
      </c>
      <c r="F140" s="25" t="s">
        <v>128</v>
      </c>
      <c r="G140" s="20">
        <f t="shared" ref="G140:G156" si="0">(C140-E140)/C140</f>
        <v>0.3</v>
      </c>
    </row>
    <row r="141" spans="1:12" x14ac:dyDescent="0.25">
      <c r="A141" s="29" t="s">
        <v>432</v>
      </c>
      <c r="B141" s="30">
        <v>95</v>
      </c>
      <c r="C141" s="31">
        <v>95</v>
      </c>
      <c r="D141" s="30">
        <v>50</v>
      </c>
      <c r="E141" s="31">
        <v>50</v>
      </c>
      <c r="F141" s="25" t="s">
        <v>128</v>
      </c>
      <c r="G141" s="20">
        <f t="shared" si="0"/>
        <v>0.47368421052631576</v>
      </c>
    </row>
    <row r="142" spans="1:12" x14ac:dyDescent="0.25">
      <c r="A142" s="29" t="s">
        <v>433</v>
      </c>
      <c r="B142" s="30">
        <v>105</v>
      </c>
      <c r="C142" s="31">
        <v>105</v>
      </c>
      <c r="D142" s="30">
        <v>110</v>
      </c>
      <c r="E142" s="31">
        <v>110</v>
      </c>
      <c r="F142" s="32" t="s">
        <v>449</v>
      </c>
      <c r="G142" s="20">
        <f t="shared" si="0"/>
        <v>-4.7619047619047616E-2</v>
      </c>
    </row>
    <row r="143" spans="1:12" x14ac:dyDescent="0.25">
      <c r="A143" s="29" t="s">
        <v>434</v>
      </c>
      <c r="B143" s="30">
        <v>80</v>
      </c>
      <c r="C143" s="31">
        <v>80</v>
      </c>
      <c r="D143" s="30">
        <v>35</v>
      </c>
      <c r="E143" s="31">
        <v>35</v>
      </c>
      <c r="F143" s="25" t="s">
        <v>128</v>
      </c>
      <c r="G143" s="20">
        <f t="shared" si="0"/>
        <v>0.5625</v>
      </c>
    </row>
    <row r="144" spans="1:12" x14ac:dyDescent="0.25">
      <c r="A144" s="29" t="s">
        <v>435</v>
      </c>
      <c r="B144" s="30">
        <v>70</v>
      </c>
      <c r="C144" s="31">
        <v>70</v>
      </c>
      <c r="D144" s="30">
        <v>50</v>
      </c>
      <c r="E144" s="31">
        <v>50</v>
      </c>
      <c r="F144" s="25" t="s">
        <v>128</v>
      </c>
      <c r="G144" s="20">
        <f t="shared" si="0"/>
        <v>0.2857142857142857</v>
      </c>
    </row>
    <row r="145" spans="1:9" x14ac:dyDescent="0.25">
      <c r="A145" s="29" t="s">
        <v>436</v>
      </c>
      <c r="B145" s="30">
        <v>90</v>
      </c>
      <c r="C145" s="31">
        <v>90</v>
      </c>
      <c r="D145" s="30">
        <v>80</v>
      </c>
      <c r="E145" s="31">
        <v>80</v>
      </c>
      <c r="F145" s="25" t="s">
        <v>437</v>
      </c>
      <c r="G145" s="20">
        <f t="shared" si="0"/>
        <v>0.1111111111111111</v>
      </c>
    </row>
    <row r="146" spans="1:9" x14ac:dyDescent="0.25">
      <c r="A146" s="29" t="s">
        <v>438</v>
      </c>
      <c r="B146" s="30">
        <v>100</v>
      </c>
      <c r="C146" s="31">
        <v>100</v>
      </c>
      <c r="D146" s="30">
        <v>90</v>
      </c>
      <c r="E146" s="31">
        <v>90</v>
      </c>
      <c r="F146" s="25" t="s">
        <v>128</v>
      </c>
      <c r="G146" s="20">
        <f t="shared" si="0"/>
        <v>0.1</v>
      </c>
    </row>
    <row r="147" spans="1:9" x14ac:dyDescent="0.25">
      <c r="A147" s="29" t="s">
        <v>439</v>
      </c>
      <c r="B147" s="30">
        <v>80</v>
      </c>
      <c r="C147" s="31">
        <v>80</v>
      </c>
      <c r="D147" s="30">
        <v>40</v>
      </c>
      <c r="E147" s="31">
        <v>40</v>
      </c>
      <c r="F147" s="25" t="s">
        <v>128</v>
      </c>
      <c r="G147" s="20">
        <f t="shared" si="0"/>
        <v>0.5</v>
      </c>
    </row>
    <row r="148" spans="1:9" x14ac:dyDescent="0.25">
      <c r="A148" s="29" t="s">
        <v>440</v>
      </c>
      <c r="B148" s="30">
        <v>80</v>
      </c>
      <c r="C148" s="31">
        <v>80</v>
      </c>
      <c r="D148" s="30">
        <v>50</v>
      </c>
      <c r="E148" s="31">
        <v>50</v>
      </c>
      <c r="F148" s="25" t="s">
        <v>128</v>
      </c>
      <c r="G148" s="20">
        <f t="shared" si="0"/>
        <v>0.375</v>
      </c>
    </row>
    <row r="149" spans="1:9" x14ac:dyDescent="0.25">
      <c r="A149" s="29" t="s">
        <v>441</v>
      </c>
      <c r="B149" s="30">
        <v>90</v>
      </c>
      <c r="C149" s="31">
        <v>90</v>
      </c>
      <c r="D149" s="30">
        <v>80</v>
      </c>
      <c r="E149" s="31">
        <v>80</v>
      </c>
      <c r="F149" s="25" t="s">
        <v>437</v>
      </c>
      <c r="G149" s="20">
        <f t="shared" si="0"/>
        <v>0.1111111111111111</v>
      </c>
    </row>
    <row r="150" spans="1:9" x14ac:dyDescent="0.25">
      <c r="A150" s="29" t="s">
        <v>442</v>
      </c>
      <c r="B150" s="30">
        <v>95</v>
      </c>
      <c r="C150" s="31">
        <v>95</v>
      </c>
      <c r="D150" s="30">
        <v>90</v>
      </c>
      <c r="E150" s="31">
        <v>90</v>
      </c>
      <c r="F150" s="32" t="s">
        <v>449</v>
      </c>
      <c r="G150" s="20">
        <f t="shared" si="0"/>
        <v>5.2631578947368418E-2</v>
      </c>
    </row>
    <row r="151" spans="1:9" x14ac:dyDescent="0.25">
      <c r="A151" s="29" t="s">
        <v>443</v>
      </c>
      <c r="B151" s="30">
        <v>95</v>
      </c>
      <c r="C151" s="31">
        <v>95</v>
      </c>
      <c r="D151" s="30">
        <v>90</v>
      </c>
      <c r="E151" s="31">
        <v>90</v>
      </c>
      <c r="F151" s="32" t="s">
        <v>449</v>
      </c>
      <c r="G151" s="20">
        <f t="shared" si="0"/>
        <v>5.2631578947368418E-2</v>
      </c>
    </row>
    <row r="152" spans="1:9" x14ac:dyDescent="0.25">
      <c r="A152" s="29" t="s">
        <v>444</v>
      </c>
      <c r="B152" s="30">
        <v>80</v>
      </c>
      <c r="C152" s="31">
        <v>50</v>
      </c>
      <c r="D152" s="30">
        <v>30</v>
      </c>
      <c r="E152" s="31">
        <v>30</v>
      </c>
      <c r="F152" s="25" t="s">
        <v>127</v>
      </c>
      <c r="G152" s="20">
        <f>(C152-E152)/C152</f>
        <v>0.4</v>
      </c>
    </row>
    <row r="153" spans="1:9" x14ac:dyDescent="0.25">
      <c r="A153" s="29" t="s">
        <v>445</v>
      </c>
      <c r="B153" s="30">
        <v>90</v>
      </c>
      <c r="C153" s="31">
        <v>90</v>
      </c>
      <c r="D153" s="30">
        <v>70</v>
      </c>
      <c r="E153" s="31">
        <v>70</v>
      </c>
      <c r="F153" s="25" t="s">
        <v>124</v>
      </c>
      <c r="G153" s="20">
        <f t="shared" si="0"/>
        <v>0.22222222222222221</v>
      </c>
    </row>
    <row r="154" spans="1:9" x14ac:dyDescent="0.25">
      <c r="A154" s="29" t="s">
        <v>446</v>
      </c>
      <c r="B154" s="30">
        <v>95</v>
      </c>
      <c r="C154" s="31">
        <v>90</v>
      </c>
      <c r="D154" s="30">
        <v>80</v>
      </c>
      <c r="E154" s="31">
        <v>80</v>
      </c>
      <c r="F154" s="32" t="s">
        <v>449</v>
      </c>
      <c r="G154" s="20">
        <f t="shared" si="0"/>
        <v>0.1111111111111111</v>
      </c>
      <c r="I154" s="33"/>
    </row>
    <row r="155" spans="1:9" x14ac:dyDescent="0.25">
      <c r="A155" s="29" t="s">
        <v>447</v>
      </c>
      <c r="B155" s="30">
        <v>80</v>
      </c>
      <c r="C155" s="31">
        <v>65</v>
      </c>
      <c r="D155" s="30">
        <v>60</v>
      </c>
      <c r="E155" s="31">
        <v>30</v>
      </c>
      <c r="F155" s="25" t="s">
        <v>125</v>
      </c>
      <c r="G155" s="20">
        <f t="shared" si="0"/>
        <v>0.53846153846153844</v>
      </c>
    </row>
    <row r="156" spans="1:9" x14ac:dyDescent="0.25">
      <c r="A156" s="34" t="s">
        <v>448</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437</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7" t="s">
        <v>173</v>
      </c>
      <c r="B165" s="427"/>
      <c r="C165" s="427"/>
      <c r="D165" s="427"/>
      <c r="E165" s="427"/>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7" t="s">
        <v>411</v>
      </c>
      <c r="B169" s="427"/>
    </row>
    <row r="170" spans="1:7" x14ac:dyDescent="0.25">
      <c r="A170" t="s">
        <v>412</v>
      </c>
      <c r="B170" s="39">
        <v>972.7</v>
      </c>
    </row>
    <row r="171" spans="1:7" ht="15.75" thickBot="1" x14ac:dyDescent="0.3">
      <c r="A171" t="s">
        <v>413</v>
      </c>
      <c r="B171" s="40">
        <f>400.9+53.5+276.5+255.7+63.5+462.5+B170+975.4+227.6+436.5</f>
        <v>4124.8</v>
      </c>
    </row>
    <row r="172" spans="1:7" ht="15.75" thickBot="1" x14ac:dyDescent="0.3">
      <c r="A172" t="s">
        <v>414</v>
      </c>
      <c r="B172" s="37">
        <f>B170/B171</f>
        <v>0.23581749418153608</v>
      </c>
    </row>
    <row r="173" spans="1:7" x14ac:dyDescent="0.25">
      <c r="B173" s="38"/>
    </row>
    <row r="174" spans="1:7" x14ac:dyDescent="0.25">
      <c r="A174" s="427" t="s">
        <v>180</v>
      </c>
      <c r="B174" s="427"/>
      <c r="C174" s="427"/>
      <c r="D174" s="427"/>
      <c r="E174" s="427"/>
    </row>
    <row r="175" spans="1:7" ht="15.75" thickBot="1" x14ac:dyDescent="0.3">
      <c r="A175" t="s">
        <v>421</v>
      </c>
      <c r="B175" s="38">
        <v>0.1246</v>
      </c>
    </row>
    <row r="176" spans="1:7" ht="15.75" thickBot="1" x14ac:dyDescent="0.3">
      <c r="A176" t="s">
        <v>416</v>
      </c>
      <c r="B176" s="37">
        <f>1-B175</f>
        <v>0.87539999999999996</v>
      </c>
    </row>
    <row r="178" spans="1:5" x14ac:dyDescent="0.25">
      <c r="A178" s="427" t="s">
        <v>176</v>
      </c>
      <c r="B178" s="427"/>
      <c r="C178" s="427"/>
      <c r="D178" s="427"/>
      <c r="E178" s="427"/>
    </row>
    <row r="179" spans="1:5" x14ac:dyDescent="0.25">
      <c r="A179" t="s">
        <v>418</v>
      </c>
      <c r="B179">
        <v>197000</v>
      </c>
    </row>
    <row r="180" spans="1:5" ht="15.75" thickBot="1" x14ac:dyDescent="0.3">
      <c r="A180" t="s">
        <v>419</v>
      </c>
      <c r="B180">
        <v>175000</v>
      </c>
    </row>
    <row r="181" spans="1:5" ht="15.75" thickBot="1" x14ac:dyDescent="0.3">
      <c r="A181" t="s">
        <v>177</v>
      </c>
      <c r="B181" s="12">
        <f>B179/B180</f>
        <v>1.1257142857142857</v>
      </c>
    </row>
    <row r="183" spans="1:5" x14ac:dyDescent="0.25">
      <c r="A183" s="427" t="s">
        <v>178</v>
      </c>
      <c r="B183" s="427"/>
      <c r="C183" s="427"/>
      <c r="D183" s="427"/>
      <c r="E183" s="427"/>
    </row>
    <row r="184" spans="1:5" x14ac:dyDescent="0.25">
      <c r="A184" t="s">
        <v>2277</v>
      </c>
      <c r="B184" s="164">
        <v>1.2E-2</v>
      </c>
    </row>
    <row r="185" spans="1:5" x14ac:dyDescent="0.25">
      <c r="A185" t="s">
        <v>2278</v>
      </c>
      <c r="B185" s="164">
        <v>2.4E-2</v>
      </c>
    </row>
    <row r="186" spans="1:5" x14ac:dyDescent="0.25">
      <c r="A186" t="s">
        <v>2279</v>
      </c>
      <c r="B186">
        <f>2050-2018+1</f>
        <v>33</v>
      </c>
    </row>
    <row r="187" spans="1:5" x14ac:dyDescent="0.25">
      <c r="A187" t="s">
        <v>2280</v>
      </c>
      <c r="B187" s="11">
        <f>(1-B184)^B186</f>
        <v>0.67139665221009714</v>
      </c>
    </row>
    <row r="188" spans="1:5" ht="15.75" thickBot="1" x14ac:dyDescent="0.3">
      <c r="A188" t="s">
        <v>2281</v>
      </c>
      <c r="B188" s="11">
        <f>(1-B185)^B186</f>
        <v>0.44858421050781644</v>
      </c>
    </row>
    <row r="189" spans="1:5" ht="15.75" thickBot="1" x14ac:dyDescent="0.3">
      <c r="A189" t="s">
        <v>2282</v>
      </c>
      <c r="B189" s="12">
        <f>(B187-B188)/B187</f>
        <v>0.33186409400289502</v>
      </c>
    </row>
    <row r="191" spans="1:5" x14ac:dyDescent="0.25">
      <c r="A191" s="427" t="s">
        <v>190</v>
      </c>
      <c r="B191" s="427"/>
      <c r="C191" s="427"/>
      <c r="D191" s="427"/>
      <c r="E191" s="427"/>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3112</v>
      </c>
    </row>
    <row r="201" spans="1:9" x14ac:dyDescent="0.25">
      <c r="A201" s="215" t="s">
        <v>3133</v>
      </c>
      <c r="B201" s="423" t="s">
        <v>3116</v>
      </c>
      <c r="C201" s="423"/>
      <c r="D201" s="423"/>
      <c r="E201" s="423"/>
      <c r="F201" s="423"/>
      <c r="G201" s="423"/>
      <c r="H201" s="423"/>
      <c r="I201" s="423"/>
    </row>
    <row r="202" spans="1:9" x14ac:dyDescent="0.25">
      <c r="A202" s="42" t="s">
        <v>3117</v>
      </c>
      <c r="B202" s="42" t="s">
        <v>3118</v>
      </c>
      <c r="C202" s="42" t="s">
        <v>3119</v>
      </c>
      <c r="D202" s="42" t="s">
        <v>3120</v>
      </c>
      <c r="E202" s="42" t="s">
        <v>2387</v>
      </c>
      <c r="F202" s="42" t="s">
        <v>88</v>
      </c>
      <c r="G202" s="42" t="s">
        <v>3121</v>
      </c>
      <c r="H202" s="42" t="s">
        <v>3122</v>
      </c>
      <c r="I202" s="42" t="s">
        <v>3123</v>
      </c>
    </row>
    <row r="203" spans="1:9" x14ac:dyDescent="0.25">
      <c r="A203" s="42" t="s">
        <v>3124</v>
      </c>
      <c r="B203">
        <v>0</v>
      </c>
      <c r="C203">
        <v>6</v>
      </c>
      <c r="D203">
        <v>9</v>
      </c>
      <c r="E203">
        <v>25</v>
      </c>
      <c r="F203">
        <v>21</v>
      </c>
      <c r="G203">
        <v>215</v>
      </c>
      <c r="H203">
        <v>81</v>
      </c>
      <c r="I203">
        <v>134</v>
      </c>
    </row>
    <row r="204" spans="1:9" x14ac:dyDescent="0.25">
      <c r="A204" s="42" t="s">
        <v>3125</v>
      </c>
      <c r="B204">
        <v>4</v>
      </c>
      <c r="C204">
        <v>3</v>
      </c>
      <c r="D204">
        <v>15</v>
      </c>
      <c r="E204">
        <v>40</v>
      </c>
      <c r="F204">
        <v>43</v>
      </c>
      <c r="G204">
        <v>163</v>
      </c>
      <c r="H204">
        <v>56</v>
      </c>
      <c r="I204">
        <v>94</v>
      </c>
    </row>
    <row r="205" spans="1:9" ht="15.75" thickBot="1" x14ac:dyDescent="0.3">
      <c r="A205" s="42" t="s">
        <v>3126</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3127</v>
      </c>
      <c r="B206" s="12">
        <f>SUM(G205:H205)/SUM(G203:H203)</f>
        <v>-0.26013513513513514</v>
      </c>
    </row>
    <row r="207" spans="1:9" ht="15.75" thickBot="1" x14ac:dyDescent="0.3">
      <c r="A207" t="s">
        <v>3128</v>
      </c>
      <c r="B207" s="12">
        <f>I205/I203</f>
        <v>-0.29850746268656714</v>
      </c>
    </row>
    <row r="209" spans="1:9" x14ac:dyDescent="0.25">
      <c r="A209" s="215" t="s">
        <v>3134</v>
      </c>
      <c r="B209" s="423" t="s">
        <v>3116</v>
      </c>
      <c r="C209" s="423"/>
      <c r="D209" s="423"/>
      <c r="E209" s="423"/>
      <c r="F209" s="423"/>
      <c r="G209" s="423"/>
      <c r="H209" s="423"/>
      <c r="I209" s="423"/>
    </row>
    <row r="210" spans="1:9" x14ac:dyDescent="0.25">
      <c r="A210" s="42" t="s">
        <v>3117</v>
      </c>
      <c r="B210" s="42" t="s">
        <v>3118</v>
      </c>
      <c r="C210" s="42" t="s">
        <v>3119</v>
      </c>
      <c r="D210" s="42" t="s">
        <v>3120</v>
      </c>
      <c r="E210" s="42" t="s">
        <v>2387</v>
      </c>
      <c r="F210" s="42" t="s">
        <v>88</v>
      </c>
      <c r="G210" s="42" t="s">
        <v>3121</v>
      </c>
      <c r="H210" s="42" t="s">
        <v>3122</v>
      </c>
      <c r="I210" s="42" t="s">
        <v>3123</v>
      </c>
    </row>
    <row r="211" spans="1:9" x14ac:dyDescent="0.25">
      <c r="A211" s="42" t="s">
        <v>3124</v>
      </c>
      <c r="B211">
        <v>0</v>
      </c>
      <c r="C211">
        <v>17</v>
      </c>
      <c r="D211">
        <v>18</v>
      </c>
      <c r="E211">
        <v>22</v>
      </c>
      <c r="F211">
        <v>12</v>
      </c>
      <c r="G211">
        <v>73</v>
      </c>
      <c r="H211">
        <v>21</v>
      </c>
      <c r="I211">
        <v>21</v>
      </c>
    </row>
    <row r="212" spans="1:9" x14ac:dyDescent="0.25">
      <c r="A212" s="42" t="s">
        <v>3125</v>
      </c>
      <c r="B212">
        <v>0</v>
      </c>
      <c r="C212">
        <v>15</v>
      </c>
      <c r="D212">
        <v>22</v>
      </c>
      <c r="E212">
        <v>39</v>
      </c>
      <c r="F212">
        <v>23</v>
      </c>
      <c r="G212">
        <v>51</v>
      </c>
      <c r="H212">
        <v>17</v>
      </c>
      <c r="I212">
        <v>19</v>
      </c>
    </row>
    <row r="213" spans="1:9" ht="15.75" thickBot="1" x14ac:dyDescent="0.3">
      <c r="A213" s="42" t="s">
        <v>3126</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3127</v>
      </c>
      <c r="B214" s="12">
        <f>SUM(G213:H213)/SUM(G211:H211)</f>
        <v>-0.27659574468085107</v>
      </c>
    </row>
    <row r="215" spans="1:9" ht="15.75" thickBot="1" x14ac:dyDescent="0.3">
      <c r="A215" t="s">
        <v>3128</v>
      </c>
      <c r="B215" s="12">
        <f>I213/I211</f>
        <v>-9.5238095238095233E-2</v>
      </c>
    </row>
    <row r="217" spans="1:9" x14ac:dyDescent="0.25">
      <c r="A217" s="215" t="s">
        <v>3135</v>
      </c>
      <c r="B217" s="423" t="s">
        <v>3116</v>
      </c>
      <c r="C217" s="423"/>
      <c r="D217" s="423"/>
      <c r="E217" s="423"/>
    </row>
    <row r="218" spans="1:9" x14ac:dyDescent="0.25">
      <c r="A218" s="42" t="s">
        <v>3117</v>
      </c>
      <c r="B218" s="42" t="s">
        <v>3129</v>
      </c>
      <c r="C218" s="42" t="s">
        <v>3130</v>
      </c>
      <c r="D218" s="42" t="s">
        <v>3131</v>
      </c>
      <c r="E218" s="42" t="s">
        <v>88</v>
      </c>
    </row>
    <row r="219" spans="1:9" x14ac:dyDescent="0.25">
      <c r="A219" s="42" t="s">
        <v>3124</v>
      </c>
      <c r="B219">
        <v>112</v>
      </c>
      <c r="C219">
        <v>16</v>
      </c>
      <c r="D219">
        <v>9</v>
      </c>
      <c r="E219">
        <v>134</v>
      </c>
    </row>
    <row r="220" spans="1:9" x14ac:dyDescent="0.25">
      <c r="A220" s="42" t="s">
        <v>3125</v>
      </c>
      <c r="B220">
        <v>87</v>
      </c>
      <c r="C220">
        <v>17</v>
      </c>
      <c r="D220">
        <v>9</v>
      </c>
      <c r="E220">
        <v>151</v>
      </c>
    </row>
    <row r="221" spans="1:9" ht="15.75" thickBot="1" x14ac:dyDescent="0.3">
      <c r="A221" s="42" t="s">
        <v>3126</v>
      </c>
      <c r="B221">
        <f>B220-B219</f>
        <v>-25</v>
      </c>
      <c r="C221">
        <f t="shared" ref="C221:E221" si="9">C220-C219</f>
        <v>1</v>
      </c>
      <c r="D221">
        <f t="shared" si="9"/>
        <v>0</v>
      </c>
      <c r="E221">
        <f t="shared" si="9"/>
        <v>17</v>
      </c>
    </row>
    <row r="222" spans="1:9" ht="15.75" thickBot="1" x14ac:dyDescent="0.3">
      <c r="A222" t="s">
        <v>3132</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Rachel Goldstein</cp:lastModifiedBy>
  <dcterms:created xsi:type="dcterms:W3CDTF">2014-07-10T20:44:47Z</dcterms:created>
  <dcterms:modified xsi:type="dcterms:W3CDTF">2024-07-12T18:01:20Z</dcterms:modified>
</cp:coreProperties>
</file>