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axolt/Google Drive/2021/D.Development/TARGET_eps-us-3.2.1/InputData/elec/BTC/"/>
    </mc:Choice>
  </mc:AlternateContent>
  <xr:revisionPtr revIDLastSave="0" documentId="13_ncr:1_{A183EDD6-0E71-B74C-8940-8E424BE2CC9E}" xr6:coauthVersionLast="47" xr6:coauthVersionMax="47" xr10:uidLastSave="{00000000-0000-0000-0000-000000000000}"/>
  <bookViews>
    <workbookView xWindow="200" yWindow="500" windowWidth="27660" windowHeight="16780" xr2:uid="{00000000-000D-0000-FFFF-FFFF00000000}"/>
  </bookViews>
  <sheets>
    <sheet name="About" sheetId="1" r:id="rId1"/>
    <sheet name="Transmission Lines" sheetId="4" r:id="rId2"/>
    <sheet name="TL Calculations" sheetId="5" r:id="rId3"/>
    <sheet name="TL New Projects" sheetId="6" r:id="rId4"/>
    <sheet name="BTC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6" l="1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B26" i="6" s="1"/>
  <c r="D12" i="5"/>
  <c r="E12" i="5" s="1"/>
  <c r="D11" i="5"/>
  <c r="E11" i="5" s="1"/>
  <c r="D10" i="5"/>
  <c r="E10" i="5" s="1"/>
  <c r="E9" i="5"/>
  <c r="D9" i="5"/>
  <c r="D8" i="5"/>
  <c r="E8" i="5" s="1"/>
  <c r="D7" i="5"/>
  <c r="E7" i="5" s="1"/>
  <c r="D6" i="5"/>
  <c r="E6" i="5" s="1"/>
  <c r="E5" i="5"/>
  <c r="D5" i="5"/>
  <c r="D4" i="5"/>
  <c r="E4" i="5" s="1"/>
  <c r="D14" i="5" s="1"/>
  <c r="B2" i="7" s="1"/>
  <c r="J2" i="7" l="1"/>
  <c r="K2" i="7" l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AG2" i="7" s="1"/>
  <c r="AH2" i="7" s="1"/>
  <c r="AI2" i="7" s="1"/>
  <c r="AJ2" i="7" s="1"/>
  <c r="C2" i="7"/>
  <c r="D2" i="7" s="1"/>
  <c r="E2" i="7" s="1"/>
  <c r="F2" i="7" s="1"/>
  <c r="G2" i="7" s="1"/>
  <c r="H2" i="7" s="1"/>
  <c r="I2" i="7" s="1"/>
</calcChain>
</file>

<file path=xl/sharedStrings.xml><?xml version="1.0" encoding="utf-8"?>
<sst xmlns="http://schemas.openxmlformats.org/spreadsheetml/2006/main" count="74" uniqueCount="70">
  <si>
    <t>BTC BAU Transmission Capacity</t>
  </si>
  <si>
    <t>Source:</t>
  </si>
  <si>
    <t>Transmission  Lines</t>
  </si>
  <si>
    <t>Secretaría de Energía (SENER)</t>
  </si>
  <si>
    <t>2015-2016</t>
  </si>
  <si>
    <t>Programa de Desarrollo del Sistema Eléctrico Nacional 2017-2031</t>
  </si>
  <si>
    <t>https://www.gob.mx/sener/acciones-y-programas/programa-de-desarrollo-del-sistema-electrico-nacional-33462</t>
  </si>
  <si>
    <t>Capítulo 2, Tabla 2.6.2 y 2.6.3</t>
  </si>
  <si>
    <t>Tranmission Lines New Projects 2022-2024</t>
  </si>
  <si>
    <t>Centro Nacional de Control de Energía (CENACE)</t>
  </si>
  <si>
    <t>2017-2031</t>
  </si>
  <si>
    <t>Programa de Ampliación y Modernización de la Red Nacional de Transmisión y Distribución</t>
  </si>
  <si>
    <t>p.285-289</t>
  </si>
  <si>
    <t>http://www.cenace.gob.mx/paginas/publicas/Planeacion/ProgramaRNT.aspx</t>
  </si>
  <si>
    <t>Notes:</t>
  </si>
  <si>
    <t>We obtained values for 2016 and 2024, the other values were obtained</t>
  </si>
  <si>
    <t xml:space="preserve">interpolating and extrapolating. </t>
  </si>
  <si>
    <t>TABLA 2.6.3. LÍNEAS DE TRANSMISIÓN</t>
  </si>
  <si>
    <t>(Kilómetros)</t>
  </si>
  <si>
    <t>Líneas de transmisión</t>
  </si>
  <si>
    <r>
      <t>Longitud 2015</t>
    </r>
    <r>
      <rPr>
        <b/>
        <vertAlign val="superscript"/>
        <sz val="8"/>
        <color theme="1"/>
        <rFont val="Soberana Sans Light"/>
        <family val="3"/>
      </rPr>
      <t>1/</t>
    </r>
  </si>
  <si>
    <r>
      <t>Longitud 2016</t>
    </r>
    <r>
      <rPr>
        <b/>
        <vertAlign val="superscript"/>
        <sz val="8"/>
        <color theme="1"/>
        <rFont val="Soberana Sans Light"/>
        <family val="3"/>
      </rPr>
      <t>2/</t>
    </r>
  </si>
  <si>
    <r>
      <t xml:space="preserve">TCA (%) </t>
    </r>
    <r>
      <rPr>
        <b/>
        <vertAlign val="superscript"/>
        <sz val="8"/>
        <color theme="1"/>
        <rFont val="Soberana Sans Light"/>
        <family val="3"/>
      </rPr>
      <t xml:space="preserve">3/ </t>
    </r>
  </si>
  <si>
    <t>CFE</t>
  </si>
  <si>
    <t xml:space="preserve">Transmisión (161 a 400 kV) </t>
  </si>
  <si>
    <t>Nivel de Tensión 400 kV</t>
  </si>
  <si>
    <t xml:space="preserve">Nivel de Tensión 230 kV </t>
  </si>
  <si>
    <t xml:space="preserve">Nivel de Tensión 161 kV </t>
  </si>
  <si>
    <r>
      <t>Transmisión (69 a 138 kV)</t>
    </r>
    <r>
      <rPr>
        <vertAlign val="superscript"/>
        <sz val="8"/>
        <color theme="1"/>
        <rFont val="Soberana Sans Light"/>
        <family val="3"/>
      </rPr>
      <t xml:space="preserve"> 4/ </t>
    </r>
  </si>
  <si>
    <t xml:space="preserve">Nivel de Tensión 138 kV </t>
  </si>
  <si>
    <t xml:space="preserve">Nivel de Tensión 115 kV </t>
  </si>
  <si>
    <t xml:space="preserve">Nivel de Tensión 85 kV </t>
  </si>
  <si>
    <t xml:space="preserve">Nivel de Tensión 69 kV </t>
  </si>
  <si>
    <t>Otras</t>
  </si>
  <si>
    <t xml:space="preserve">Nivel de Tensión 400 kV </t>
  </si>
  <si>
    <r>
      <t xml:space="preserve">Total Transmisión </t>
    </r>
    <r>
      <rPr>
        <b/>
        <vertAlign val="superscript"/>
        <sz val="8"/>
        <color theme="1"/>
        <rFont val="Soberana Sans Light"/>
        <family val="3"/>
      </rPr>
      <t>5/</t>
    </r>
    <r>
      <rPr>
        <b/>
        <sz val="8"/>
        <color theme="1"/>
        <rFont val="Soberana Sans Light"/>
        <family val="3"/>
      </rPr>
      <t xml:space="preserve"> </t>
    </r>
  </si>
  <si>
    <r>
      <rPr>
        <vertAlign val="superscript"/>
        <sz val="7"/>
        <color rgb="FF000000"/>
        <rFont val="Soberana Sans"/>
        <family val="3"/>
      </rPr>
      <t xml:space="preserve">1/ </t>
    </r>
    <r>
      <rPr>
        <sz val="7"/>
        <color rgb="FF000000"/>
        <rFont val="Soberana Sans"/>
        <family val="3"/>
      </rPr>
      <t xml:space="preserve">Datos revisados. </t>
    </r>
    <r>
      <rPr>
        <vertAlign val="superscript"/>
        <sz val="7"/>
        <color rgb="FF000000"/>
        <rFont val="Soberana Sans"/>
        <family val="3"/>
      </rPr>
      <t>2/</t>
    </r>
    <r>
      <rPr>
        <sz val="7"/>
        <color rgb="FF000000"/>
        <rFont val="Soberana Sans"/>
        <family val="3"/>
      </rPr>
      <t xml:space="preserve"> Información preliminar al cierre de 2016. </t>
    </r>
    <r>
      <rPr>
        <vertAlign val="superscript"/>
        <sz val="7"/>
        <color rgb="FF000000"/>
        <rFont val="Soberana Sans"/>
        <family val="3"/>
      </rPr>
      <t>3/</t>
    </r>
    <r>
      <rPr>
        <sz val="7"/>
        <color rgb="FF000000"/>
        <rFont val="Soberana Sans"/>
        <family val="3"/>
      </rPr>
      <t xml:space="preserve"> TCA: Tasa de Crecimiento Anual.</t>
    </r>
    <r>
      <rPr>
        <vertAlign val="superscript"/>
        <sz val="7"/>
        <color rgb="FF000000"/>
        <rFont val="Soberana Sans"/>
        <family val="3"/>
      </rPr>
      <t xml:space="preserve"> 4/</t>
    </r>
    <r>
      <rPr>
        <sz val="7"/>
        <color rgb="FF000000"/>
        <rFont val="Soberana Sans"/>
        <family val="3"/>
      </rPr>
      <t xml:space="preserve"> La Subdirección de Transmisión (S.T.) de la CFE reporta las líneas de 400, 230 y 161 kV y en particular de acuerdo a convenio, líneas que atiende menores a 161 kV de longitud pequeña. </t>
    </r>
    <r>
      <rPr>
        <vertAlign val="superscript"/>
        <sz val="7"/>
        <color rgb="FF000000"/>
        <rFont val="Soberana Sans"/>
        <family val="3"/>
      </rPr>
      <t>5/</t>
    </r>
    <r>
      <rPr>
        <sz val="7"/>
        <color rgb="FF000000"/>
        <rFont val="Soberana Sans"/>
        <family val="3"/>
      </rPr>
      <t xml:space="preserve"> Los totales pueden no coincidir por redondeo.</t>
    </r>
  </si>
  <si>
    <t>Fuente: Elaborado por la SENER con datos de la CFE.</t>
  </si>
  <si>
    <t>Tension (kV)</t>
  </si>
  <si>
    <t>Distance (km)</t>
  </si>
  <si>
    <t>Distance (miles)</t>
  </si>
  <si>
    <t>2016 Transmission Capacity (kV*miles)</t>
  </si>
  <si>
    <t>Estructura de la macro red prevista para 2022-2024</t>
  </si>
  <si>
    <t>Project</t>
  </si>
  <si>
    <t>Substations connections</t>
  </si>
  <si>
    <t>Interconexión Sureste-Peninsular</t>
  </si>
  <si>
    <t>Grijalva-Kantenáh</t>
  </si>
  <si>
    <t>Kantenáh-Leona Vicario</t>
  </si>
  <si>
    <t>Manlio Fabio Altamirano-Olmeca</t>
  </si>
  <si>
    <t>Temascal III-Olmeca</t>
  </si>
  <si>
    <t>Noreste-Norte-Occidente</t>
  </si>
  <si>
    <t>Seri-Hermosillo V</t>
  </si>
  <si>
    <t>El Encino-Camargo II</t>
  </si>
  <si>
    <t>Camargo II-Lerdo</t>
  </si>
  <si>
    <t>Lerdo-Torreón Sur</t>
  </si>
  <si>
    <t>Torreón Sur-Jerónimo Ortiz</t>
  </si>
  <si>
    <t>Jerónimo Ortiz-Calera</t>
  </si>
  <si>
    <t>Calera-Ixtlahuacán</t>
  </si>
  <si>
    <t>Torreón Sur-Parras</t>
  </si>
  <si>
    <t>Parras-Derramadero</t>
  </si>
  <si>
    <t>Parras-Primero de Mayo</t>
  </si>
  <si>
    <t>Primero de Mayo-Cañada</t>
  </si>
  <si>
    <t>Cañada-Potrerillos</t>
  </si>
  <si>
    <t>Potrerillos-Salamanca II</t>
  </si>
  <si>
    <t>Noreste-Centro</t>
  </si>
  <si>
    <t>Regiomontano-El Sauz</t>
  </si>
  <si>
    <t>Pesquería-Regiomontano</t>
  </si>
  <si>
    <t>Jacintos-Regiomontano</t>
  </si>
  <si>
    <t xml:space="preserve">2024 Transmission Capacity (kV*miles) </t>
  </si>
  <si>
    <t>BAU Transmission Capacity (kV*miles)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</si>
</sst>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000000"/>
      <name val="Soberana Sans"/>
      <family val="3"/>
    </font>
    <font>
      <sz val="9"/>
      <color rgb="FF000000"/>
      <name val="Soberana Sans"/>
      <family val="3"/>
    </font>
    <font>
      <b/>
      <sz val="8"/>
      <color theme="1"/>
      <name val="Soberana Sans Light"/>
      <family val="3"/>
    </font>
    <font>
      <b/>
      <vertAlign val="superscript"/>
      <sz val="8"/>
      <color theme="1"/>
      <name val="Soberana Sans Light"/>
      <family val="3"/>
    </font>
    <font>
      <sz val="11"/>
      <color theme="1"/>
      <name val="Soberana Sans"/>
      <family val="3"/>
    </font>
    <font>
      <sz val="8"/>
      <color theme="1"/>
      <name val="Soberana Sans Light"/>
      <family val="3"/>
    </font>
    <font>
      <vertAlign val="superscript"/>
      <sz val="8"/>
      <color theme="1"/>
      <name val="Soberana Sans Light"/>
      <family val="3"/>
    </font>
    <font>
      <sz val="7"/>
      <color rgb="FF000000"/>
      <name val="Soberana Sans"/>
      <family val="3"/>
    </font>
    <font>
      <vertAlign val="superscript"/>
      <sz val="7"/>
      <color rgb="FF000000"/>
      <name val="Soberana Sans"/>
      <family val="3"/>
    </font>
    <font>
      <sz val="7"/>
      <color theme="1"/>
      <name val="Soberana Sans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1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3" fillId="3" borderId="0" xfId="0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7" fillId="3" borderId="0" xfId="0" applyFont="1" applyFill="1"/>
    <xf numFmtId="0" fontId="5" fillId="4" borderId="2" xfId="0" applyFont="1" applyFill="1" applyBorder="1" applyAlignment="1">
      <alignment horizontal="left" vertical="center" wrapText="1"/>
    </xf>
    <xf numFmtId="3" fontId="5" fillId="4" borderId="2" xfId="0" applyNumberFormat="1" applyFont="1" applyFill="1" applyBorder="1" applyAlignment="1">
      <alignment horizontal="right" vertical="center" wrapText="1"/>
    </xf>
    <xf numFmtId="165" fontId="5" fillId="4" borderId="2" xfId="0" applyNumberFormat="1" applyFont="1" applyFill="1" applyBorder="1" applyAlignment="1">
      <alignment horizontal="right" vertical="center" wrapText="1"/>
    </xf>
    <xf numFmtId="0" fontId="5" fillId="4" borderId="3" xfId="0" applyFont="1" applyFill="1" applyBorder="1" applyAlignment="1">
      <alignment horizontal="left" vertical="center" wrapText="1" indent="1"/>
    </xf>
    <xf numFmtId="3" fontId="5" fillId="4" borderId="4" xfId="0" applyNumberFormat="1" applyFont="1" applyFill="1" applyBorder="1" applyAlignment="1">
      <alignment horizontal="right" vertical="center" wrapText="1"/>
    </xf>
    <xf numFmtId="165" fontId="5" fillId="4" borderId="4" xfId="0" applyNumberFormat="1" applyFont="1" applyFill="1" applyBorder="1" applyAlignment="1">
      <alignment horizontal="right" vertical="center" wrapText="1"/>
    </xf>
    <xf numFmtId="0" fontId="8" fillId="5" borderId="3" xfId="0" applyFont="1" applyFill="1" applyBorder="1" applyAlignment="1">
      <alignment horizontal="left" vertical="center" wrapText="1" indent="2"/>
    </xf>
    <xf numFmtId="3" fontId="8" fillId="5" borderId="5" xfId="0" applyNumberFormat="1" applyFont="1" applyFill="1" applyBorder="1" applyAlignment="1">
      <alignment horizontal="right" vertical="center" wrapText="1"/>
    </xf>
    <xf numFmtId="165" fontId="8" fillId="5" borderId="4" xfId="0" applyNumberFormat="1" applyFont="1" applyFill="1" applyBorder="1" applyAlignment="1">
      <alignment horizontal="right" vertical="center" wrapText="1"/>
    </xf>
    <xf numFmtId="3" fontId="8" fillId="5" borderId="2" xfId="0" applyNumberFormat="1" applyFont="1" applyFill="1" applyBorder="1" applyAlignment="1">
      <alignment horizontal="right" vertical="center" wrapText="1"/>
    </xf>
    <xf numFmtId="0" fontId="8" fillId="5" borderId="4" xfId="0" applyFont="1" applyFill="1" applyBorder="1" applyAlignment="1">
      <alignment horizontal="right" vertical="center" wrapText="1"/>
    </xf>
    <xf numFmtId="3" fontId="8" fillId="5" borderId="4" xfId="0" applyNumberFormat="1" applyFont="1" applyFill="1" applyBorder="1" applyAlignment="1">
      <alignment horizontal="right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0" fillId="3" borderId="0" xfId="0" applyFill="1" applyAlignment="1">
      <alignment vertical="top"/>
    </xf>
    <xf numFmtId="0" fontId="5" fillId="4" borderId="6" xfId="0" applyFont="1" applyFill="1" applyBorder="1" applyAlignment="1">
      <alignment horizontal="left" vertical="center" wrapText="1"/>
    </xf>
    <xf numFmtId="3" fontId="5" fillId="4" borderId="5" xfId="0" applyNumberFormat="1" applyFont="1" applyFill="1" applyBorder="1" applyAlignment="1">
      <alignment horizontal="right" vertical="center" wrapText="1"/>
    </xf>
    <xf numFmtId="0" fontId="10" fillId="3" borderId="0" xfId="0" applyFont="1" applyFill="1" applyAlignment="1">
      <alignment horizontal="justify" vertical="center" wrapText="1"/>
    </xf>
    <xf numFmtId="0" fontId="12" fillId="3" borderId="0" xfId="0" applyFont="1" applyFill="1" applyAlignment="1">
      <alignment horizontal="justify" vertical="center" wrapText="1"/>
    </xf>
    <xf numFmtId="0" fontId="0" fillId="3" borderId="0" xfId="0" applyFill="1" applyAlignment="1">
      <alignment vertical="center"/>
    </xf>
    <xf numFmtId="0" fontId="10" fillId="0" borderId="7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0" fillId="3" borderId="8" xfId="0" applyFill="1" applyBorder="1"/>
    <xf numFmtId="0" fontId="0" fillId="2" borderId="9" xfId="0" applyFill="1" applyBorder="1"/>
    <xf numFmtId="0" fontId="0" fillId="0" borderId="9" xfId="0" applyBorder="1"/>
    <xf numFmtId="1" fontId="0" fillId="0" borderId="9" xfId="0" applyNumberFormat="1" applyBorder="1"/>
    <xf numFmtId="0" fontId="0" fillId="2" borderId="9" xfId="0" applyFill="1" applyBorder="1" applyAlignment="1">
      <alignment wrapText="1"/>
    </xf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9" xfId="0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65" fontId="0" fillId="0" borderId="9" xfId="0" applyNumberFormat="1" applyBorder="1"/>
    <xf numFmtId="0" fontId="0" fillId="2" borderId="9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enace.gob.mx/paginas/publicas/Planeacion/ProgramaRN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/>
  </sheetViews>
  <sheetFormatPr baseColWidth="10" defaultColWidth="8.83203125" defaultRowHeight="15"/>
  <sheetData>
    <row r="1" spans="1:6">
      <c r="A1" s="1" t="s">
        <v>0</v>
      </c>
    </row>
    <row r="3" spans="1:6">
      <c r="A3" s="1" t="s">
        <v>1</v>
      </c>
      <c r="B3" s="5" t="s">
        <v>2</v>
      </c>
      <c r="C3" s="6"/>
      <c r="D3" s="6"/>
      <c r="E3" s="6"/>
    </row>
    <row r="4" spans="1:6">
      <c r="B4" t="s">
        <v>3</v>
      </c>
    </row>
    <row r="5" spans="1:6">
      <c r="B5" s="2" t="s">
        <v>4</v>
      </c>
    </row>
    <row r="6" spans="1:6">
      <c r="B6" t="s">
        <v>5</v>
      </c>
    </row>
    <row r="7" spans="1:6">
      <c r="B7" s="3" t="s">
        <v>6</v>
      </c>
    </row>
    <row r="8" spans="1:6">
      <c r="B8" t="s">
        <v>7</v>
      </c>
    </row>
    <row r="10" spans="1:6">
      <c r="B10" s="5" t="s">
        <v>8</v>
      </c>
      <c r="C10" s="5"/>
      <c r="D10" s="5"/>
      <c r="E10" s="5"/>
      <c r="F10" s="5"/>
    </row>
    <row r="11" spans="1:6">
      <c r="B11" t="s">
        <v>9</v>
      </c>
    </row>
    <row r="12" spans="1:6">
      <c r="B12" t="s">
        <v>10</v>
      </c>
    </row>
    <row r="13" spans="1:6">
      <c r="B13" t="s">
        <v>11</v>
      </c>
    </row>
    <row r="14" spans="1:6">
      <c r="B14" t="s">
        <v>12</v>
      </c>
    </row>
    <row r="15" spans="1:6">
      <c r="B15" s="3" t="s">
        <v>13</v>
      </c>
    </row>
    <row r="18" spans="1:2">
      <c r="A18" s="1" t="s">
        <v>14</v>
      </c>
    </row>
    <row r="19" spans="1:2">
      <c r="B19" t="s">
        <v>15</v>
      </c>
    </row>
    <row r="20" spans="1:2">
      <c r="B20" t="s">
        <v>16</v>
      </c>
    </row>
  </sheetData>
  <hyperlinks>
    <hyperlink ref="B15" r:id="rId1" xr:uid="{8C3113D5-D1AA-1E4E-9B4B-8B21DD42724A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CFD3-4B3B-7D47-8C66-AE5A6A9AF48A}">
  <dimension ref="A2:E21"/>
  <sheetViews>
    <sheetView workbookViewId="0"/>
  </sheetViews>
  <sheetFormatPr baseColWidth="10" defaultColWidth="11.5" defaultRowHeight="15"/>
  <cols>
    <col min="1" max="1" width="11.5" style="7"/>
    <col min="2" max="2" width="27" style="7" customWidth="1"/>
    <col min="3" max="4" width="15" style="7" customWidth="1"/>
    <col min="5" max="5" width="13.83203125" style="7" customWidth="1"/>
    <col min="6" max="16384" width="11.5" style="7"/>
  </cols>
  <sheetData>
    <row r="2" spans="1:5">
      <c r="B2" s="8" t="s">
        <v>17</v>
      </c>
      <c r="C2" s="8"/>
      <c r="D2" s="8"/>
      <c r="E2" s="8"/>
    </row>
    <row r="3" spans="1:5" ht="16" thickBot="1">
      <c r="B3" s="9" t="s">
        <v>18</v>
      </c>
    </row>
    <row r="4" spans="1:5" ht="16" thickBot="1">
      <c r="B4" s="10" t="s">
        <v>19</v>
      </c>
      <c r="C4" s="10" t="s">
        <v>20</v>
      </c>
      <c r="D4" s="10" t="s">
        <v>21</v>
      </c>
      <c r="E4" s="10" t="s">
        <v>22</v>
      </c>
    </row>
    <row r="5" spans="1:5" ht="16" thickBot="1">
      <c r="A5" s="11"/>
      <c r="B5" s="12" t="s">
        <v>23</v>
      </c>
      <c r="C5" s="13">
        <v>102657</v>
      </c>
      <c r="D5" s="13">
        <v>102391</v>
      </c>
      <c r="E5" s="14">
        <v>-0.2591153063113083</v>
      </c>
    </row>
    <row r="6" spans="1:5" ht="16" thickBot="1">
      <c r="B6" s="15" t="s">
        <v>24</v>
      </c>
      <c r="C6" s="16">
        <v>52001</v>
      </c>
      <c r="D6" s="16">
        <v>52061</v>
      </c>
      <c r="E6" s="17">
        <v>0.11538239649238058</v>
      </c>
    </row>
    <row r="7" spans="1:5" ht="16" thickBot="1">
      <c r="B7" s="18" t="s">
        <v>25</v>
      </c>
      <c r="C7" s="19">
        <v>24307</v>
      </c>
      <c r="D7" s="19">
        <v>24324</v>
      </c>
      <c r="E7" s="20">
        <v>6.9938700785776575E-2</v>
      </c>
    </row>
    <row r="8" spans="1:5" ht="16" thickBot="1">
      <c r="B8" s="18" t="s">
        <v>26</v>
      </c>
      <c r="C8" s="21">
        <v>27172</v>
      </c>
      <c r="D8" s="21">
        <v>27214</v>
      </c>
      <c r="E8" s="20">
        <v>0.15457088179007261</v>
      </c>
    </row>
    <row r="9" spans="1:5" ht="16" thickBot="1">
      <c r="B9" s="18" t="s">
        <v>27</v>
      </c>
      <c r="C9" s="22">
        <v>522</v>
      </c>
      <c r="D9" s="22">
        <v>523</v>
      </c>
      <c r="E9" s="20">
        <v>0.19157088122605526</v>
      </c>
    </row>
    <row r="10" spans="1:5" ht="16" thickBot="1">
      <c r="B10" s="15" t="s">
        <v>28</v>
      </c>
      <c r="C10" s="16">
        <v>50656</v>
      </c>
      <c r="D10" s="16">
        <v>50330</v>
      </c>
      <c r="E10" s="17">
        <v>-0.6435565382185704</v>
      </c>
    </row>
    <row r="11" spans="1:5" ht="16" thickBot="1">
      <c r="B11" s="18" t="s">
        <v>29</v>
      </c>
      <c r="C11" s="23">
        <v>1608</v>
      </c>
      <c r="D11" s="23">
        <v>1152</v>
      </c>
      <c r="E11" s="20">
        <v>-28.358208955223883</v>
      </c>
    </row>
    <row r="12" spans="1:5" ht="16" thickBot="1">
      <c r="B12" s="18" t="s">
        <v>30</v>
      </c>
      <c r="C12" s="23">
        <v>46147</v>
      </c>
      <c r="D12" s="23">
        <v>46326</v>
      </c>
      <c r="E12" s="20">
        <v>0.38789087047912396</v>
      </c>
    </row>
    <row r="13" spans="1:5" ht="16" thickBot="1">
      <c r="B13" s="18" t="s">
        <v>31</v>
      </c>
      <c r="C13" s="22">
        <v>156</v>
      </c>
      <c r="D13" s="22">
        <v>180</v>
      </c>
      <c r="E13" s="20">
        <v>15.384615384615374</v>
      </c>
    </row>
    <row r="14" spans="1:5" ht="16" thickBot="1">
      <c r="B14" s="18" t="s">
        <v>32</v>
      </c>
      <c r="C14" s="23">
        <v>2745</v>
      </c>
      <c r="D14" s="23">
        <v>2672</v>
      </c>
      <c r="E14" s="20">
        <v>-2.6593806921675789</v>
      </c>
    </row>
    <row r="15" spans="1:5" s="25" customFormat="1" ht="16" thickBot="1">
      <c r="A15" s="7"/>
      <c r="B15" s="24" t="s">
        <v>33</v>
      </c>
      <c r="C15" s="16">
        <v>1736</v>
      </c>
      <c r="D15" s="16">
        <v>1742</v>
      </c>
      <c r="E15" s="17">
        <v>0.34562211981565838</v>
      </c>
    </row>
    <row r="16" spans="1:5" ht="16" thickBot="1">
      <c r="B16" s="18" t="s">
        <v>34</v>
      </c>
      <c r="C16" s="22">
        <v>390</v>
      </c>
      <c r="D16" s="22">
        <v>390</v>
      </c>
      <c r="E16" s="20">
        <v>0</v>
      </c>
    </row>
    <row r="17" spans="1:5" ht="16" thickBot="1">
      <c r="B17" s="18" t="s">
        <v>26</v>
      </c>
      <c r="C17" s="23">
        <v>1346</v>
      </c>
      <c r="D17" s="23">
        <v>1352</v>
      </c>
      <c r="E17" s="20">
        <v>0.44576523031203408</v>
      </c>
    </row>
    <row r="18" spans="1:5" ht="16" thickBot="1">
      <c r="B18" s="26" t="s">
        <v>35</v>
      </c>
      <c r="C18" s="27">
        <v>104393</v>
      </c>
      <c r="D18" s="27">
        <v>104133</v>
      </c>
      <c r="E18" s="17">
        <v>-0.24905884494170749</v>
      </c>
    </row>
    <row r="19" spans="1:5" s="30" customFormat="1" ht="45" customHeight="1">
      <c r="A19" s="7"/>
      <c r="B19" s="28" t="s">
        <v>36</v>
      </c>
      <c r="C19" s="29"/>
      <c r="D19" s="29"/>
      <c r="E19" s="29"/>
    </row>
    <row r="20" spans="1:5" s="30" customFormat="1">
      <c r="A20" s="7"/>
      <c r="B20" s="31" t="s">
        <v>37</v>
      </c>
      <c r="C20" s="32"/>
      <c r="D20" s="32"/>
      <c r="E20" s="32"/>
    </row>
    <row r="21" spans="1:5">
      <c r="B21" s="33"/>
      <c r="C21" s="33"/>
      <c r="D21" s="33"/>
    </row>
  </sheetData>
  <mergeCells count="3">
    <mergeCell ref="B2:E2"/>
    <mergeCell ref="B19:E19"/>
    <mergeCell ref="B20:E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555BC-7030-4E47-A264-853088224CA6}">
  <dimension ref="C2:E14"/>
  <sheetViews>
    <sheetView workbookViewId="0"/>
  </sheetViews>
  <sheetFormatPr baseColWidth="10" defaultRowHeight="15"/>
  <cols>
    <col min="3" max="3" width="14.5" customWidth="1"/>
    <col min="4" max="4" width="13.1640625" bestFit="1" customWidth="1"/>
    <col min="5" max="5" width="15.33203125" bestFit="1" customWidth="1"/>
  </cols>
  <sheetData>
    <row r="2" spans="3:5">
      <c r="C2" s="34">
        <v>2016</v>
      </c>
    </row>
    <row r="3" spans="3:5">
      <c r="C3" s="34" t="s">
        <v>38</v>
      </c>
      <c r="D3" s="34" t="s">
        <v>39</v>
      </c>
      <c r="E3" s="34" t="s">
        <v>40</v>
      </c>
    </row>
    <row r="4" spans="3:5">
      <c r="C4" s="35">
        <v>400</v>
      </c>
      <c r="D4" s="35">
        <f>'Transmission Lines'!D7</f>
        <v>24324</v>
      </c>
      <c r="E4" s="36">
        <f>D4/1.60934</f>
        <v>15114.2704462699</v>
      </c>
    </row>
    <row r="5" spans="3:5">
      <c r="C5" s="35">
        <v>230</v>
      </c>
      <c r="D5" s="35">
        <f>'Transmission Lines'!D8</f>
        <v>27214</v>
      </c>
      <c r="E5" s="36">
        <f t="shared" ref="E5:E12" si="0">D5/1.60934</f>
        <v>16910.03765518784</v>
      </c>
    </row>
    <row r="6" spans="3:5">
      <c r="C6" s="35">
        <v>161</v>
      </c>
      <c r="D6" s="35">
        <f>'Transmission Lines'!D9</f>
        <v>523</v>
      </c>
      <c r="E6" s="36">
        <f t="shared" si="0"/>
        <v>324.97794126784891</v>
      </c>
    </row>
    <row r="7" spans="3:5">
      <c r="C7" s="35">
        <v>138</v>
      </c>
      <c r="D7" s="35">
        <f>'Transmission Lines'!D11</f>
        <v>1152</v>
      </c>
      <c r="E7" s="36">
        <f t="shared" si="0"/>
        <v>715.8213926205774</v>
      </c>
    </row>
    <row r="8" spans="3:5">
      <c r="C8" s="35">
        <v>115</v>
      </c>
      <c r="D8" s="35">
        <f>'Transmission Lines'!D12</f>
        <v>46326</v>
      </c>
      <c r="E8" s="36">
        <f t="shared" si="0"/>
        <v>28785.713398038948</v>
      </c>
    </row>
    <row r="9" spans="3:5">
      <c r="C9" s="35">
        <v>85</v>
      </c>
      <c r="D9" s="35">
        <f>'Transmission Lines'!D13</f>
        <v>180</v>
      </c>
      <c r="E9" s="36">
        <f t="shared" si="0"/>
        <v>111.84709259696521</v>
      </c>
    </row>
    <row r="10" spans="3:5">
      <c r="C10" s="35">
        <v>69</v>
      </c>
      <c r="D10" s="35">
        <f>'Transmission Lines'!D14</f>
        <v>2672</v>
      </c>
      <c r="E10" s="36">
        <f t="shared" si="0"/>
        <v>1660.3079523282836</v>
      </c>
    </row>
    <row r="11" spans="3:5">
      <c r="C11" s="35">
        <v>400</v>
      </c>
      <c r="D11" s="35">
        <f>'Transmission Lines'!D16</f>
        <v>390</v>
      </c>
      <c r="E11" s="36">
        <f t="shared" si="0"/>
        <v>242.33536729342464</v>
      </c>
    </row>
    <row r="12" spans="3:5">
      <c r="C12" s="35">
        <v>230</v>
      </c>
      <c r="D12" s="35">
        <f>'Transmission Lines'!D17</f>
        <v>1352</v>
      </c>
      <c r="E12" s="36">
        <f t="shared" si="0"/>
        <v>840.09593995053876</v>
      </c>
    </row>
    <row r="14" spans="3:5" ht="66" customHeight="1">
      <c r="C14" s="37" t="s">
        <v>41</v>
      </c>
      <c r="D14" s="35">
        <f>SUMPRODUCT(C4:C12,E4:E12)</f>
        <v>13810703.145388793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2F2E8-4CC3-C042-A21A-9569342A45F4}">
  <dimension ref="A2:E26"/>
  <sheetViews>
    <sheetView workbookViewId="0"/>
  </sheetViews>
  <sheetFormatPr baseColWidth="10" defaultRowHeight="15"/>
  <cols>
    <col min="1" max="1" width="20.1640625" customWidth="1"/>
    <col min="2" max="2" width="22.6640625" customWidth="1"/>
    <col min="3" max="3" width="12" customWidth="1"/>
    <col min="4" max="4" width="14.5" customWidth="1"/>
    <col min="5" max="5" width="16.6640625" customWidth="1"/>
  </cols>
  <sheetData>
    <row r="2" spans="1:5">
      <c r="A2" s="38" t="s">
        <v>42</v>
      </c>
      <c r="B2" s="39"/>
      <c r="C2" s="40"/>
    </row>
    <row r="4" spans="1:5">
      <c r="A4" s="34" t="s">
        <v>43</v>
      </c>
      <c r="B4" s="34" t="s">
        <v>44</v>
      </c>
      <c r="C4" s="34" t="s">
        <v>38</v>
      </c>
      <c r="D4" s="34" t="s">
        <v>39</v>
      </c>
      <c r="E4" s="34" t="s">
        <v>40</v>
      </c>
    </row>
    <row r="5" spans="1:5" ht="16.5" customHeight="1">
      <c r="A5" s="41" t="s">
        <v>45</v>
      </c>
      <c r="B5" s="42" t="s">
        <v>46</v>
      </c>
      <c r="C5" s="35">
        <v>500</v>
      </c>
      <c r="D5" s="35">
        <v>860</v>
      </c>
      <c r="E5" s="43">
        <f>D5/1.60934</f>
        <v>534.38055351883384</v>
      </c>
    </row>
    <row r="6" spans="1:5">
      <c r="A6" s="41"/>
      <c r="B6" s="35" t="s">
        <v>47</v>
      </c>
      <c r="C6" s="35">
        <v>400</v>
      </c>
      <c r="D6" s="35">
        <v>71</v>
      </c>
      <c r="E6" s="43">
        <f t="shared" ref="E6:E24" si="0">D6/1.60934</f>
        <v>44.117464302136277</v>
      </c>
    </row>
    <row r="7" spans="1:5">
      <c r="A7" s="41"/>
      <c r="B7" s="35" t="s">
        <v>48</v>
      </c>
      <c r="C7" s="35">
        <v>400</v>
      </c>
      <c r="D7" s="35">
        <v>20</v>
      </c>
      <c r="E7" s="43">
        <f t="shared" si="0"/>
        <v>12.427454732996136</v>
      </c>
    </row>
    <row r="8" spans="1:5">
      <c r="A8" s="41"/>
      <c r="B8" s="35" t="s">
        <v>49</v>
      </c>
      <c r="C8" s="35">
        <v>400</v>
      </c>
      <c r="D8" s="35">
        <v>105</v>
      </c>
      <c r="E8" s="43">
        <f t="shared" si="0"/>
        <v>65.244137348229714</v>
      </c>
    </row>
    <row r="9" spans="1:5" ht="15" customHeight="1">
      <c r="A9" s="41" t="s">
        <v>50</v>
      </c>
      <c r="B9" s="35" t="s">
        <v>51</v>
      </c>
      <c r="C9" s="35">
        <v>400</v>
      </c>
      <c r="D9" s="35">
        <v>20</v>
      </c>
      <c r="E9" s="43">
        <f t="shared" si="0"/>
        <v>12.427454732996136</v>
      </c>
    </row>
    <row r="10" spans="1:5">
      <c r="A10" s="41"/>
      <c r="B10" s="35" t="s">
        <v>52</v>
      </c>
      <c r="C10" s="35">
        <v>400</v>
      </c>
      <c r="D10" s="35">
        <v>135</v>
      </c>
      <c r="E10" s="43">
        <f t="shared" si="0"/>
        <v>83.885319447723916</v>
      </c>
    </row>
    <row r="11" spans="1:5">
      <c r="A11" s="41"/>
      <c r="B11" s="35" t="s">
        <v>53</v>
      </c>
      <c r="C11" s="35">
        <v>400</v>
      </c>
      <c r="D11" s="35">
        <v>310</v>
      </c>
      <c r="E11" s="43">
        <f t="shared" si="0"/>
        <v>192.62554836144008</v>
      </c>
    </row>
    <row r="12" spans="1:5">
      <c r="A12" s="41"/>
      <c r="B12" s="35" t="s">
        <v>54</v>
      </c>
      <c r="C12" s="35">
        <v>400</v>
      </c>
      <c r="D12" s="35">
        <v>35</v>
      </c>
      <c r="E12" s="43">
        <f t="shared" si="0"/>
        <v>21.748045782743237</v>
      </c>
    </row>
    <row r="13" spans="1:5">
      <c r="A13" s="41"/>
      <c r="B13" s="35" t="s">
        <v>55</v>
      </c>
      <c r="C13" s="35">
        <v>400</v>
      </c>
      <c r="D13" s="35">
        <v>225</v>
      </c>
      <c r="E13" s="43">
        <f t="shared" si="0"/>
        <v>139.80886574620652</v>
      </c>
    </row>
    <row r="14" spans="1:5">
      <c r="A14" s="41"/>
      <c r="B14" s="35" t="s">
        <v>56</v>
      </c>
      <c r="C14" s="35">
        <v>400</v>
      </c>
      <c r="D14" s="35">
        <v>245</v>
      </c>
      <c r="E14" s="43">
        <f t="shared" si="0"/>
        <v>152.23632047920265</v>
      </c>
    </row>
    <row r="15" spans="1:5">
      <c r="A15" s="41"/>
      <c r="B15" s="35" t="s">
        <v>57</v>
      </c>
      <c r="C15" s="35">
        <v>400</v>
      </c>
      <c r="D15" s="35">
        <v>260</v>
      </c>
      <c r="E15" s="43">
        <f t="shared" si="0"/>
        <v>161.55691152894977</v>
      </c>
    </row>
    <row r="16" spans="1:5">
      <c r="A16" s="41"/>
      <c r="B16" s="35" t="s">
        <v>58</v>
      </c>
      <c r="C16" s="35">
        <v>400</v>
      </c>
      <c r="D16" s="35">
        <v>138</v>
      </c>
      <c r="E16" s="43">
        <f t="shared" si="0"/>
        <v>85.749437657673326</v>
      </c>
    </row>
    <row r="17" spans="1:5">
      <c r="A17" s="41"/>
      <c r="B17" s="35" t="s">
        <v>59</v>
      </c>
      <c r="C17" s="35">
        <v>400</v>
      </c>
      <c r="D17" s="35">
        <v>120</v>
      </c>
      <c r="E17" s="43">
        <f t="shared" si="0"/>
        <v>74.564728397976808</v>
      </c>
    </row>
    <row r="18" spans="1:5">
      <c r="A18" s="41"/>
      <c r="B18" s="35" t="s">
        <v>60</v>
      </c>
      <c r="C18" s="35">
        <v>400</v>
      </c>
      <c r="D18" s="35">
        <v>210</v>
      </c>
      <c r="E18" s="43">
        <f t="shared" si="0"/>
        <v>130.48827469645943</v>
      </c>
    </row>
    <row r="19" spans="1:5">
      <c r="A19" s="41"/>
      <c r="B19" s="35" t="s">
        <v>61</v>
      </c>
      <c r="C19" s="35">
        <v>400</v>
      </c>
      <c r="D19" s="35">
        <v>220</v>
      </c>
      <c r="E19" s="43">
        <f t="shared" si="0"/>
        <v>136.70200206295749</v>
      </c>
    </row>
    <row r="20" spans="1:5">
      <c r="A20" s="41"/>
      <c r="B20" s="35" t="s">
        <v>62</v>
      </c>
      <c r="C20" s="35">
        <v>400</v>
      </c>
      <c r="D20" s="35">
        <v>146</v>
      </c>
      <c r="E20" s="43">
        <f t="shared" si="0"/>
        <v>90.720419550871782</v>
      </c>
    </row>
    <row r="21" spans="1:5">
      <c r="A21" s="41"/>
      <c r="B21" s="35" t="s">
        <v>63</v>
      </c>
      <c r="C21" s="35">
        <v>400</v>
      </c>
      <c r="D21" s="35">
        <v>76</v>
      </c>
      <c r="E21" s="43">
        <f t="shared" si="0"/>
        <v>47.224327985385315</v>
      </c>
    </row>
    <row r="22" spans="1:5">
      <c r="A22" s="44" t="s">
        <v>64</v>
      </c>
      <c r="B22" s="35" t="s">
        <v>65</v>
      </c>
      <c r="C22" s="35">
        <v>500</v>
      </c>
      <c r="D22" s="35">
        <v>700</v>
      </c>
      <c r="E22" s="43">
        <f t="shared" si="0"/>
        <v>434.96091565486472</v>
      </c>
    </row>
    <row r="23" spans="1:5">
      <c r="A23" s="44"/>
      <c r="B23" s="35" t="s">
        <v>66</v>
      </c>
      <c r="C23" s="35">
        <v>400</v>
      </c>
      <c r="D23" s="35">
        <v>35</v>
      </c>
      <c r="E23" s="43">
        <f t="shared" si="0"/>
        <v>21.748045782743237</v>
      </c>
    </row>
    <row r="24" spans="1:5">
      <c r="A24" s="44"/>
      <c r="B24" s="35" t="s">
        <v>67</v>
      </c>
      <c r="C24" s="35">
        <v>400</v>
      </c>
      <c r="D24" s="35">
        <v>180</v>
      </c>
      <c r="E24" s="43">
        <f t="shared" si="0"/>
        <v>111.84709259696521</v>
      </c>
    </row>
    <row r="26" spans="1:5" ht="39.75" customHeight="1">
      <c r="A26" s="37" t="s">
        <v>68</v>
      </c>
      <c r="B26" s="35">
        <f>SUMPRODUCT(C5:C24,E5:E24)</f>
        <v>1118719.4750643121</v>
      </c>
    </row>
  </sheetData>
  <mergeCells count="3">
    <mergeCell ref="A5:A8"/>
    <mergeCell ref="A9:A21"/>
    <mergeCell ref="A22:A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118AE-E2AD-C64E-B997-9814BE59F4C9}">
  <sheetPr>
    <tabColor theme="3"/>
  </sheetPr>
  <dimension ref="A1:AJ2"/>
  <sheetViews>
    <sheetView workbookViewId="0">
      <selection activeCell="A2" sqref="A2"/>
    </sheetView>
  </sheetViews>
  <sheetFormatPr baseColWidth="10" defaultColWidth="9.1640625" defaultRowHeight="15"/>
  <cols>
    <col min="1" max="1" width="34.83203125" customWidth="1"/>
    <col min="2" max="36" width="9.5" bestFit="1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69</v>
      </c>
      <c r="B2" s="4">
        <f>'TL Calculations'!D14</f>
        <v>13810703.145388793</v>
      </c>
      <c r="C2" s="4">
        <f t="shared" ref="C2:AJ2" si="0">($J$2-$B$2)/($J$1-$B$1)+B2</f>
        <v>13950543.079771832</v>
      </c>
      <c r="D2" s="4">
        <f t="shared" si="0"/>
        <v>14090383.01415487</v>
      </c>
      <c r="E2" s="4">
        <f t="shared" si="0"/>
        <v>14230222.948537908</v>
      </c>
      <c r="F2" s="4">
        <f t="shared" si="0"/>
        <v>14370062.882920947</v>
      </c>
      <c r="G2" s="4">
        <f t="shared" si="0"/>
        <v>14509902.817303985</v>
      </c>
      <c r="H2" s="4">
        <f t="shared" si="0"/>
        <v>14649742.751687024</v>
      </c>
      <c r="I2" s="4">
        <f t="shared" si="0"/>
        <v>14789582.686070062</v>
      </c>
      <c r="J2" s="4">
        <f>'TL New Projects'!B26+'TL Calculations'!D14</f>
        <v>14929422.620453104</v>
      </c>
      <c r="K2" s="4">
        <f>($J$2-$B$2)/($J$1-$B$1)+J2</f>
        <v>15069262.554836143</v>
      </c>
      <c r="L2" s="4">
        <f t="shared" si="0"/>
        <v>15209102.489219181</v>
      </c>
      <c r="M2" s="4">
        <f t="shared" si="0"/>
        <v>15348942.42360222</v>
      </c>
      <c r="N2" s="4">
        <f t="shared" si="0"/>
        <v>15488782.357985258</v>
      </c>
      <c r="O2" s="4">
        <f t="shared" si="0"/>
        <v>15628622.292368297</v>
      </c>
      <c r="P2" s="4">
        <f t="shared" si="0"/>
        <v>15768462.226751335</v>
      </c>
      <c r="Q2" s="4">
        <f t="shared" si="0"/>
        <v>15908302.161134373</v>
      </c>
      <c r="R2" s="4">
        <f t="shared" si="0"/>
        <v>16048142.095517412</v>
      </c>
      <c r="S2" s="4">
        <f t="shared" si="0"/>
        <v>16187982.02990045</v>
      </c>
      <c r="T2" s="4">
        <f t="shared" si="0"/>
        <v>16327821.964283489</v>
      </c>
      <c r="U2" s="4">
        <f t="shared" si="0"/>
        <v>16467661.898666527</v>
      </c>
      <c r="V2" s="4">
        <f t="shared" si="0"/>
        <v>16607501.833049566</v>
      </c>
      <c r="W2" s="4">
        <f t="shared" si="0"/>
        <v>16747341.767432604</v>
      </c>
      <c r="X2" s="4">
        <f t="shared" si="0"/>
        <v>16887181.701815642</v>
      </c>
      <c r="Y2" s="4">
        <f t="shared" si="0"/>
        <v>17027021.636198681</v>
      </c>
      <c r="Z2" s="4">
        <f t="shared" si="0"/>
        <v>17166861.570581719</v>
      </c>
      <c r="AA2" s="4">
        <f t="shared" si="0"/>
        <v>17306701.504964758</v>
      </c>
      <c r="AB2" s="4">
        <f t="shared" si="0"/>
        <v>17446541.439347796</v>
      </c>
      <c r="AC2" s="4">
        <f t="shared" si="0"/>
        <v>17586381.373730835</v>
      </c>
      <c r="AD2" s="4">
        <f t="shared" si="0"/>
        <v>17726221.308113873</v>
      </c>
      <c r="AE2" s="4">
        <f t="shared" si="0"/>
        <v>17866061.242496911</v>
      </c>
      <c r="AF2" s="4">
        <f t="shared" si="0"/>
        <v>18005901.17687995</v>
      </c>
      <c r="AG2" s="4">
        <f t="shared" si="0"/>
        <v>18145741.111262988</v>
      </c>
      <c r="AH2" s="4">
        <f t="shared" si="0"/>
        <v>18285581.045646027</v>
      </c>
      <c r="AI2" s="4">
        <f t="shared" si="0"/>
        <v>18425420.980029065</v>
      </c>
      <c r="AJ2" s="4">
        <f t="shared" si="0"/>
        <v>18565260.914412104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Transmission Lines</vt:lpstr>
      <vt:lpstr>TL Calculations</vt:lpstr>
      <vt:lpstr>TL New Projects</vt:lpstr>
      <vt:lpstr>BTC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Fernando Olea</cp:lastModifiedBy>
  <dcterms:created xsi:type="dcterms:W3CDTF">2015-07-06T20:49:06Z</dcterms:created>
  <dcterms:modified xsi:type="dcterms:W3CDTF">2021-08-04T00:39:38Z</dcterms:modified>
</cp:coreProperties>
</file>