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elec/DRC/"/>
    </mc:Choice>
  </mc:AlternateContent>
  <xr:revisionPtr revIDLastSave="0" documentId="13_ncr:1_{90B23A44-7F7F-A14C-9518-9D405E940087}" xr6:coauthVersionLast="47" xr6:coauthVersionMax="47" xr10:uidLastSave="{00000000-0000-0000-0000-000000000000}"/>
  <bookViews>
    <workbookView xWindow="120" yWindow="500" windowWidth="23960" windowHeight="12280" xr2:uid="{00000000-000D-0000-FFFF-FFFF00000000}"/>
  </bookViews>
  <sheets>
    <sheet name="About" sheetId="1" r:id="rId1"/>
    <sheet name="Calculations" sheetId="4" r:id="rId2"/>
    <sheet name="Scaling Factors" sheetId="6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2" i="2"/>
  <c r="B2" i="2" s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2" i="5"/>
  <c r="B2" i="5" l="1"/>
</calcChain>
</file>

<file path=xl/sharedStrings.xml><?xml version="1.0" encoding="utf-8"?>
<sst xmlns="http://schemas.openxmlformats.org/spreadsheetml/2006/main" count="30" uniqueCount="28">
  <si>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</si>
  <si>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</si>
  <si>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</si>
  <si>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</si>
  <si>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</si>
  <si>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</si>
  <si>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</si>
  <si>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</si>
  <si>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</si>
  <si>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</si>
  <si>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</si>
  <si>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</si>
  <si>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</si>
  <si>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</si>
  <si>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</si>
  <si>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</si>
  <si>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</si>
  <si>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</si>
  <si>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</si>
  <si>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</si>
  <si>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</si>
  <si>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>Peak Power Demand after Storage and DR[summer] : MostRecentRun</t>
  </si>
  <si>
    <t>Mexico-U.S. Ratios</t>
  </si>
  <si>
    <t>GDP</t>
  </si>
  <si>
    <t>For source information and calculations,</t>
  </si>
  <si>
    <t>see "Mexico US Scaling Factors.xlsx"</t>
  </si>
  <si>
    <t>in the InputData folder.</t>
  </si>
  <si>
    <t>Mexico Values are scaled with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</si>
</sst>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22" sqref="A22"/>
    </sheetView>
  </sheetViews>
  <sheetFormatPr baseColWidth="10" defaultColWidth="8.83203125" defaultRowHeight="15" x14ac:dyDescent="0.2"/>
  <cols>
    <col min="2" max="2" width="28.5" customWidth="1"/>
  </cols>
  <sheetData>
    <row r="1" spans="1:2" x14ac:dyDescent="0.2">
      <c r="A1" s="1" t="s">
        <v>3</v>
      </c>
    </row>
    <row r="2" spans="1:2" x14ac:dyDescent="0.2">
      <c r="A2" s="1" t="s">
        <v>4</v>
      </c>
    </row>
    <row r="4" spans="1:2" x14ac:dyDescent="0.2">
      <c r="A4" s="1" t="s">
        <v>12</v>
      </c>
      <c r="B4" s="10" t="s">
        <v>14</v>
      </c>
    </row>
    <row r="5" spans="1:2" x14ac:dyDescent="0.2">
      <c r="B5" t="s">
        <v>9</v>
      </c>
    </row>
    <row r="6" spans="1:2" x14ac:dyDescent="0.2">
      <c r="B6" s="2">
        <v>2019</v>
      </c>
    </row>
    <row r="7" spans="1:2" x14ac:dyDescent="0.2">
      <c r="B7" t="s">
        <v>10</v>
      </c>
    </row>
    <row r="8" spans="1:2" x14ac:dyDescent="0.2">
      <c r="B8" s="3" t="s">
        <v>8</v>
      </c>
    </row>
    <row r="9" spans="1:2" x14ac:dyDescent="0.2">
      <c r="B9" t="s">
        <v>11</v>
      </c>
    </row>
    <row r="12" spans="1:2" x14ac:dyDescent="0.2">
      <c r="A12" s="1" t="s">
        <v>7</v>
      </c>
    </row>
    <row r="13" spans="1:2" x14ac:dyDescent="0.2">
      <c r="A13" s="4" t="s">
        <v>5</v>
      </c>
    </row>
    <row r="14" spans="1:2" x14ac:dyDescent="0.2">
      <c r="A14" s="4" t="s">
        <v>6</v>
      </c>
    </row>
    <row r="15" spans="1:2" x14ac:dyDescent="0.2">
      <c r="A15" s="1"/>
    </row>
    <row r="16" spans="1:2" x14ac:dyDescent="0.2">
      <c r="A16" s="4" t="s">
        <v>17</v>
      </c>
    </row>
    <row r="17" spans="1:2" x14ac:dyDescent="0.2">
      <c r="A17" s="4" t="s">
        <v>18</v>
      </c>
    </row>
    <row r="18" spans="1:2" x14ac:dyDescent="0.2">
      <c r="A18" s="4"/>
    </row>
    <row r="19" spans="1:2" x14ac:dyDescent="0.2">
      <c r="A19" s="4" t="s">
        <v>19</v>
      </c>
    </row>
    <row r="20" spans="1:2" x14ac:dyDescent="0.2">
      <c r="A20" s="6" t="s">
        <v>20</v>
      </c>
      <c r="B20" s="6"/>
    </row>
    <row r="21" spans="1:2" x14ac:dyDescent="0.2">
      <c r="A21" s="6"/>
      <c r="B21" s="6"/>
    </row>
    <row r="22" spans="1:2" x14ac:dyDescent="0.2">
      <c r="A22" s="6" t="s">
        <v>27</v>
      </c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5"/>
    </row>
    <row r="28" spans="1:2" x14ac:dyDescent="0.2">
      <c r="A28" s="6"/>
      <c r="B28" s="7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B31" s="6"/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34" x14ac:dyDescent="0.2">
      <c r="A1" s="10" t="s">
        <v>13</v>
      </c>
      <c r="B1" s="9"/>
      <c r="C1" s="9"/>
    </row>
    <row r="2" spans="1:34" s="6" customFormat="1" x14ac:dyDescent="0.2">
      <c r="A2" s="11">
        <v>2019</v>
      </c>
      <c r="B2" s="11">
        <v>2030</v>
      </c>
    </row>
    <row r="3" spans="1:34" x14ac:dyDescent="0.2">
      <c r="A3">
        <v>59000</v>
      </c>
      <c r="B3">
        <v>198000</v>
      </c>
    </row>
    <row r="5" spans="1:34" s="10" customFormat="1" x14ac:dyDescent="0.2">
      <c r="A5" s="10" t="s">
        <v>16</v>
      </c>
    </row>
    <row r="6" spans="1:34" x14ac:dyDescent="0.2">
      <c r="A6" t="s">
        <v>15</v>
      </c>
      <c r="B6">
        <v>2019</v>
      </c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  <c r="S6">
        <v>2036</v>
      </c>
      <c r="T6">
        <v>2037</v>
      </c>
      <c r="U6">
        <v>2038</v>
      </c>
      <c r="V6">
        <v>2039</v>
      </c>
      <c r="W6">
        <v>2040</v>
      </c>
      <c r="X6">
        <v>2041</v>
      </c>
      <c r="Y6">
        <v>2042</v>
      </c>
      <c r="Z6">
        <v>2043</v>
      </c>
      <c r="AA6">
        <v>2044</v>
      </c>
      <c r="AB6">
        <v>2045</v>
      </c>
      <c r="AC6">
        <v>2046</v>
      </c>
      <c r="AD6">
        <v>2047</v>
      </c>
      <c r="AE6">
        <v>2048</v>
      </c>
      <c r="AF6">
        <v>2049</v>
      </c>
      <c r="AG6">
        <v>2050</v>
      </c>
    </row>
    <row r="7" spans="1:34" x14ac:dyDescent="0.2">
      <c r="A7" t="s">
        <v>21</v>
      </c>
      <c r="B7">
        <v>752136</v>
      </c>
      <c r="C7">
        <v>683006</v>
      </c>
      <c r="D7">
        <v>728954</v>
      </c>
      <c r="E7">
        <v>745991</v>
      </c>
      <c r="F7">
        <v>757422</v>
      </c>
      <c r="G7">
        <v>766081</v>
      </c>
      <c r="H7">
        <v>772495</v>
      </c>
      <c r="I7">
        <v>776739</v>
      </c>
      <c r="J7">
        <v>779659</v>
      </c>
      <c r="K7">
        <v>784465</v>
      </c>
      <c r="L7">
        <v>792336</v>
      </c>
      <c r="M7">
        <v>796481</v>
      </c>
      <c r="N7">
        <v>800947</v>
      </c>
      <c r="O7">
        <v>806133</v>
      </c>
      <c r="P7">
        <v>810368</v>
      </c>
      <c r="Q7">
        <v>814654</v>
      </c>
      <c r="R7">
        <v>819808</v>
      </c>
      <c r="S7">
        <v>824754</v>
      </c>
      <c r="T7">
        <v>830998</v>
      </c>
      <c r="U7">
        <v>836502</v>
      </c>
      <c r="V7" s="12">
        <v>841698</v>
      </c>
      <c r="W7" s="12">
        <v>847887</v>
      </c>
      <c r="X7" s="12">
        <v>853549</v>
      </c>
      <c r="Y7" s="12">
        <v>859603</v>
      </c>
      <c r="Z7" s="12">
        <v>866464</v>
      </c>
      <c r="AA7" s="12">
        <v>873306</v>
      </c>
      <c r="AB7" s="12">
        <v>881021</v>
      </c>
      <c r="AC7" s="12">
        <v>888875</v>
      </c>
      <c r="AD7" s="12">
        <v>896015</v>
      </c>
      <c r="AE7" s="12">
        <v>903925</v>
      </c>
      <c r="AF7" s="12">
        <v>912866</v>
      </c>
      <c r="AG7" s="12">
        <v>922440</v>
      </c>
      <c r="AH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662D-3E4B-D847-BD9D-5DB361B9A6C7}">
  <dimension ref="A1:AM6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39" x14ac:dyDescent="0.2">
      <c r="A1" s="10" t="s">
        <v>22</v>
      </c>
      <c r="B1" s="13" t="s">
        <v>0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">
      <c r="A2" s="9"/>
      <c r="B2" s="13" t="s">
        <v>23</v>
      </c>
      <c r="C2" s="14">
        <v>9.8636644841800333E-2</v>
      </c>
      <c r="D2" s="14">
        <v>0.1003252824664638</v>
      </c>
      <c r="E2" s="14">
        <v>0.10104496285900474</v>
      </c>
      <c r="F2" s="14">
        <v>0.10152702997943744</v>
      </c>
      <c r="G2" s="14">
        <v>0.10197979351839384</v>
      </c>
      <c r="H2" s="14">
        <v>0.10245639964773269</v>
      </c>
      <c r="I2" s="14">
        <v>0.10296756277334541</v>
      </c>
      <c r="J2" s="14">
        <v>0.10340803251068771</v>
      </c>
      <c r="K2" s="14">
        <v>0.10388755191988928</v>
      </c>
      <c r="L2" s="14">
        <v>0.10440602714772437</v>
      </c>
      <c r="M2" s="14">
        <v>0.10496009002297045</v>
      </c>
      <c r="N2" s="14">
        <v>0.10556555417442678</v>
      </c>
      <c r="O2" s="14">
        <v>0.10600870488733041</v>
      </c>
      <c r="P2" s="14">
        <v>0.10652912605952648</v>
      </c>
      <c r="Q2" s="14">
        <v>0.10713820378721554</v>
      </c>
      <c r="R2" s="14">
        <v>0.1078432446493542</v>
      </c>
      <c r="S2" s="14">
        <v>0.10864823793881466</v>
      </c>
      <c r="T2" s="14">
        <v>0.10949499278959707</v>
      </c>
      <c r="U2" s="14">
        <v>0.11043742468059306</v>
      </c>
      <c r="V2" s="14">
        <v>0.11146883731544265</v>
      </c>
      <c r="W2" s="14">
        <v>0.11257986730772145</v>
      </c>
      <c r="X2" s="14">
        <v>0.11375854360098116</v>
      </c>
      <c r="Y2" s="14">
        <v>0.11500700295303776</v>
      </c>
      <c r="Z2" s="14">
        <v>0.11629345638152376</v>
      </c>
      <c r="AA2" s="14">
        <v>0.11760210049057489</v>
      </c>
      <c r="AB2" s="14">
        <v>0.11891740974492833</v>
      </c>
      <c r="AC2" s="14">
        <v>0.12022482270847104</v>
      </c>
      <c r="AD2" s="14">
        <v>0.1217335942417123</v>
      </c>
      <c r="AE2" s="14">
        <v>0.12321472992477742</v>
      </c>
      <c r="AF2" s="14">
        <v>0.12465772297340184</v>
      </c>
      <c r="AG2" s="14">
        <v>0.12605355536241392</v>
      </c>
      <c r="AH2" s="14">
        <v>0.12739430164149732</v>
      </c>
      <c r="AI2" s="14">
        <v>0.12879656057806463</v>
      </c>
      <c r="AJ2" s="14">
        <v>0.13011576903115954</v>
      </c>
      <c r="AK2" s="14">
        <v>0.13135142612657708</v>
      </c>
      <c r="AL2" s="14">
        <v>0.13250370221109664</v>
      </c>
      <c r="AM2" s="14">
        <v>0.13357320132464462</v>
      </c>
    </row>
    <row r="4" spans="1:39" x14ac:dyDescent="0.2">
      <c r="A4" s="15" t="s">
        <v>24</v>
      </c>
    </row>
    <row r="5" spans="1:39" x14ac:dyDescent="0.2">
      <c r="A5" s="16" t="s">
        <v>25</v>
      </c>
    </row>
    <row r="6" spans="1:39" x14ac:dyDescent="0.2">
      <c r="A6" s="15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9.33203125" customWidth="1"/>
  </cols>
  <sheetData>
    <row r="1" spans="1:34" x14ac:dyDescent="0.2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s="1" t="s">
        <v>2</v>
      </c>
      <c r="B2" s="8">
        <f>C2*'Scaling Factors'!G2</f>
        <v>616.46046636211531</v>
      </c>
      <c r="C2" s="8">
        <f>Calculations!A3*'Scaling Factors'!H2</f>
        <v>6044.9275792162289</v>
      </c>
      <c r="D2" s="8">
        <f>$C$2*(Calculations!C7/Calculations!$B$7)*'Scaling Factors'!I2</f>
        <v>565.22280777745777</v>
      </c>
      <c r="E2" s="8">
        <f>$C$2*(Calculations!D7/Calculations!$B$7)*'Scaling Factors'!J2</f>
        <v>605.82769735763725</v>
      </c>
      <c r="F2" s="8">
        <f>$C$2*(Calculations!E7/Calculations!$B$7)*'Scaling Factors'!K2</f>
        <v>622.86198634003244</v>
      </c>
      <c r="G2" s="8">
        <f>$C$2*(Calculations!F7/Calculations!$B$7)*'Scaling Factors'!L2</f>
        <v>635.56242269646862</v>
      </c>
      <c r="H2" s="8">
        <f>$C$2*(Calculations!G7/Calculations!$B$7)*'Scaling Factors'!M2</f>
        <v>646.23966679773173</v>
      </c>
      <c r="I2" s="8">
        <f>$C$2*(Calculations!H7/Calculations!$B$7)*'Scaling Factors'!N2</f>
        <v>655.40935365947666</v>
      </c>
      <c r="J2" s="8">
        <f>$C$2*(Calculations!I7/Calculations!$B$7)*'Scaling Factors'!O2</f>
        <v>661.77653860519933</v>
      </c>
      <c r="K2" s="8">
        <f>$C$2*(Calculations!J7/Calculations!$B$7)*'Scaling Factors'!P2</f>
        <v>667.52538635687949</v>
      </c>
      <c r="L2" s="8">
        <f>$C$2*(Calculations!K7/Calculations!$B$7)*'Scaling Factors'!Q2</f>
        <v>675.48025518068039</v>
      </c>
      <c r="M2" s="8">
        <f>$C$2*(Calculations!L7/Calculations!$B$7)*'Scaling Factors'!R2</f>
        <v>686.74745812833339</v>
      </c>
      <c r="N2" s="8">
        <f>$C$2*(Calculations!M7/Calculations!$B$7)*'Scaling Factors'!S2</f>
        <v>695.49311262986691</v>
      </c>
      <c r="O2" s="8">
        <f>$C$2*(Calculations!N7/Calculations!$B$7)*'Scaling Factors'!T2</f>
        <v>704.84360611464388</v>
      </c>
      <c r="P2" s="8">
        <f>$C$2*(Calculations!O7/Calculations!$B$7)*'Scaling Factors'!U2</f>
        <v>715.51327653242777</v>
      </c>
      <c r="Q2" s="8">
        <f>$C$2*(Calculations!P7/Calculations!$B$7)*'Scaling Factors'!V2</f>
        <v>725.98973558524165</v>
      </c>
      <c r="R2" s="8">
        <f>$C$2*(Calculations!Q7/Calculations!$B$7)*'Scaling Factors'!W2</f>
        <v>737.10380452679942</v>
      </c>
      <c r="S2" s="8">
        <f>$C$2*(Calculations!R7/Calculations!$B$7)*'Scaling Factors'!X2</f>
        <v>749.53324676053103</v>
      </c>
      <c r="T2" s="8">
        <f>$C$2*(Calculations!S7/Calculations!$B$7)*'Scaling Factors'!Y2</f>
        <v>762.33075779769752</v>
      </c>
      <c r="U2" s="8">
        <f>$C$2*(Calculations!T7/Calculations!$B$7)*'Scaling Factors'!Z2</f>
        <v>776.6940588059249</v>
      </c>
      <c r="V2" s="8">
        <f>$C$2*(Calculations!U7/Calculations!$B$7)*'Scaling Factors'!AA2</f>
        <v>790.63637013614004</v>
      </c>
      <c r="W2" s="8">
        <f>$C$2*(Calculations!V7/Calculations!$B$7)*'Scaling Factors'!AB2</f>
        <v>804.44519537946576</v>
      </c>
      <c r="X2" s="8">
        <f>$C$2*(Calculations!W7/Calculations!$B$7)*'Scaling Factors'!AC2</f>
        <v>819.26961485708398</v>
      </c>
      <c r="Y2" s="8">
        <f>$C$2*(Calculations!X7/Calculations!$B$7)*'Scaling Factors'!AD2</f>
        <v>835.09066486358199</v>
      </c>
      <c r="Z2" s="8">
        <f>$C$2*(Calculations!Y7/Calculations!$B$7)*'Scaling Factors'!AE2</f>
        <v>851.24637996369404</v>
      </c>
      <c r="AA2" s="8">
        <f>$C$2*(Calculations!Z7/Calculations!$B$7)*'Scaling Factors'!AF2</f>
        <v>868.08937175686106</v>
      </c>
      <c r="AB2" s="8">
        <f>$C$2*(Calculations!AA7/Calculations!$B$7)*'Scaling Factors'!AG2</f>
        <v>884.7412365251422</v>
      </c>
      <c r="AC2" s="8">
        <f>$C$2*(Calculations!AB7/Calculations!$B$7)*'Scaling Factors'!AH2</f>
        <v>902.05078515010689</v>
      </c>
      <c r="AD2" s="8">
        <f>$C$2*(Calculations!AC7/Calculations!$B$7)*'Scaling Factors'!AI2</f>
        <v>920.10985726534511</v>
      </c>
      <c r="AE2" s="8">
        <f>$C$2*(Calculations!AD7/Calculations!$B$7)*'Scaling Factors'!AJ2</f>
        <v>937.00075137984061</v>
      </c>
      <c r="AF2" s="8">
        <f>$C$2*(Calculations!AE7/Calculations!$B$7)*'Scaling Factors'!AK2</f>
        <v>954.24944587123423</v>
      </c>
      <c r="AG2" s="8">
        <f>$C$2*(Calculations!AF7/Calculations!$B$7)*'Scaling Factors'!AL2</f>
        <v>972.14214379000543</v>
      </c>
      <c r="AH2" s="8">
        <f>$C$2*(Calculations!AG7/Calculations!$B$7)*'Scaling Factors'!AM2</f>
        <v>990.2667292226929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/>
  </sheetViews>
  <sheetFormatPr baseColWidth="10" defaultColWidth="8.83203125" defaultRowHeight="15" x14ac:dyDescent="0.2"/>
  <cols>
    <col min="1" max="1" width="21" customWidth="1"/>
  </cols>
  <sheetData>
    <row r="1" spans="1:34" x14ac:dyDescent="0.2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s="17" t="s">
        <v>1</v>
      </c>
      <c r="B2" s="8">
        <f>C2*'Scaling Factors'!G2</f>
        <v>0</v>
      </c>
      <c r="C2" s="8">
        <f>Calculations!A3*'Scaling Factors'!H2-'DRC-BDRC'!C2</f>
        <v>0</v>
      </c>
      <c r="D2" s="8">
        <f>TREND(Calculations!$A$3:$B$3,Calculations!$A$2:$B$2,'DRC-PADRC'!D1)*'Scaling Factors'!I2-'DRC-BDRC'!D2</f>
        <v>6810.998961803979</v>
      </c>
      <c r="E2" s="8">
        <f>TREND(Calculations!$A$3:$B$3,Calculations!$A$2:$B$2,'DRC-PADRC'!E1)*'Scaling Factors'!J2-'DRC-BDRC'!E2</f>
        <v>8108.6492242251788</v>
      </c>
      <c r="F2" s="8">
        <f>TREND(Calculations!$A$3:$B$3,Calculations!$A$2:$B$2,'DRC-PADRC'!F1)*'Scaling Factors'!K2-'DRC-BDRC'!F2</f>
        <v>9444.7862269877005</v>
      </c>
      <c r="G2" s="8">
        <f>TREND(Calculations!$A$3:$B$3,Calculations!$A$2:$B$2,'DRC-PADRC'!G1)*'Scaling Factors'!L2-'DRC-BDRC'!G2</f>
        <v>10801.643278486314</v>
      </c>
      <c r="H2" s="8">
        <f>TREND(Calculations!$A$3:$B$3,Calculations!$A$2:$B$2,'DRC-PADRC'!H1)*'Scaling Factors'!M2-'DRC-BDRC'!H2</f>
        <v>12177.974968736326</v>
      </c>
      <c r="I2" s="8">
        <f>TREND(Calculations!$A$3:$B$3,Calculations!$A$2:$B$2,'DRC-PADRC'!I1)*'Scaling Factors'!N2-'DRC-BDRC'!I2</f>
        <v>13576.746722765694</v>
      </c>
      <c r="J2" s="8">
        <f>TREND(Calculations!$A$3:$B$3,Calculations!$A$2:$B$2,'DRC-PADRC'!J1)*'Scaling Factors'!O2-'DRC-BDRC'!J2</f>
        <v>14969.688854781301</v>
      </c>
      <c r="K2" s="8">
        <f>TREND(Calculations!$A$3:$B$3,Calculations!$A$2:$B$2,'DRC-PADRC'!K1)*'Scaling Factors'!P2-'DRC-BDRC'!K2</f>
        <v>16386.819249172877</v>
      </c>
      <c r="L2" s="8">
        <f>TREND(Calculations!$A$3:$B$3,Calculations!$A$2:$B$2,'DRC-PADRC'!L1)*'Scaling Factors'!Q2-'DRC-BDRC'!L2</f>
        <v>17830.209489883899</v>
      </c>
      <c r="M2" s="8">
        <f>TREND(Calculations!$A$3:$B$3,Calculations!$A$2:$B$2,'DRC-PADRC'!M1)*'Scaling Factors'!R2-'DRC-BDRC'!M2</f>
        <v>19303.468527329267</v>
      </c>
      <c r="N2" s="8">
        <f>TREND(Calculations!$A$3:$B$3,Calculations!$A$2:$B$2,'DRC-PADRC'!N1)*'Scaling Factors'!S2-'DRC-BDRC'!N2</f>
        <v>20816.857999255437</v>
      </c>
      <c r="O2" s="8">
        <f>TREND(Calculations!$A$3:$B$3,Calculations!$A$2:$B$2,'DRC-PADRC'!O1)*'Scaling Factors'!T2-'DRC-BDRC'!O2</f>
        <v>22358.783511475904</v>
      </c>
      <c r="P2" s="8">
        <f>TREND(Calculations!$A$3:$B$3,Calculations!$A$2:$B$2,'DRC-PADRC'!P1)*'Scaling Factors'!U2-'DRC-BDRC'!P2</f>
        <v>23942.151724880325</v>
      </c>
      <c r="Q2" s="8">
        <f>TREND(Calculations!$A$3:$B$3,Calculations!$A$2:$B$2,'DRC-PADRC'!Q1)*'Scaling Factors'!V2-'DRC-BDRC'!Q2</f>
        <v>25570.522340194486</v>
      </c>
      <c r="R2" s="8">
        <f>TREND(Calculations!$A$3:$B$3,Calculations!$A$2:$B$2,'DRC-PADRC'!R1)*'Scaling Factors'!W2-'DRC-BDRC'!R2</f>
        <v>27244.110488138052</v>
      </c>
      <c r="S2" s="8">
        <f>TREND(Calculations!$A$3:$B$3,Calculations!$A$2:$B$2,'DRC-PADRC'!S1)*'Scaling Factors'!X2-'DRC-BDRC'!S2</f>
        <v>28962.130004659597</v>
      </c>
      <c r="T2" s="8">
        <f>TREND(Calculations!$A$3:$B$3,Calculations!$A$2:$B$2,'DRC-PADRC'!T1)*'Scaling Factors'!Y2-'DRC-BDRC'!T2</f>
        <v>30728.677687161566</v>
      </c>
      <c r="U2" s="8">
        <f>TREND(Calculations!$A$3:$B$3,Calculations!$A$2:$B$2,'DRC-PADRC'!U1)*'Scaling Factors'!Z2-'DRC-BDRC'!U2</f>
        <v>32536.095128301629</v>
      </c>
      <c r="V2" s="8">
        <f>TREND(Calculations!$A$3:$B$3,Calculations!$A$2:$B$2,'DRC-PADRC'!V1)*'Scaling Factors'!AA2-'DRC-BDRC'!V2</f>
        <v>34383.082776590469</v>
      </c>
      <c r="W2" s="8">
        <f>TREND(Calculations!$A$3:$B$3,Calculations!$A$2:$B$2,'DRC-PADRC'!W1)*'Scaling Factors'!AB2-'DRC-BDRC'!W2</f>
        <v>36265.354624198728</v>
      </c>
      <c r="X2" s="8">
        <f>TREND(Calculations!$A$3:$B$3,Calculations!$A$2:$B$2,'DRC-PADRC'!X1)*'Scaling Factors'!AC2-'DRC-BDRC'!X2</f>
        <v>38177.291060036107</v>
      </c>
      <c r="Y2" s="8">
        <f>TREND(Calculations!$A$3:$B$3,Calculations!$A$2:$B$2,'DRC-PADRC'!Y1)*'Scaling Factors'!AD2-'DRC-BDRC'!Y2</f>
        <v>40189.130594593466</v>
      </c>
      <c r="Z2" s="8">
        <f>TREND(Calculations!$A$3:$B$3,Calculations!$A$2:$B$2,'DRC-PADRC'!Z1)*'Scaling Factors'!AE2-'DRC-BDRC'!Z2</f>
        <v>42229.103737372076</v>
      </c>
      <c r="AA2" s="8">
        <f>TREND(Calculations!$A$3:$B$3,Calculations!$A$2:$B$2,'DRC-PADRC'!AA1)*'Scaling Factors'!AF2-'DRC-BDRC'!AA2</f>
        <v>44292.00390542591</v>
      </c>
      <c r="AB2" s="8">
        <f>TREND(Calculations!$A$3:$B$3,Calculations!$A$2:$B$2,'DRC-PADRC'!AB1)*'Scaling Factors'!AG2-'DRC-BDRC'!AB2</f>
        <v>46373.882610256558</v>
      </c>
      <c r="AC2" s="8">
        <f>TREND(Calculations!$A$3:$B$3,Calculations!$A$2:$B$2,'DRC-PADRC'!AC1)*'Scaling Factors'!AH2-'DRC-BDRC'!AC2</f>
        <v>48469.031751005015</v>
      </c>
      <c r="AD2" s="8">
        <f>TREND(Calculations!$A$3:$B$3,Calculations!$A$2:$B$2,'DRC-PADRC'!AD1)*'Scaling Factors'!AI2-'DRC-BDRC'!AD2</f>
        <v>50621.931930429506</v>
      </c>
      <c r="AE2" s="8">
        <f>TREND(Calculations!$A$3:$B$3,Calculations!$A$2:$B$2,'DRC-PADRC'!AE1)*'Scaling Factors'!AJ2-'DRC-BDRC'!AE2</f>
        <v>52777.154445938148</v>
      </c>
      <c r="AF2" s="8">
        <f>TREND(Calculations!$A$3:$B$3,Calculations!$A$2:$B$2,'DRC-PADRC'!AF1)*'Scaling Factors'!AK2-'DRC-BDRC'!AF2</f>
        <v>54929.811851618098</v>
      </c>
      <c r="AG2" s="8">
        <f>TREND(Calculations!$A$3:$B$3,Calculations!$A$2:$B$2,'DRC-PADRC'!AG1)*'Scaling Factors'!AL2-'DRC-BDRC'!AG2</f>
        <v>57076.525215780559</v>
      </c>
      <c r="AH2" s="8">
        <f>TREND(Calculations!$A$3:$B$3,Calculations!$A$2:$B$2,'DRC-PADRC'!AH1)*'Scaling Factors'!AM2-'DRC-BDRC'!AH2</f>
        <v>59214.818013285403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Scaling Factors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2014-08-26T00:34:41Z</dcterms:created>
  <dcterms:modified xsi:type="dcterms:W3CDTF">2021-08-04T20:21:13Z</dcterms:modified>
</cp:coreProperties>
</file>